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hanh/2022 2024 eHealth/EH1 - Courses/EH11 - Compulsory courses/eHealth 736 2022-2023/eH 736 ASSIGNMENT/"/>
    </mc:Choice>
  </mc:AlternateContent>
  <xr:revisionPtr revIDLastSave="0" documentId="13_ncr:1_{7D763594-9BFC-4948-A678-368BCCDD4944}" xr6:coauthVersionLast="47" xr6:coauthVersionMax="47" xr10:uidLastSave="{00000000-0000-0000-0000-000000000000}"/>
  <bookViews>
    <workbookView xWindow="0" yWindow="500" windowWidth="28800" windowHeight="15820" tabRatio="774" activeTab="2" xr2:uid="{00000000-000D-0000-FFFF-FFFF00000000}"/>
  </bookViews>
  <sheets>
    <sheet name="Surescripts_eRx" sheetId="7" r:id="rId1"/>
    <sheet name="Lookup Tables" sheetId="8" r:id="rId2"/>
    <sheet name="Queries" sheetId="9" r:id="rId3"/>
    <sheet name="Pivot Table 5a" sheetId="10" r:id="rId4"/>
    <sheet name="Pivot Table 5b" sheetId="11" r:id="rId5"/>
  </sheets>
  <definedNames>
    <definedName name="_xlnm._FilterDatabase" localSheetId="0" hidden="1">Surescripts_eRx!$A$1:$O$2001</definedName>
  </definedNames>
  <calcPr calcId="191029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9" l="1"/>
  <c r="B23" i="9"/>
  <c r="B24" i="9"/>
  <c r="B25" i="9"/>
  <c r="B26" i="9"/>
  <c r="B27" i="9"/>
  <c r="B28" i="9"/>
  <c r="B29" i="9"/>
  <c r="B21" i="9"/>
  <c r="E7" i="9"/>
  <c r="E5" i="9"/>
  <c r="D7" i="9"/>
  <c r="D5" i="9"/>
  <c r="B5" i="9"/>
  <c r="B9" i="9"/>
  <c r="B7" i="9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P579" i="7"/>
  <c r="P580" i="7"/>
  <c r="P581" i="7"/>
  <c r="P582" i="7"/>
  <c r="P583" i="7"/>
  <c r="P584" i="7"/>
  <c r="P585" i="7"/>
  <c r="P586" i="7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674" i="7"/>
  <c r="P675" i="7"/>
  <c r="P676" i="7"/>
  <c r="P677" i="7"/>
  <c r="P678" i="7"/>
  <c r="P679" i="7"/>
  <c r="P680" i="7"/>
  <c r="P681" i="7"/>
  <c r="P682" i="7"/>
  <c r="P683" i="7"/>
  <c r="P684" i="7"/>
  <c r="P685" i="7"/>
  <c r="P686" i="7"/>
  <c r="P687" i="7"/>
  <c r="P688" i="7"/>
  <c r="P689" i="7"/>
  <c r="P690" i="7"/>
  <c r="P691" i="7"/>
  <c r="P692" i="7"/>
  <c r="P693" i="7"/>
  <c r="P694" i="7"/>
  <c r="P695" i="7"/>
  <c r="P696" i="7"/>
  <c r="P697" i="7"/>
  <c r="P698" i="7"/>
  <c r="P699" i="7"/>
  <c r="P700" i="7"/>
  <c r="P701" i="7"/>
  <c r="P702" i="7"/>
  <c r="P703" i="7"/>
  <c r="P704" i="7"/>
  <c r="P705" i="7"/>
  <c r="P706" i="7"/>
  <c r="P707" i="7"/>
  <c r="P708" i="7"/>
  <c r="P709" i="7"/>
  <c r="P710" i="7"/>
  <c r="P711" i="7"/>
  <c r="P712" i="7"/>
  <c r="P713" i="7"/>
  <c r="P714" i="7"/>
  <c r="P715" i="7"/>
  <c r="P716" i="7"/>
  <c r="P717" i="7"/>
  <c r="P718" i="7"/>
  <c r="P719" i="7"/>
  <c r="P720" i="7"/>
  <c r="P721" i="7"/>
  <c r="P722" i="7"/>
  <c r="P723" i="7"/>
  <c r="P724" i="7"/>
  <c r="P725" i="7"/>
  <c r="P726" i="7"/>
  <c r="P727" i="7"/>
  <c r="P728" i="7"/>
  <c r="P729" i="7"/>
  <c r="P730" i="7"/>
  <c r="P731" i="7"/>
  <c r="P732" i="7"/>
  <c r="P733" i="7"/>
  <c r="P734" i="7"/>
  <c r="P735" i="7"/>
  <c r="P736" i="7"/>
  <c r="P737" i="7"/>
  <c r="P738" i="7"/>
  <c r="P739" i="7"/>
  <c r="P740" i="7"/>
  <c r="P741" i="7"/>
  <c r="P742" i="7"/>
  <c r="P743" i="7"/>
  <c r="P744" i="7"/>
  <c r="P745" i="7"/>
  <c r="P746" i="7"/>
  <c r="P747" i="7"/>
  <c r="P748" i="7"/>
  <c r="P749" i="7"/>
  <c r="P750" i="7"/>
  <c r="P751" i="7"/>
  <c r="P752" i="7"/>
  <c r="P753" i="7"/>
  <c r="P754" i="7"/>
  <c r="P755" i="7"/>
  <c r="P756" i="7"/>
  <c r="P757" i="7"/>
  <c r="P758" i="7"/>
  <c r="P759" i="7"/>
  <c r="P760" i="7"/>
  <c r="P761" i="7"/>
  <c r="P762" i="7"/>
  <c r="P763" i="7"/>
  <c r="P764" i="7"/>
  <c r="P765" i="7"/>
  <c r="P766" i="7"/>
  <c r="P767" i="7"/>
  <c r="P768" i="7"/>
  <c r="P769" i="7"/>
  <c r="P770" i="7"/>
  <c r="P771" i="7"/>
  <c r="P772" i="7"/>
  <c r="P773" i="7"/>
  <c r="P774" i="7"/>
  <c r="P775" i="7"/>
  <c r="P776" i="7"/>
  <c r="P777" i="7"/>
  <c r="P778" i="7"/>
  <c r="P779" i="7"/>
  <c r="P780" i="7"/>
  <c r="P781" i="7"/>
  <c r="P782" i="7"/>
  <c r="P783" i="7"/>
  <c r="P784" i="7"/>
  <c r="P785" i="7"/>
  <c r="P786" i="7"/>
  <c r="P787" i="7"/>
  <c r="P788" i="7"/>
  <c r="P789" i="7"/>
  <c r="P790" i="7"/>
  <c r="P791" i="7"/>
  <c r="P792" i="7"/>
  <c r="P793" i="7"/>
  <c r="P794" i="7"/>
  <c r="P795" i="7"/>
  <c r="P796" i="7"/>
  <c r="P797" i="7"/>
  <c r="P798" i="7"/>
  <c r="P799" i="7"/>
  <c r="P800" i="7"/>
  <c r="P801" i="7"/>
  <c r="P802" i="7"/>
  <c r="P803" i="7"/>
  <c r="P804" i="7"/>
  <c r="P805" i="7"/>
  <c r="P806" i="7"/>
  <c r="P807" i="7"/>
  <c r="P808" i="7"/>
  <c r="P809" i="7"/>
  <c r="P810" i="7"/>
  <c r="P811" i="7"/>
  <c r="P812" i="7"/>
  <c r="P813" i="7"/>
  <c r="P814" i="7"/>
  <c r="P815" i="7"/>
  <c r="P816" i="7"/>
  <c r="P817" i="7"/>
  <c r="P818" i="7"/>
  <c r="P819" i="7"/>
  <c r="P820" i="7"/>
  <c r="P821" i="7"/>
  <c r="P822" i="7"/>
  <c r="P823" i="7"/>
  <c r="P824" i="7"/>
  <c r="P825" i="7"/>
  <c r="P826" i="7"/>
  <c r="P827" i="7"/>
  <c r="P828" i="7"/>
  <c r="P829" i="7"/>
  <c r="P830" i="7"/>
  <c r="P831" i="7"/>
  <c r="P832" i="7"/>
  <c r="P833" i="7"/>
  <c r="P834" i="7"/>
  <c r="P835" i="7"/>
  <c r="P836" i="7"/>
  <c r="P837" i="7"/>
  <c r="P838" i="7"/>
  <c r="P839" i="7"/>
  <c r="P840" i="7"/>
  <c r="P841" i="7"/>
  <c r="P842" i="7"/>
  <c r="P843" i="7"/>
  <c r="P844" i="7"/>
  <c r="P845" i="7"/>
  <c r="P846" i="7"/>
  <c r="P847" i="7"/>
  <c r="P848" i="7"/>
  <c r="P849" i="7"/>
  <c r="P850" i="7"/>
  <c r="P851" i="7"/>
  <c r="P852" i="7"/>
  <c r="P853" i="7"/>
  <c r="P854" i="7"/>
  <c r="P855" i="7"/>
  <c r="P856" i="7"/>
  <c r="P857" i="7"/>
  <c r="P858" i="7"/>
  <c r="P859" i="7"/>
  <c r="P860" i="7"/>
  <c r="P861" i="7"/>
  <c r="P862" i="7"/>
  <c r="P863" i="7"/>
  <c r="P864" i="7"/>
  <c r="P865" i="7"/>
  <c r="P866" i="7"/>
  <c r="P867" i="7"/>
  <c r="P868" i="7"/>
  <c r="P869" i="7"/>
  <c r="P870" i="7"/>
  <c r="P871" i="7"/>
  <c r="P872" i="7"/>
  <c r="P873" i="7"/>
  <c r="P874" i="7"/>
  <c r="P875" i="7"/>
  <c r="P876" i="7"/>
  <c r="P877" i="7"/>
  <c r="P878" i="7"/>
  <c r="P879" i="7"/>
  <c r="P880" i="7"/>
  <c r="P881" i="7"/>
  <c r="P882" i="7"/>
  <c r="P883" i="7"/>
  <c r="P884" i="7"/>
  <c r="P885" i="7"/>
  <c r="P886" i="7"/>
  <c r="P887" i="7"/>
  <c r="P888" i="7"/>
  <c r="P889" i="7"/>
  <c r="P890" i="7"/>
  <c r="P891" i="7"/>
  <c r="P892" i="7"/>
  <c r="P893" i="7"/>
  <c r="P894" i="7"/>
  <c r="P895" i="7"/>
  <c r="P896" i="7"/>
  <c r="P897" i="7"/>
  <c r="P898" i="7"/>
  <c r="P899" i="7"/>
  <c r="P900" i="7"/>
  <c r="P901" i="7"/>
  <c r="P902" i="7"/>
  <c r="P903" i="7"/>
  <c r="P904" i="7"/>
  <c r="P905" i="7"/>
  <c r="P906" i="7"/>
  <c r="P907" i="7"/>
  <c r="P908" i="7"/>
  <c r="P909" i="7"/>
  <c r="P910" i="7"/>
  <c r="P911" i="7"/>
  <c r="P912" i="7"/>
  <c r="P913" i="7"/>
  <c r="P914" i="7"/>
  <c r="P915" i="7"/>
  <c r="P916" i="7"/>
  <c r="P917" i="7"/>
  <c r="P918" i="7"/>
  <c r="P919" i="7"/>
  <c r="P920" i="7"/>
  <c r="P921" i="7"/>
  <c r="P922" i="7"/>
  <c r="P923" i="7"/>
  <c r="P924" i="7"/>
  <c r="P925" i="7"/>
  <c r="P926" i="7"/>
  <c r="P927" i="7"/>
  <c r="P928" i="7"/>
  <c r="P929" i="7"/>
  <c r="P930" i="7"/>
  <c r="P931" i="7"/>
  <c r="P932" i="7"/>
  <c r="P933" i="7"/>
  <c r="P934" i="7"/>
  <c r="P935" i="7"/>
  <c r="P936" i="7"/>
  <c r="P937" i="7"/>
  <c r="P938" i="7"/>
  <c r="P939" i="7"/>
  <c r="P940" i="7"/>
  <c r="P941" i="7"/>
  <c r="P942" i="7"/>
  <c r="P943" i="7"/>
  <c r="P944" i="7"/>
  <c r="P945" i="7"/>
  <c r="P946" i="7"/>
  <c r="P947" i="7"/>
  <c r="P948" i="7"/>
  <c r="P949" i="7"/>
  <c r="P950" i="7"/>
  <c r="P951" i="7"/>
  <c r="P952" i="7"/>
  <c r="P953" i="7"/>
  <c r="P954" i="7"/>
  <c r="P955" i="7"/>
  <c r="P956" i="7"/>
  <c r="P957" i="7"/>
  <c r="P958" i="7"/>
  <c r="P959" i="7"/>
  <c r="P960" i="7"/>
  <c r="P961" i="7"/>
  <c r="P962" i="7"/>
  <c r="P963" i="7"/>
  <c r="P964" i="7"/>
  <c r="P965" i="7"/>
  <c r="P966" i="7"/>
  <c r="P967" i="7"/>
  <c r="P968" i="7"/>
  <c r="P969" i="7"/>
  <c r="P970" i="7"/>
  <c r="P971" i="7"/>
  <c r="P972" i="7"/>
  <c r="P973" i="7"/>
  <c r="P974" i="7"/>
  <c r="P975" i="7"/>
  <c r="P976" i="7"/>
  <c r="P977" i="7"/>
  <c r="P978" i="7"/>
  <c r="P979" i="7"/>
  <c r="P980" i="7"/>
  <c r="P981" i="7"/>
  <c r="P982" i="7"/>
  <c r="P983" i="7"/>
  <c r="P984" i="7"/>
  <c r="P985" i="7"/>
  <c r="P986" i="7"/>
  <c r="P987" i="7"/>
  <c r="P988" i="7"/>
  <c r="P989" i="7"/>
  <c r="P990" i="7"/>
  <c r="P991" i="7"/>
  <c r="P992" i="7"/>
  <c r="P993" i="7"/>
  <c r="P994" i="7"/>
  <c r="P995" i="7"/>
  <c r="P996" i="7"/>
  <c r="P997" i="7"/>
  <c r="P998" i="7"/>
  <c r="P999" i="7"/>
  <c r="P1000" i="7"/>
  <c r="P1001" i="7"/>
  <c r="P1002" i="7"/>
  <c r="P1003" i="7"/>
  <c r="P1004" i="7"/>
  <c r="P1005" i="7"/>
  <c r="P1006" i="7"/>
  <c r="P1007" i="7"/>
  <c r="P1008" i="7"/>
  <c r="P1009" i="7"/>
  <c r="P1010" i="7"/>
  <c r="P1011" i="7"/>
  <c r="P1012" i="7"/>
  <c r="P1013" i="7"/>
  <c r="P1014" i="7"/>
  <c r="P1015" i="7"/>
  <c r="P1016" i="7"/>
  <c r="P1017" i="7"/>
  <c r="P1018" i="7"/>
  <c r="P1019" i="7"/>
  <c r="P1020" i="7"/>
  <c r="P1021" i="7"/>
  <c r="P1022" i="7"/>
  <c r="P1023" i="7"/>
  <c r="P1024" i="7"/>
  <c r="P1025" i="7"/>
  <c r="P1026" i="7"/>
  <c r="P1027" i="7"/>
  <c r="P1028" i="7"/>
  <c r="P1029" i="7"/>
  <c r="P1030" i="7"/>
  <c r="P1031" i="7"/>
  <c r="P1032" i="7"/>
  <c r="P1033" i="7"/>
  <c r="P1034" i="7"/>
  <c r="P1035" i="7"/>
  <c r="P1036" i="7"/>
  <c r="P1037" i="7"/>
  <c r="P1038" i="7"/>
  <c r="P1039" i="7"/>
  <c r="P1040" i="7"/>
  <c r="P1041" i="7"/>
  <c r="P1042" i="7"/>
  <c r="P1043" i="7"/>
  <c r="P1044" i="7"/>
  <c r="P1045" i="7"/>
  <c r="P1046" i="7"/>
  <c r="P1047" i="7"/>
  <c r="P1048" i="7"/>
  <c r="P1049" i="7"/>
  <c r="P1050" i="7"/>
  <c r="P1051" i="7"/>
  <c r="P1052" i="7"/>
  <c r="P1053" i="7"/>
  <c r="P1054" i="7"/>
  <c r="P1055" i="7"/>
  <c r="P1056" i="7"/>
  <c r="P1057" i="7"/>
  <c r="P1058" i="7"/>
  <c r="P1059" i="7"/>
  <c r="P1060" i="7"/>
  <c r="P1061" i="7"/>
  <c r="P1062" i="7"/>
  <c r="P1063" i="7"/>
  <c r="P1064" i="7"/>
  <c r="P1065" i="7"/>
  <c r="P1066" i="7"/>
  <c r="P1067" i="7"/>
  <c r="P1068" i="7"/>
  <c r="P1069" i="7"/>
  <c r="P1070" i="7"/>
  <c r="P1071" i="7"/>
  <c r="P1072" i="7"/>
  <c r="P1073" i="7"/>
  <c r="P1074" i="7"/>
  <c r="P1075" i="7"/>
  <c r="P1076" i="7"/>
  <c r="P1077" i="7"/>
  <c r="P1078" i="7"/>
  <c r="P1079" i="7"/>
  <c r="P1080" i="7"/>
  <c r="P1081" i="7"/>
  <c r="P1082" i="7"/>
  <c r="P1083" i="7"/>
  <c r="P1084" i="7"/>
  <c r="P1085" i="7"/>
  <c r="P1086" i="7"/>
  <c r="P1087" i="7"/>
  <c r="P1088" i="7"/>
  <c r="P1089" i="7"/>
  <c r="P1090" i="7"/>
  <c r="P1091" i="7"/>
  <c r="P1092" i="7"/>
  <c r="P1093" i="7"/>
  <c r="P1094" i="7"/>
  <c r="P1095" i="7"/>
  <c r="P1096" i="7"/>
  <c r="P1097" i="7"/>
  <c r="P1098" i="7"/>
  <c r="P1099" i="7"/>
  <c r="P1100" i="7"/>
  <c r="P1101" i="7"/>
  <c r="P1102" i="7"/>
  <c r="P1103" i="7"/>
  <c r="P1104" i="7"/>
  <c r="P1105" i="7"/>
  <c r="P1106" i="7"/>
  <c r="P1107" i="7"/>
  <c r="P1108" i="7"/>
  <c r="P1109" i="7"/>
  <c r="P1110" i="7"/>
  <c r="P1111" i="7"/>
  <c r="P1112" i="7"/>
  <c r="P1113" i="7"/>
  <c r="P1114" i="7"/>
  <c r="P1115" i="7"/>
  <c r="P1116" i="7"/>
  <c r="P1117" i="7"/>
  <c r="P1118" i="7"/>
  <c r="P1119" i="7"/>
  <c r="P1120" i="7"/>
  <c r="P1121" i="7"/>
  <c r="P1122" i="7"/>
  <c r="P1123" i="7"/>
  <c r="P1124" i="7"/>
  <c r="P1125" i="7"/>
  <c r="P1126" i="7"/>
  <c r="P1127" i="7"/>
  <c r="P1128" i="7"/>
  <c r="P1129" i="7"/>
  <c r="P1130" i="7"/>
  <c r="P1131" i="7"/>
  <c r="P1132" i="7"/>
  <c r="P1133" i="7"/>
  <c r="P1134" i="7"/>
  <c r="P1135" i="7"/>
  <c r="P1136" i="7"/>
  <c r="P1137" i="7"/>
  <c r="P1138" i="7"/>
  <c r="P1139" i="7"/>
  <c r="P1140" i="7"/>
  <c r="P1141" i="7"/>
  <c r="P1142" i="7"/>
  <c r="P1143" i="7"/>
  <c r="P1144" i="7"/>
  <c r="P1145" i="7"/>
  <c r="P1146" i="7"/>
  <c r="P1147" i="7"/>
  <c r="P1148" i="7"/>
  <c r="P1149" i="7"/>
  <c r="P1150" i="7"/>
  <c r="P1151" i="7"/>
  <c r="P1152" i="7"/>
  <c r="P1153" i="7"/>
  <c r="P1154" i="7"/>
  <c r="P1155" i="7"/>
  <c r="P1156" i="7"/>
  <c r="P1157" i="7"/>
  <c r="P1158" i="7"/>
  <c r="P1159" i="7"/>
  <c r="P1160" i="7"/>
  <c r="P1161" i="7"/>
  <c r="P1162" i="7"/>
  <c r="P1163" i="7"/>
  <c r="P1164" i="7"/>
  <c r="P1165" i="7"/>
  <c r="P1166" i="7"/>
  <c r="P1167" i="7"/>
  <c r="P1168" i="7"/>
  <c r="P1169" i="7"/>
  <c r="P1170" i="7"/>
  <c r="P1171" i="7"/>
  <c r="P1172" i="7"/>
  <c r="P1173" i="7"/>
  <c r="P1174" i="7"/>
  <c r="P1175" i="7"/>
  <c r="P1176" i="7"/>
  <c r="P1177" i="7"/>
  <c r="P1178" i="7"/>
  <c r="P1179" i="7"/>
  <c r="P1180" i="7"/>
  <c r="P1181" i="7"/>
  <c r="P1182" i="7"/>
  <c r="P1183" i="7"/>
  <c r="P1184" i="7"/>
  <c r="P1185" i="7"/>
  <c r="P1186" i="7"/>
  <c r="P1187" i="7"/>
  <c r="P1188" i="7"/>
  <c r="P1189" i="7"/>
  <c r="P1190" i="7"/>
  <c r="P1191" i="7"/>
  <c r="P1192" i="7"/>
  <c r="P1193" i="7"/>
  <c r="P1194" i="7"/>
  <c r="P1195" i="7"/>
  <c r="P1196" i="7"/>
  <c r="P1197" i="7"/>
  <c r="P1198" i="7"/>
  <c r="P1199" i="7"/>
  <c r="P1200" i="7"/>
  <c r="P1201" i="7"/>
  <c r="P1202" i="7"/>
  <c r="P1203" i="7"/>
  <c r="P1204" i="7"/>
  <c r="P1205" i="7"/>
  <c r="P1206" i="7"/>
  <c r="P1207" i="7"/>
  <c r="P1208" i="7"/>
  <c r="P1209" i="7"/>
  <c r="P1210" i="7"/>
  <c r="P1211" i="7"/>
  <c r="P1212" i="7"/>
  <c r="P1213" i="7"/>
  <c r="P1214" i="7"/>
  <c r="P1215" i="7"/>
  <c r="P1216" i="7"/>
  <c r="P1217" i="7"/>
  <c r="P1218" i="7"/>
  <c r="P1219" i="7"/>
  <c r="P1220" i="7"/>
  <c r="P1221" i="7"/>
  <c r="P1222" i="7"/>
  <c r="P1223" i="7"/>
  <c r="P1224" i="7"/>
  <c r="P1225" i="7"/>
  <c r="P1226" i="7"/>
  <c r="P1227" i="7"/>
  <c r="P1228" i="7"/>
  <c r="P1229" i="7"/>
  <c r="P1230" i="7"/>
  <c r="P1231" i="7"/>
  <c r="P1232" i="7"/>
  <c r="P1233" i="7"/>
  <c r="P1234" i="7"/>
  <c r="P1235" i="7"/>
  <c r="P1236" i="7"/>
  <c r="P1237" i="7"/>
  <c r="P1238" i="7"/>
  <c r="P1239" i="7"/>
  <c r="P1240" i="7"/>
  <c r="P1241" i="7"/>
  <c r="P1242" i="7"/>
  <c r="P1243" i="7"/>
  <c r="P1244" i="7"/>
  <c r="P1245" i="7"/>
  <c r="P1246" i="7"/>
  <c r="P1247" i="7"/>
  <c r="P1248" i="7"/>
  <c r="P1249" i="7"/>
  <c r="P1250" i="7"/>
  <c r="P1251" i="7"/>
  <c r="P1252" i="7"/>
  <c r="P1253" i="7"/>
  <c r="P1254" i="7"/>
  <c r="P1255" i="7"/>
  <c r="P1256" i="7"/>
  <c r="P1257" i="7"/>
  <c r="P1258" i="7"/>
  <c r="P1259" i="7"/>
  <c r="P1260" i="7"/>
  <c r="P1261" i="7"/>
  <c r="P1262" i="7"/>
  <c r="P1263" i="7"/>
  <c r="P1264" i="7"/>
  <c r="P1265" i="7"/>
  <c r="P1266" i="7"/>
  <c r="P1267" i="7"/>
  <c r="P1268" i="7"/>
  <c r="P1269" i="7"/>
  <c r="P1270" i="7"/>
  <c r="P1271" i="7"/>
  <c r="P1272" i="7"/>
  <c r="P1273" i="7"/>
  <c r="P1274" i="7"/>
  <c r="P1275" i="7"/>
  <c r="P1276" i="7"/>
  <c r="P1277" i="7"/>
  <c r="P1278" i="7"/>
  <c r="P1279" i="7"/>
  <c r="P1280" i="7"/>
  <c r="P1281" i="7"/>
  <c r="P1282" i="7"/>
  <c r="P1283" i="7"/>
  <c r="P1284" i="7"/>
  <c r="P1285" i="7"/>
  <c r="P1286" i="7"/>
  <c r="P1287" i="7"/>
  <c r="P1288" i="7"/>
  <c r="P1289" i="7"/>
  <c r="P1290" i="7"/>
  <c r="P1291" i="7"/>
  <c r="P1292" i="7"/>
  <c r="P1293" i="7"/>
  <c r="P1294" i="7"/>
  <c r="P1295" i="7"/>
  <c r="P1296" i="7"/>
  <c r="P1297" i="7"/>
  <c r="P1298" i="7"/>
  <c r="P1299" i="7"/>
  <c r="P1300" i="7"/>
  <c r="P1301" i="7"/>
  <c r="P1302" i="7"/>
  <c r="P1303" i="7"/>
  <c r="P1304" i="7"/>
  <c r="P1305" i="7"/>
  <c r="P1306" i="7"/>
  <c r="P1307" i="7"/>
  <c r="P1308" i="7"/>
  <c r="P1309" i="7"/>
  <c r="P1310" i="7"/>
  <c r="P1311" i="7"/>
  <c r="P1312" i="7"/>
  <c r="P1313" i="7"/>
  <c r="P1314" i="7"/>
  <c r="P1315" i="7"/>
  <c r="P1316" i="7"/>
  <c r="P1317" i="7"/>
  <c r="P1318" i="7"/>
  <c r="P1319" i="7"/>
  <c r="P1320" i="7"/>
  <c r="P1321" i="7"/>
  <c r="P1322" i="7"/>
  <c r="P1323" i="7"/>
  <c r="P1324" i="7"/>
  <c r="P1325" i="7"/>
  <c r="P1326" i="7"/>
  <c r="P1327" i="7"/>
  <c r="P1328" i="7"/>
  <c r="P1329" i="7"/>
  <c r="P1330" i="7"/>
  <c r="P1331" i="7"/>
  <c r="P1332" i="7"/>
  <c r="P1333" i="7"/>
  <c r="P1334" i="7"/>
  <c r="P1335" i="7"/>
  <c r="P1336" i="7"/>
  <c r="P1337" i="7"/>
  <c r="P1338" i="7"/>
  <c r="P1339" i="7"/>
  <c r="P1340" i="7"/>
  <c r="P1341" i="7"/>
  <c r="P1342" i="7"/>
  <c r="P1343" i="7"/>
  <c r="P1344" i="7"/>
  <c r="P1345" i="7"/>
  <c r="P1346" i="7"/>
  <c r="P1347" i="7"/>
  <c r="P1348" i="7"/>
  <c r="P1349" i="7"/>
  <c r="P1350" i="7"/>
  <c r="P1351" i="7"/>
  <c r="P1352" i="7"/>
  <c r="P1353" i="7"/>
  <c r="P1354" i="7"/>
  <c r="P1355" i="7"/>
  <c r="P1356" i="7"/>
  <c r="P1357" i="7"/>
  <c r="P1358" i="7"/>
  <c r="P1359" i="7"/>
  <c r="P1360" i="7"/>
  <c r="P1361" i="7"/>
  <c r="P1362" i="7"/>
  <c r="P1363" i="7"/>
  <c r="P1364" i="7"/>
  <c r="P1365" i="7"/>
  <c r="P1366" i="7"/>
  <c r="P1367" i="7"/>
  <c r="P1368" i="7"/>
  <c r="P1369" i="7"/>
  <c r="P1370" i="7"/>
  <c r="P1371" i="7"/>
  <c r="P1372" i="7"/>
  <c r="P1373" i="7"/>
  <c r="P1374" i="7"/>
  <c r="P1375" i="7"/>
  <c r="P1376" i="7"/>
  <c r="P1377" i="7"/>
  <c r="P1378" i="7"/>
  <c r="P1379" i="7"/>
  <c r="P1380" i="7"/>
  <c r="P1381" i="7"/>
  <c r="P1382" i="7"/>
  <c r="P1383" i="7"/>
  <c r="P1384" i="7"/>
  <c r="P1385" i="7"/>
  <c r="P1386" i="7"/>
  <c r="P1387" i="7"/>
  <c r="P1388" i="7"/>
  <c r="P1389" i="7"/>
  <c r="P1390" i="7"/>
  <c r="P1391" i="7"/>
  <c r="P1392" i="7"/>
  <c r="P1393" i="7"/>
  <c r="P1394" i="7"/>
  <c r="P1395" i="7"/>
  <c r="P1396" i="7"/>
  <c r="P1397" i="7"/>
  <c r="P1398" i="7"/>
  <c r="P1399" i="7"/>
  <c r="P1400" i="7"/>
  <c r="P1401" i="7"/>
  <c r="P1402" i="7"/>
  <c r="P1403" i="7"/>
  <c r="P1404" i="7"/>
  <c r="P1405" i="7"/>
  <c r="P1406" i="7"/>
  <c r="P1407" i="7"/>
  <c r="P1408" i="7"/>
  <c r="P1409" i="7"/>
  <c r="P1410" i="7"/>
  <c r="P1411" i="7"/>
  <c r="P1412" i="7"/>
  <c r="P1413" i="7"/>
  <c r="P1414" i="7"/>
  <c r="P1415" i="7"/>
  <c r="P1416" i="7"/>
  <c r="P1417" i="7"/>
  <c r="P1418" i="7"/>
  <c r="P1419" i="7"/>
  <c r="P1420" i="7"/>
  <c r="P1421" i="7"/>
  <c r="P1422" i="7"/>
  <c r="P1423" i="7"/>
  <c r="P1424" i="7"/>
  <c r="P1425" i="7"/>
  <c r="P1426" i="7"/>
  <c r="P1427" i="7"/>
  <c r="P1428" i="7"/>
  <c r="P1429" i="7"/>
  <c r="P1430" i="7"/>
  <c r="P1431" i="7"/>
  <c r="P1432" i="7"/>
  <c r="P1433" i="7"/>
  <c r="P1434" i="7"/>
  <c r="P1435" i="7"/>
  <c r="P1436" i="7"/>
  <c r="P1437" i="7"/>
  <c r="P1438" i="7"/>
  <c r="P1439" i="7"/>
  <c r="P1440" i="7"/>
  <c r="P1441" i="7"/>
  <c r="P1442" i="7"/>
  <c r="P1443" i="7"/>
  <c r="P1444" i="7"/>
  <c r="P1445" i="7"/>
  <c r="P1446" i="7"/>
  <c r="P1447" i="7"/>
  <c r="P1448" i="7"/>
  <c r="P1449" i="7"/>
  <c r="P1450" i="7"/>
  <c r="P1451" i="7"/>
  <c r="P1452" i="7"/>
  <c r="P1453" i="7"/>
  <c r="P1454" i="7"/>
  <c r="P1455" i="7"/>
  <c r="P1456" i="7"/>
  <c r="P1457" i="7"/>
  <c r="P1458" i="7"/>
  <c r="P1459" i="7"/>
  <c r="P1460" i="7"/>
  <c r="P1461" i="7"/>
  <c r="P1462" i="7"/>
  <c r="P1463" i="7"/>
  <c r="P1464" i="7"/>
  <c r="P1465" i="7"/>
  <c r="P1466" i="7"/>
  <c r="P1467" i="7"/>
  <c r="P1468" i="7"/>
  <c r="P1469" i="7"/>
  <c r="P1470" i="7"/>
  <c r="P1471" i="7"/>
  <c r="P1472" i="7"/>
  <c r="P1473" i="7"/>
  <c r="P1474" i="7"/>
  <c r="P1475" i="7"/>
  <c r="P1476" i="7"/>
  <c r="P1477" i="7"/>
  <c r="P1478" i="7"/>
  <c r="P1479" i="7"/>
  <c r="P1480" i="7"/>
  <c r="P1481" i="7"/>
  <c r="P1482" i="7"/>
  <c r="P1483" i="7"/>
  <c r="P1484" i="7"/>
  <c r="P1485" i="7"/>
  <c r="P1486" i="7"/>
  <c r="P1487" i="7"/>
  <c r="P1488" i="7"/>
  <c r="P1489" i="7"/>
  <c r="P1490" i="7"/>
  <c r="P1491" i="7"/>
  <c r="P1492" i="7"/>
  <c r="P1493" i="7"/>
  <c r="P1494" i="7"/>
  <c r="P1495" i="7"/>
  <c r="P1496" i="7"/>
  <c r="P1497" i="7"/>
  <c r="P1498" i="7"/>
  <c r="P1499" i="7"/>
  <c r="P1500" i="7"/>
  <c r="P1501" i="7"/>
  <c r="P1502" i="7"/>
  <c r="P1503" i="7"/>
  <c r="P1504" i="7"/>
  <c r="P1505" i="7"/>
  <c r="P1506" i="7"/>
  <c r="P1507" i="7"/>
  <c r="P1508" i="7"/>
  <c r="P1509" i="7"/>
  <c r="P1510" i="7"/>
  <c r="P1511" i="7"/>
  <c r="P1512" i="7"/>
  <c r="P1513" i="7"/>
  <c r="P1514" i="7"/>
  <c r="P1515" i="7"/>
  <c r="P1516" i="7"/>
  <c r="P1517" i="7"/>
  <c r="P1518" i="7"/>
  <c r="P1519" i="7"/>
  <c r="P1520" i="7"/>
  <c r="P1521" i="7"/>
  <c r="P1522" i="7"/>
  <c r="P1523" i="7"/>
  <c r="P1524" i="7"/>
  <c r="P1525" i="7"/>
  <c r="P1526" i="7"/>
  <c r="P1527" i="7"/>
  <c r="P1528" i="7"/>
  <c r="P1529" i="7"/>
  <c r="P1530" i="7"/>
  <c r="P1531" i="7"/>
  <c r="P1532" i="7"/>
  <c r="P1533" i="7"/>
  <c r="P1534" i="7"/>
  <c r="P1535" i="7"/>
  <c r="P1536" i="7"/>
  <c r="P1537" i="7"/>
  <c r="P1538" i="7"/>
  <c r="P1539" i="7"/>
  <c r="P1540" i="7"/>
  <c r="P1541" i="7"/>
  <c r="P1542" i="7"/>
  <c r="P1543" i="7"/>
  <c r="P1544" i="7"/>
  <c r="P1545" i="7"/>
  <c r="P1546" i="7"/>
  <c r="P1547" i="7"/>
  <c r="P1548" i="7"/>
  <c r="P1549" i="7"/>
  <c r="P1550" i="7"/>
  <c r="P1551" i="7"/>
  <c r="P1552" i="7"/>
  <c r="P1553" i="7"/>
  <c r="P1554" i="7"/>
  <c r="P1555" i="7"/>
  <c r="P1556" i="7"/>
  <c r="P1557" i="7"/>
  <c r="P1558" i="7"/>
  <c r="P1559" i="7"/>
  <c r="P1560" i="7"/>
  <c r="P1561" i="7"/>
  <c r="P1562" i="7"/>
  <c r="P1563" i="7"/>
  <c r="P1564" i="7"/>
  <c r="P1565" i="7"/>
  <c r="P1566" i="7"/>
  <c r="P1567" i="7"/>
  <c r="P1568" i="7"/>
  <c r="P1569" i="7"/>
  <c r="P1570" i="7"/>
  <c r="P1571" i="7"/>
  <c r="P1572" i="7"/>
  <c r="P1573" i="7"/>
  <c r="P1574" i="7"/>
  <c r="P1575" i="7"/>
  <c r="P1576" i="7"/>
  <c r="P1577" i="7"/>
  <c r="P1578" i="7"/>
  <c r="P1579" i="7"/>
  <c r="P1580" i="7"/>
  <c r="P1581" i="7"/>
  <c r="P1582" i="7"/>
  <c r="P1583" i="7"/>
  <c r="P1584" i="7"/>
  <c r="P1585" i="7"/>
  <c r="P1586" i="7"/>
  <c r="P1587" i="7"/>
  <c r="P1588" i="7"/>
  <c r="P1589" i="7"/>
  <c r="P1590" i="7"/>
  <c r="P1591" i="7"/>
  <c r="P1592" i="7"/>
  <c r="P1593" i="7"/>
  <c r="P1594" i="7"/>
  <c r="P1595" i="7"/>
  <c r="P1596" i="7"/>
  <c r="P1597" i="7"/>
  <c r="P1598" i="7"/>
  <c r="P1599" i="7"/>
  <c r="P1600" i="7"/>
  <c r="P1601" i="7"/>
  <c r="P1602" i="7"/>
  <c r="P1603" i="7"/>
  <c r="P1604" i="7"/>
  <c r="P1605" i="7"/>
  <c r="P1606" i="7"/>
  <c r="P1607" i="7"/>
  <c r="P1608" i="7"/>
  <c r="P1609" i="7"/>
  <c r="P1610" i="7"/>
  <c r="P1611" i="7"/>
  <c r="P1612" i="7"/>
  <c r="P1613" i="7"/>
  <c r="P1614" i="7"/>
  <c r="P1615" i="7"/>
  <c r="P1616" i="7"/>
  <c r="P1617" i="7"/>
  <c r="P1618" i="7"/>
  <c r="P1619" i="7"/>
  <c r="P1620" i="7"/>
  <c r="P1621" i="7"/>
  <c r="P1622" i="7"/>
  <c r="P1623" i="7"/>
  <c r="P1624" i="7"/>
  <c r="P1625" i="7"/>
  <c r="P1626" i="7"/>
  <c r="P1627" i="7"/>
  <c r="P1628" i="7"/>
  <c r="P1629" i="7"/>
  <c r="P1630" i="7"/>
  <c r="P1631" i="7"/>
  <c r="P1632" i="7"/>
  <c r="P1633" i="7"/>
  <c r="P1634" i="7"/>
  <c r="P1635" i="7"/>
  <c r="P1636" i="7"/>
  <c r="P1637" i="7"/>
  <c r="P1638" i="7"/>
  <c r="P1639" i="7"/>
  <c r="P1640" i="7"/>
  <c r="P1641" i="7"/>
  <c r="P1642" i="7"/>
  <c r="P1643" i="7"/>
  <c r="P1644" i="7"/>
  <c r="P1645" i="7"/>
  <c r="P1646" i="7"/>
  <c r="P1647" i="7"/>
  <c r="P1648" i="7"/>
  <c r="P1649" i="7"/>
  <c r="P1650" i="7"/>
  <c r="P1651" i="7"/>
  <c r="P1652" i="7"/>
  <c r="P1653" i="7"/>
  <c r="P1654" i="7"/>
  <c r="P1655" i="7"/>
  <c r="P1656" i="7"/>
  <c r="P1657" i="7"/>
  <c r="P1658" i="7"/>
  <c r="P1659" i="7"/>
  <c r="P1660" i="7"/>
  <c r="P1661" i="7"/>
  <c r="P1662" i="7"/>
  <c r="P1663" i="7"/>
  <c r="P1664" i="7"/>
  <c r="P1665" i="7"/>
  <c r="P1666" i="7"/>
  <c r="P1667" i="7"/>
  <c r="P1668" i="7"/>
  <c r="P1669" i="7"/>
  <c r="P1670" i="7"/>
  <c r="P1671" i="7"/>
  <c r="P1672" i="7"/>
  <c r="P1673" i="7"/>
  <c r="P1674" i="7"/>
  <c r="P1675" i="7"/>
  <c r="P1676" i="7"/>
  <c r="P1677" i="7"/>
  <c r="P1678" i="7"/>
  <c r="P1679" i="7"/>
  <c r="P1680" i="7"/>
  <c r="P1681" i="7"/>
  <c r="P1682" i="7"/>
  <c r="P1683" i="7"/>
  <c r="P1684" i="7"/>
  <c r="P1685" i="7"/>
  <c r="P1686" i="7"/>
  <c r="P1687" i="7"/>
  <c r="P1688" i="7"/>
  <c r="P1689" i="7"/>
  <c r="P1690" i="7"/>
  <c r="P1691" i="7"/>
  <c r="P1692" i="7"/>
  <c r="P1693" i="7"/>
  <c r="P1694" i="7"/>
  <c r="P1695" i="7"/>
  <c r="P1696" i="7"/>
  <c r="P1697" i="7"/>
  <c r="P1698" i="7"/>
  <c r="P1699" i="7"/>
  <c r="P1700" i="7"/>
  <c r="P1701" i="7"/>
  <c r="P1702" i="7"/>
  <c r="P1703" i="7"/>
  <c r="P1704" i="7"/>
  <c r="P1705" i="7"/>
  <c r="P1706" i="7"/>
  <c r="P1707" i="7"/>
  <c r="P1708" i="7"/>
  <c r="P1709" i="7"/>
  <c r="P1710" i="7"/>
  <c r="P1711" i="7"/>
  <c r="P1712" i="7"/>
  <c r="P1713" i="7"/>
  <c r="P1714" i="7"/>
  <c r="P1715" i="7"/>
  <c r="P1716" i="7"/>
  <c r="P1717" i="7"/>
  <c r="P1718" i="7"/>
  <c r="P1719" i="7"/>
  <c r="P1720" i="7"/>
  <c r="P1721" i="7"/>
  <c r="P1722" i="7"/>
  <c r="P1723" i="7"/>
  <c r="P1724" i="7"/>
  <c r="P1725" i="7"/>
  <c r="P1726" i="7"/>
  <c r="P1727" i="7"/>
  <c r="P1728" i="7"/>
  <c r="P1729" i="7"/>
  <c r="P1730" i="7"/>
  <c r="P1731" i="7"/>
  <c r="P1732" i="7"/>
  <c r="P1733" i="7"/>
  <c r="P1734" i="7"/>
  <c r="P1735" i="7"/>
  <c r="P1736" i="7"/>
  <c r="P1737" i="7"/>
  <c r="P1738" i="7"/>
  <c r="P1739" i="7"/>
  <c r="P1740" i="7"/>
  <c r="P1741" i="7"/>
  <c r="P1742" i="7"/>
  <c r="P1743" i="7"/>
  <c r="P1744" i="7"/>
  <c r="P1745" i="7"/>
  <c r="P1746" i="7"/>
  <c r="P1747" i="7"/>
  <c r="P1748" i="7"/>
  <c r="P1749" i="7"/>
  <c r="P1750" i="7"/>
  <c r="P1751" i="7"/>
  <c r="P1752" i="7"/>
  <c r="P1753" i="7"/>
  <c r="P1754" i="7"/>
  <c r="P1755" i="7"/>
  <c r="P1756" i="7"/>
  <c r="P1757" i="7"/>
  <c r="P1758" i="7"/>
  <c r="P1759" i="7"/>
  <c r="P1760" i="7"/>
  <c r="P1761" i="7"/>
  <c r="P1762" i="7"/>
  <c r="P1763" i="7"/>
  <c r="P1764" i="7"/>
  <c r="P1765" i="7"/>
  <c r="P1766" i="7"/>
  <c r="P1767" i="7"/>
  <c r="P1768" i="7"/>
  <c r="P1769" i="7"/>
  <c r="P1770" i="7"/>
  <c r="P1771" i="7"/>
  <c r="P1772" i="7"/>
  <c r="P1773" i="7"/>
  <c r="P1774" i="7"/>
  <c r="P1775" i="7"/>
  <c r="P1776" i="7"/>
  <c r="P1777" i="7"/>
  <c r="P1778" i="7"/>
  <c r="P1779" i="7"/>
  <c r="P1780" i="7"/>
  <c r="P1781" i="7"/>
  <c r="P1782" i="7"/>
  <c r="P1783" i="7"/>
  <c r="P1784" i="7"/>
  <c r="P1785" i="7"/>
  <c r="P1786" i="7"/>
  <c r="P1787" i="7"/>
  <c r="P1788" i="7"/>
  <c r="P1789" i="7"/>
  <c r="P1790" i="7"/>
  <c r="P1791" i="7"/>
  <c r="P1792" i="7"/>
  <c r="P1793" i="7"/>
  <c r="P1794" i="7"/>
  <c r="P1795" i="7"/>
  <c r="P1796" i="7"/>
  <c r="P1797" i="7"/>
  <c r="P1798" i="7"/>
  <c r="P1799" i="7"/>
  <c r="P1800" i="7"/>
  <c r="P1801" i="7"/>
  <c r="P1802" i="7"/>
  <c r="P1803" i="7"/>
  <c r="P1804" i="7"/>
  <c r="P1805" i="7"/>
  <c r="P1806" i="7"/>
  <c r="P1807" i="7"/>
  <c r="P1808" i="7"/>
  <c r="P1809" i="7"/>
  <c r="P1810" i="7"/>
  <c r="P1811" i="7"/>
  <c r="P1812" i="7"/>
  <c r="P1813" i="7"/>
  <c r="P1814" i="7"/>
  <c r="P1815" i="7"/>
  <c r="P1816" i="7"/>
  <c r="P1817" i="7"/>
  <c r="P1818" i="7"/>
  <c r="P1819" i="7"/>
  <c r="P1820" i="7"/>
  <c r="P1821" i="7"/>
  <c r="P1822" i="7"/>
  <c r="P1823" i="7"/>
  <c r="P1824" i="7"/>
  <c r="P1825" i="7"/>
  <c r="P1826" i="7"/>
  <c r="P1827" i="7"/>
  <c r="P1828" i="7"/>
  <c r="P1829" i="7"/>
  <c r="P1830" i="7"/>
  <c r="P1831" i="7"/>
  <c r="P1832" i="7"/>
  <c r="P1833" i="7"/>
  <c r="P1834" i="7"/>
  <c r="P1835" i="7"/>
  <c r="P1836" i="7"/>
  <c r="P1837" i="7"/>
  <c r="P1838" i="7"/>
  <c r="P1839" i="7"/>
  <c r="P1840" i="7"/>
  <c r="P1841" i="7"/>
  <c r="P1842" i="7"/>
  <c r="P1843" i="7"/>
  <c r="P1844" i="7"/>
  <c r="P1845" i="7"/>
  <c r="P1846" i="7"/>
  <c r="P1847" i="7"/>
  <c r="P1848" i="7"/>
  <c r="P1849" i="7"/>
  <c r="P1850" i="7"/>
  <c r="P1851" i="7"/>
  <c r="P1852" i="7"/>
  <c r="P1853" i="7"/>
  <c r="P1854" i="7"/>
  <c r="P1855" i="7"/>
  <c r="P1856" i="7"/>
  <c r="P1857" i="7"/>
  <c r="P1858" i="7"/>
  <c r="P1859" i="7"/>
  <c r="P1860" i="7"/>
  <c r="P1861" i="7"/>
  <c r="P1862" i="7"/>
  <c r="P1863" i="7"/>
  <c r="P1864" i="7"/>
  <c r="P1865" i="7"/>
  <c r="P1866" i="7"/>
  <c r="P1867" i="7"/>
  <c r="P1868" i="7"/>
  <c r="P1869" i="7"/>
  <c r="P1870" i="7"/>
  <c r="P1871" i="7"/>
  <c r="P1872" i="7"/>
  <c r="P1873" i="7"/>
  <c r="P1874" i="7"/>
  <c r="P1875" i="7"/>
  <c r="P1876" i="7"/>
  <c r="P1877" i="7"/>
  <c r="P1878" i="7"/>
  <c r="P1879" i="7"/>
  <c r="P1880" i="7"/>
  <c r="P1881" i="7"/>
  <c r="P1882" i="7"/>
  <c r="P1883" i="7"/>
  <c r="P1884" i="7"/>
  <c r="P1885" i="7"/>
  <c r="P1886" i="7"/>
  <c r="P1887" i="7"/>
  <c r="P1888" i="7"/>
  <c r="P1889" i="7"/>
  <c r="P1890" i="7"/>
  <c r="P1891" i="7"/>
  <c r="P1892" i="7"/>
  <c r="P1893" i="7"/>
  <c r="P1894" i="7"/>
  <c r="P1895" i="7"/>
  <c r="P1896" i="7"/>
  <c r="P1897" i="7"/>
  <c r="P1898" i="7"/>
  <c r="P1899" i="7"/>
  <c r="P1900" i="7"/>
  <c r="P1901" i="7"/>
  <c r="P1902" i="7"/>
  <c r="P1903" i="7"/>
  <c r="P1904" i="7"/>
  <c r="P1905" i="7"/>
  <c r="P1906" i="7"/>
  <c r="P1907" i="7"/>
  <c r="P1908" i="7"/>
  <c r="P1909" i="7"/>
  <c r="P1910" i="7"/>
  <c r="P1911" i="7"/>
  <c r="P1912" i="7"/>
  <c r="P1913" i="7"/>
  <c r="P1914" i="7"/>
  <c r="P1915" i="7"/>
  <c r="P1916" i="7"/>
  <c r="P1917" i="7"/>
  <c r="P1918" i="7"/>
  <c r="P1919" i="7"/>
  <c r="P1920" i="7"/>
  <c r="P1921" i="7"/>
  <c r="P1922" i="7"/>
  <c r="P1923" i="7"/>
  <c r="P1924" i="7"/>
  <c r="P1925" i="7"/>
  <c r="P1926" i="7"/>
  <c r="P1927" i="7"/>
  <c r="P1928" i="7"/>
  <c r="P1929" i="7"/>
  <c r="P1930" i="7"/>
  <c r="P1931" i="7"/>
  <c r="P1932" i="7"/>
  <c r="P1933" i="7"/>
  <c r="P1934" i="7"/>
  <c r="P1935" i="7"/>
  <c r="P1936" i="7"/>
  <c r="P1937" i="7"/>
  <c r="P1938" i="7"/>
  <c r="P1939" i="7"/>
  <c r="P1940" i="7"/>
  <c r="P1941" i="7"/>
  <c r="P1942" i="7"/>
  <c r="P1943" i="7"/>
  <c r="P1944" i="7"/>
  <c r="P1945" i="7"/>
  <c r="P1946" i="7"/>
  <c r="P1947" i="7"/>
  <c r="P1948" i="7"/>
  <c r="P1949" i="7"/>
  <c r="P1950" i="7"/>
  <c r="P1951" i="7"/>
  <c r="P1952" i="7"/>
  <c r="P1953" i="7"/>
  <c r="P1954" i="7"/>
  <c r="P1955" i="7"/>
  <c r="P1956" i="7"/>
  <c r="P1957" i="7"/>
  <c r="P1958" i="7"/>
  <c r="P1959" i="7"/>
  <c r="P1960" i="7"/>
  <c r="P1961" i="7"/>
  <c r="P1962" i="7"/>
  <c r="P1963" i="7"/>
  <c r="P1964" i="7"/>
  <c r="P1965" i="7"/>
  <c r="P1966" i="7"/>
  <c r="P1967" i="7"/>
  <c r="P1968" i="7"/>
  <c r="P1969" i="7"/>
  <c r="P1970" i="7"/>
  <c r="P1971" i="7"/>
  <c r="P1972" i="7"/>
  <c r="P1973" i="7"/>
  <c r="P1974" i="7"/>
  <c r="P1975" i="7"/>
  <c r="P1976" i="7"/>
  <c r="P1977" i="7"/>
  <c r="P1978" i="7"/>
  <c r="P1979" i="7"/>
  <c r="P1980" i="7"/>
  <c r="P1981" i="7"/>
  <c r="P1982" i="7"/>
  <c r="P1983" i="7"/>
  <c r="P1984" i="7"/>
  <c r="P1985" i="7"/>
  <c r="P1986" i="7"/>
  <c r="P1987" i="7"/>
  <c r="P1988" i="7"/>
  <c r="P1989" i="7"/>
  <c r="P1990" i="7"/>
  <c r="P1991" i="7"/>
  <c r="P1992" i="7"/>
  <c r="P1993" i="7"/>
  <c r="P1994" i="7"/>
  <c r="P1995" i="7"/>
  <c r="P1996" i="7"/>
  <c r="P1997" i="7"/>
  <c r="P1998" i="7"/>
  <c r="P1999" i="7"/>
  <c r="P2000" i="7"/>
  <c r="P2001" i="7"/>
  <c r="G1591" i="7"/>
  <c r="G1558" i="7"/>
  <c r="G1538" i="7"/>
  <c r="G1494" i="7"/>
  <c r="G1405" i="7"/>
  <c r="G1206" i="7"/>
  <c r="G1250" i="7"/>
  <c r="G1227" i="7"/>
  <c r="G1198" i="7"/>
  <c r="G1177" i="7"/>
  <c r="G1144" i="7"/>
  <c r="G1121" i="7"/>
  <c r="G1109" i="7"/>
  <c r="G1098" i="7"/>
  <c r="G1084" i="7"/>
  <c r="G1075" i="7"/>
  <c r="G1059" i="7"/>
  <c r="G1039" i="7"/>
  <c r="G1038" i="7"/>
  <c r="G1015" i="7"/>
  <c r="G1003" i="7"/>
  <c r="G993" i="7"/>
  <c r="G990" i="7"/>
  <c r="G989" i="7"/>
  <c r="G973" i="7"/>
  <c r="G963" i="7"/>
  <c r="G962" i="7"/>
  <c r="G953" i="7"/>
  <c r="G943" i="7"/>
  <c r="G933" i="7"/>
  <c r="G941" i="7"/>
  <c r="G931" i="7"/>
  <c r="G918" i="7"/>
  <c r="G904" i="7"/>
  <c r="G902" i="7"/>
  <c r="G900" i="7"/>
  <c r="G899" i="7"/>
  <c r="G894" i="7"/>
  <c r="G885" i="7"/>
  <c r="G879" i="7"/>
  <c r="G1996" i="7"/>
  <c r="G1995" i="7"/>
  <c r="G1992" i="7"/>
  <c r="G1988" i="7"/>
  <c r="G1985" i="7"/>
  <c r="G1980" i="7"/>
  <c r="G1981" i="7"/>
  <c r="G1982" i="7"/>
  <c r="G1978" i="7"/>
  <c r="G1977" i="7"/>
  <c r="G1976" i="7"/>
  <c r="G1972" i="7"/>
  <c r="G1969" i="7"/>
  <c r="G1967" i="7"/>
  <c r="G1964" i="7"/>
  <c r="G1963" i="7"/>
  <c r="G1955" i="7"/>
  <c r="G1954" i="7"/>
  <c r="G1949" i="7"/>
  <c r="G1946" i="7"/>
  <c r="G1953" i="7"/>
  <c r="G1943" i="7"/>
  <c r="G1944" i="7"/>
  <c r="G1941" i="7"/>
  <c r="G1933" i="7"/>
  <c r="G1923" i="7"/>
  <c r="G1921" i="7"/>
  <c r="G1919" i="7"/>
  <c r="G1922" i="7"/>
  <c r="G1915" i="7"/>
  <c r="G1912" i="7"/>
  <c r="G1902" i="7"/>
  <c r="G1898" i="7"/>
  <c r="G1893" i="7"/>
  <c r="G1891" i="7"/>
  <c r="G1889" i="7"/>
  <c r="G1883" i="7"/>
  <c r="G1887" i="7"/>
  <c r="G1885" i="7"/>
  <c r="G1884" i="7"/>
  <c r="G1240" i="7"/>
  <c r="G1221" i="7"/>
  <c r="G1192" i="7"/>
  <c r="G1154" i="7"/>
  <c r="G1097" i="7"/>
  <c r="G1029" i="7"/>
  <c r="G1037" i="7"/>
  <c r="G1011" i="7"/>
  <c r="G994" i="7"/>
  <c r="G977" i="7"/>
  <c r="G948" i="7"/>
  <c r="G890" i="7"/>
  <c r="G881" i="7"/>
  <c r="G868" i="7"/>
  <c r="G843" i="7"/>
  <c r="G825" i="7"/>
  <c r="G797" i="7"/>
  <c r="G775" i="7"/>
  <c r="G776" i="7"/>
  <c r="G759" i="7"/>
  <c r="G740" i="7"/>
  <c r="G719" i="7"/>
  <c r="G714" i="7"/>
  <c r="G702" i="7"/>
  <c r="G688" i="7"/>
  <c r="G682" i="7"/>
  <c r="G678" i="7"/>
  <c r="G672" i="7"/>
  <c r="G667" i="7"/>
  <c r="G663" i="7"/>
  <c r="G660" i="7"/>
  <c r="G651" i="7"/>
  <c r="G640" i="7"/>
  <c r="G633" i="7"/>
  <c r="G614" i="7"/>
  <c r="G596" i="7"/>
  <c r="G580" i="7"/>
  <c r="G575" i="7"/>
  <c r="G561" i="7"/>
  <c r="G552" i="7"/>
  <c r="G1652" i="7"/>
  <c r="G1637" i="7"/>
  <c r="G1592" i="7"/>
  <c r="G1571" i="7"/>
  <c r="G1479" i="7"/>
  <c r="G1394" i="7"/>
  <c r="G1396" i="7"/>
  <c r="G1391" i="7"/>
  <c r="G1381" i="7"/>
  <c r="G1374" i="7"/>
  <c r="G1360" i="7"/>
  <c r="G1358" i="7"/>
  <c r="G1355" i="7"/>
  <c r="G1348" i="7"/>
  <c r="G1333" i="7"/>
  <c r="G1314" i="7"/>
  <c r="G1296" i="7"/>
  <c r="G1272" i="7"/>
  <c r="G1279" i="7"/>
  <c r="G1265" i="7"/>
  <c r="G1258" i="7"/>
  <c r="G1238" i="7"/>
  <c r="G1239" i="7"/>
  <c r="G1237" i="7"/>
  <c r="G1230" i="7"/>
  <c r="G1223" i="7"/>
  <c r="G1220" i="7"/>
  <c r="G1212" i="7"/>
  <c r="G1207" i="7"/>
  <c r="G1196" i="7"/>
  <c r="G1199" i="7"/>
  <c r="G1188" i="7"/>
  <c r="G1184" i="7"/>
  <c r="G1173" i="7"/>
  <c r="G1176" i="7"/>
  <c r="G1170" i="7"/>
  <c r="G1167" i="7"/>
  <c r="G1164" i="7"/>
  <c r="G1160" i="7"/>
  <c r="G1161" i="7"/>
  <c r="G305" i="7"/>
  <c r="G291" i="7"/>
  <c r="G273" i="7"/>
  <c r="G242" i="7"/>
  <c r="G183" i="7"/>
  <c r="G122" i="7"/>
  <c r="G133" i="7"/>
  <c r="G126" i="7"/>
  <c r="G117" i="7"/>
  <c r="G103" i="7"/>
  <c r="G91" i="7"/>
  <c r="G82" i="7"/>
  <c r="G79" i="7"/>
  <c r="G77" i="7"/>
  <c r="G72" i="7"/>
  <c r="G66" i="7"/>
  <c r="G57" i="7"/>
  <c r="G45" i="7"/>
  <c r="G44" i="7"/>
  <c r="G41" i="7"/>
  <c r="G36" i="7"/>
  <c r="G30" i="7"/>
  <c r="G26" i="7"/>
  <c r="G22" i="7"/>
  <c r="G19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1346" i="7"/>
  <c r="G1298" i="7"/>
  <c r="G1264" i="7"/>
  <c r="G1215" i="7"/>
  <c r="G1153" i="7"/>
  <c r="G1080" i="7"/>
  <c r="G1094" i="7"/>
  <c r="G1067" i="7"/>
  <c r="G1047" i="7"/>
  <c r="G1032" i="7"/>
  <c r="G1021" i="7"/>
  <c r="G1016" i="7"/>
  <c r="G1004" i="7"/>
  <c r="G996" i="7"/>
  <c r="G992" i="7"/>
  <c r="G976" i="7"/>
  <c r="G959" i="7"/>
  <c r="G945" i="7"/>
  <c r="G940" i="7"/>
  <c r="G925" i="7"/>
  <c r="G907" i="7"/>
  <c r="G892" i="7"/>
  <c r="G883" i="7"/>
  <c r="G882" i="7"/>
  <c r="G874" i="7"/>
  <c r="G865" i="7"/>
  <c r="G856" i="7"/>
  <c r="G848" i="7"/>
  <c r="G840" i="7"/>
  <c r="G833" i="7"/>
  <c r="G821" i="7"/>
  <c r="G802" i="7"/>
  <c r="G793" i="7"/>
  <c r="G772" i="7"/>
  <c r="G760" i="7"/>
  <c r="G756" i="7"/>
  <c r="G751" i="7"/>
  <c r="G746" i="7"/>
  <c r="G744" i="7"/>
  <c r="G738" i="7"/>
  <c r="G1343" i="7"/>
  <c r="G1315" i="7"/>
  <c r="G1278" i="7"/>
  <c r="G1248" i="7"/>
  <c r="G1201" i="7"/>
  <c r="G1132" i="7"/>
  <c r="G1142" i="7"/>
  <c r="G1138" i="7"/>
  <c r="G1118" i="7"/>
  <c r="G1105" i="7"/>
  <c r="G1089" i="7"/>
  <c r="G1081" i="7"/>
  <c r="G1079" i="7"/>
  <c r="G1071" i="7"/>
  <c r="G1049" i="7"/>
  <c r="G1034" i="7"/>
  <c r="G1017" i="7"/>
  <c r="G1001" i="7"/>
  <c r="G988" i="7"/>
  <c r="G966" i="7"/>
  <c r="G955" i="7"/>
  <c r="G942" i="7"/>
  <c r="G927" i="7"/>
  <c r="G912" i="7"/>
  <c r="G895" i="7"/>
  <c r="G822" i="7"/>
  <c r="G801" i="7"/>
  <c r="G787" i="7"/>
  <c r="G777" i="7"/>
  <c r="G766" i="7"/>
  <c r="G761" i="7"/>
  <c r="G750" i="7"/>
  <c r="G723" i="7"/>
  <c r="G710" i="7"/>
  <c r="G707" i="7"/>
  <c r="G712" i="7"/>
  <c r="G703" i="7"/>
  <c r="G706" i="7"/>
  <c r="G701" i="7"/>
  <c r="G696" i="7"/>
  <c r="G1926" i="7"/>
  <c r="G1910" i="7"/>
  <c r="G1888" i="7"/>
  <c r="G1875" i="7"/>
  <c r="G1856" i="7"/>
  <c r="G1821" i="7"/>
  <c r="G1823" i="7"/>
  <c r="G1824" i="7"/>
  <c r="G1817" i="7"/>
  <c r="G1796" i="7"/>
  <c r="G1783" i="7"/>
  <c r="G1777" i="7"/>
  <c r="G1770" i="7"/>
  <c r="G1736" i="7"/>
  <c r="G1731" i="7"/>
  <c r="G1722" i="7"/>
  <c r="G1713" i="7"/>
  <c r="G1707" i="7"/>
  <c r="G1675" i="7"/>
  <c r="G1646" i="7"/>
  <c r="G1633" i="7"/>
  <c r="G1625" i="7"/>
  <c r="G1627" i="7"/>
  <c r="G1628" i="7"/>
  <c r="G1631" i="7"/>
  <c r="G1614" i="7"/>
  <c r="G1610" i="7"/>
  <c r="G1600" i="7"/>
  <c r="G1601" i="7"/>
  <c r="G1606" i="7"/>
  <c r="G1602" i="7"/>
  <c r="G1598" i="7"/>
  <c r="G1588" i="7"/>
  <c r="G1583" i="7"/>
  <c r="G1586" i="7"/>
  <c r="G1587" i="7"/>
  <c r="G1580" i="7"/>
  <c r="G1581" i="7"/>
  <c r="G1574" i="7"/>
  <c r="G1570" i="7"/>
  <c r="G440" i="7"/>
  <c r="G426" i="7"/>
  <c r="G407" i="7"/>
  <c r="G359" i="7"/>
  <c r="G324" i="7"/>
  <c r="G268" i="7"/>
  <c r="G275" i="7"/>
  <c r="G262" i="7"/>
  <c r="G254" i="7"/>
  <c r="G233" i="7"/>
  <c r="G211" i="7"/>
  <c r="G188" i="7"/>
  <c r="G185" i="7"/>
  <c r="G176" i="7"/>
  <c r="G169" i="7"/>
  <c r="G159" i="7"/>
  <c r="G147" i="7"/>
  <c r="G140" i="7"/>
  <c r="G142" i="7"/>
  <c r="G135" i="7"/>
  <c r="G127" i="7"/>
  <c r="G115" i="7"/>
  <c r="G109" i="7"/>
  <c r="G106" i="7"/>
  <c r="G104" i="7"/>
  <c r="G101" i="7"/>
  <c r="G99" i="7"/>
  <c r="G93" i="7"/>
  <c r="G88" i="7"/>
  <c r="G83" i="7"/>
  <c r="G81" i="7"/>
  <c r="G76" i="7"/>
  <c r="G73" i="7"/>
  <c r="G70" i="7"/>
  <c r="G68" i="7"/>
  <c r="G64" i="7"/>
  <c r="G62" i="7"/>
  <c r="G61" i="7"/>
  <c r="G58" i="7"/>
  <c r="G56" i="7"/>
  <c r="G1048" i="7"/>
  <c r="G1007" i="7"/>
  <c r="G971" i="7"/>
  <c r="G935" i="7"/>
  <c r="G872" i="7"/>
  <c r="G762" i="7"/>
  <c r="G764" i="7"/>
  <c r="G733" i="7"/>
  <c r="G718" i="7"/>
  <c r="G689" i="7"/>
  <c r="G668" i="7"/>
  <c r="G656" i="7"/>
  <c r="G648" i="7"/>
  <c r="G641" i="7"/>
  <c r="G629" i="7"/>
  <c r="G623" i="7"/>
  <c r="G604" i="7"/>
  <c r="G577" i="7"/>
  <c r="G582" i="7"/>
  <c r="G550" i="7"/>
  <c r="G536" i="7"/>
  <c r="G518" i="7"/>
  <c r="G512" i="7"/>
  <c r="G509" i="7"/>
  <c r="G495" i="7"/>
  <c r="G484" i="7"/>
  <c r="G479" i="7"/>
  <c r="G473" i="7"/>
  <c r="G465" i="7"/>
  <c r="G461" i="7"/>
  <c r="G452" i="7"/>
  <c r="G442" i="7"/>
  <c r="G433" i="7"/>
  <c r="G423" i="7"/>
  <c r="G425" i="7"/>
  <c r="G411" i="7"/>
  <c r="G408" i="7"/>
  <c r="G406" i="7"/>
  <c r="G395" i="7"/>
  <c r="G387" i="7"/>
  <c r="G1961" i="7"/>
  <c r="G1959" i="7"/>
  <c r="G1952" i="7"/>
  <c r="G1942" i="7"/>
  <c r="G1938" i="7"/>
  <c r="G1929" i="7"/>
  <c r="G1928" i="7"/>
  <c r="G1917" i="7"/>
  <c r="G1916" i="7"/>
  <c r="G1903" i="7"/>
  <c r="G1897" i="7"/>
  <c r="G1892" i="7"/>
  <c r="G1886" i="7"/>
  <c r="G1871" i="7"/>
  <c r="G1862" i="7"/>
  <c r="G1853" i="7"/>
  <c r="G1848" i="7"/>
  <c r="G1842" i="7"/>
  <c r="G1839" i="7"/>
  <c r="G1830" i="7"/>
  <c r="G1828" i="7"/>
  <c r="G1809" i="7"/>
  <c r="G1800" i="7"/>
  <c r="G1798" i="7"/>
  <c r="G1787" i="7"/>
  <c r="G1784" i="7"/>
  <c r="G1781" i="7"/>
  <c r="G1779" i="7"/>
  <c r="G1772" i="7"/>
  <c r="G1737" i="7"/>
  <c r="G1730" i="7"/>
  <c r="G1724" i="7"/>
  <c r="G1718" i="7"/>
  <c r="G1702" i="7"/>
  <c r="G1663" i="7"/>
  <c r="G1654" i="7"/>
  <c r="G1651" i="7"/>
  <c r="G1648" i="7"/>
  <c r="G1641" i="7"/>
  <c r="G1645" i="7"/>
  <c r="G1924" i="7"/>
  <c r="G1918" i="7"/>
  <c r="G1895" i="7"/>
  <c r="G1880" i="7"/>
  <c r="G1860" i="7"/>
  <c r="G1810" i="7"/>
  <c r="G1811" i="7"/>
  <c r="G1807" i="7"/>
  <c r="G1795" i="7"/>
  <c r="G1789" i="7"/>
  <c r="G1774" i="7"/>
  <c r="G1773" i="7"/>
  <c r="G1764" i="7"/>
  <c r="G1762" i="7"/>
  <c r="G1755" i="7"/>
  <c r="G1720" i="7"/>
  <c r="G1714" i="7"/>
  <c r="G1684" i="7"/>
  <c r="G1672" i="7"/>
  <c r="G1655" i="7"/>
  <c r="G1643" i="7"/>
  <c r="G1618" i="7"/>
  <c r="G1608" i="7"/>
  <c r="G1605" i="7"/>
  <c r="G1597" i="7"/>
  <c r="G1572" i="7"/>
  <c r="G1564" i="7"/>
  <c r="G1566" i="7"/>
  <c r="G1554" i="7"/>
  <c r="G1550" i="7"/>
  <c r="G1543" i="7"/>
  <c r="G1526" i="7"/>
  <c r="G1515" i="7"/>
  <c r="G1505" i="7"/>
  <c r="G1502" i="7"/>
  <c r="G1480" i="7"/>
  <c r="G1487" i="7"/>
  <c r="G1475" i="7"/>
  <c r="G1471" i="7"/>
  <c r="G1461" i="7"/>
  <c r="G111" i="7"/>
  <c r="G113" i="7"/>
  <c r="G120" i="7"/>
  <c r="G123" i="7"/>
  <c r="G125" i="7"/>
  <c r="G129" i="7"/>
  <c r="G130" i="7"/>
  <c r="G136" i="7"/>
  <c r="G143" i="7"/>
  <c r="G146" i="7"/>
  <c r="G148" i="7"/>
  <c r="G150" i="7"/>
  <c r="G153" i="7"/>
  <c r="G154" i="7"/>
  <c r="G155" i="7"/>
  <c r="G156" i="7"/>
  <c r="G158" i="7"/>
  <c r="G160" i="7"/>
  <c r="G161" i="7"/>
  <c r="G164" i="7"/>
  <c r="G167" i="7"/>
  <c r="G168" i="7"/>
  <c r="G170" i="7"/>
  <c r="G172" i="7"/>
  <c r="G173" i="7"/>
  <c r="G177" i="7"/>
  <c r="G179" i="7"/>
  <c r="G180" i="7"/>
  <c r="G184" i="7"/>
  <c r="G187" i="7"/>
  <c r="G192" i="7"/>
  <c r="G196" i="7"/>
  <c r="G201" i="7"/>
  <c r="G202" i="7"/>
  <c r="G209" i="7"/>
  <c r="G213" i="7"/>
  <c r="G215" i="7"/>
  <c r="G217" i="7"/>
  <c r="G218" i="7"/>
  <c r="G219" i="7"/>
  <c r="G220" i="7"/>
  <c r="G226" i="7"/>
  <c r="G228" i="7"/>
  <c r="G229" i="7"/>
  <c r="G230" i="7"/>
  <c r="G231" i="7"/>
  <c r="G235" i="7"/>
  <c r="G240" i="7"/>
  <c r="G246" i="7"/>
  <c r="G247" i="7"/>
  <c r="G249" i="7"/>
  <c r="G250" i="7"/>
  <c r="G253" i="7"/>
  <c r="G256" i="7"/>
  <c r="G257" i="7"/>
  <c r="G259" i="7"/>
  <c r="G260" i="7"/>
  <c r="G261" i="7"/>
  <c r="G264" i="7"/>
  <c r="G265" i="7"/>
  <c r="G267" i="7"/>
  <c r="G270" i="7"/>
  <c r="G278" i="7"/>
  <c r="G279" i="7"/>
  <c r="G281" i="7"/>
  <c r="G284" i="7"/>
  <c r="G286" i="7"/>
  <c r="G289" i="7"/>
  <c r="G293" i="7"/>
  <c r="G295" i="7"/>
  <c r="G296" i="7"/>
  <c r="G297" i="7"/>
  <c r="G301" i="7"/>
  <c r="G303" i="7"/>
  <c r="G304" i="7"/>
  <c r="G306" i="7"/>
  <c r="G307" i="7"/>
  <c r="G310" i="7"/>
  <c r="G313" i="7"/>
  <c r="G314" i="7"/>
  <c r="G1262" i="7"/>
  <c r="G1251" i="7"/>
  <c r="G1236" i="7"/>
  <c r="G1210" i="7"/>
  <c r="G1186" i="7"/>
  <c r="G1150" i="7"/>
  <c r="G1149" i="7"/>
  <c r="G1128" i="7"/>
  <c r="G1120" i="7"/>
  <c r="G1099" i="7"/>
  <c r="G1096" i="7"/>
  <c r="G1090" i="7"/>
  <c r="G1082" i="7"/>
  <c r="G1077" i="7"/>
  <c r="G1064" i="7"/>
  <c r="G1052" i="7"/>
  <c r="G1043" i="7"/>
  <c r="G1030" i="7"/>
  <c r="G1027" i="7"/>
  <c r="G1018" i="7"/>
  <c r="G1009" i="7"/>
  <c r="G999" i="7"/>
  <c r="G998" i="7"/>
  <c r="G991" i="7"/>
  <c r="G987" i="7"/>
  <c r="G981" i="7"/>
  <c r="G979" i="7"/>
  <c r="G972" i="7"/>
  <c r="G968" i="7"/>
  <c r="G964" i="7"/>
  <c r="G954" i="7"/>
  <c r="G947" i="7"/>
  <c r="G944" i="7"/>
  <c r="G934" i="7"/>
  <c r="G929" i="7"/>
  <c r="G921" i="7"/>
  <c r="G922" i="7"/>
  <c r="G924" i="7"/>
  <c r="G917" i="7"/>
  <c r="G919" i="7"/>
  <c r="G1533" i="7"/>
  <c r="G1522" i="7"/>
  <c r="G1468" i="7"/>
  <c r="G1441" i="7"/>
  <c r="G1404" i="7"/>
  <c r="G1339" i="7"/>
  <c r="G1341" i="7"/>
  <c r="G1317" i="7"/>
  <c r="G1304" i="7"/>
  <c r="G1290" i="7"/>
  <c r="G1270" i="7"/>
  <c r="G1255" i="7"/>
  <c r="G1252" i="7"/>
  <c r="G1242" i="7"/>
  <c r="G1241" i="7"/>
  <c r="G1217" i="7"/>
  <c r="G1191" i="7"/>
  <c r="G1179" i="7"/>
  <c r="G1178" i="7"/>
  <c r="G1162" i="7"/>
  <c r="G1148" i="7"/>
  <c r="G1140" i="7"/>
  <c r="G1131" i="7"/>
  <c r="G1127" i="7"/>
  <c r="G1125" i="7"/>
  <c r="G1122" i="7"/>
  <c r="G1113" i="7"/>
  <c r="G1110" i="7"/>
  <c r="G1107" i="7"/>
  <c r="G1101" i="7"/>
  <c r="G1093" i="7"/>
  <c r="G1087" i="7"/>
  <c r="G1076" i="7"/>
  <c r="G1073" i="7"/>
  <c r="G1068" i="7"/>
  <c r="G1063" i="7"/>
  <c r="G1058" i="7"/>
  <c r="G1053" i="7"/>
  <c r="G1050" i="7"/>
  <c r="G1044" i="7"/>
  <c r="G1484" i="7"/>
  <c r="G1456" i="7"/>
  <c r="G1437" i="7"/>
  <c r="G1415" i="7"/>
  <c r="G1349" i="7"/>
  <c r="G1172" i="7"/>
  <c r="G1204" i="7"/>
  <c r="G1185" i="7"/>
  <c r="G1169" i="7"/>
  <c r="G1146" i="7"/>
  <c r="G1123" i="7"/>
  <c r="G1112" i="7"/>
  <c r="G1111" i="7"/>
  <c r="G1103" i="7"/>
  <c r="G1086" i="7"/>
  <c r="G1066" i="7"/>
  <c r="G1035" i="7"/>
  <c r="G1019" i="7"/>
  <c r="G1013" i="7"/>
  <c r="G997" i="7"/>
  <c r="G978" i="7"/>
  <c r="G949" i="7"/>
  <c r="G937" i="7"/>
  <c r="G926" i="7"/>
  <c r="G911" i="7"/>
  <c r="G903" i="7"/>
  <c r="G880" i="7"/>
  <c r="G871" i="7"/>
  <c r="G866" i="7"/>
  <c r="G854" i="7"/>
  <c r="G846" i="7"/>
  <c r="G836" i="7"/>
  <c r="G824" i="7"/>
  <c r="G819" i="7"/>
  <c r="G815" i="7"/>
  <c r="G811" i="7"/>
  <c r="G807" i="7"/>
  <c r="G796" i="7"/>
  <c r="G791" i="7"/>
  <c r="G784" i="7"/>
  <c r="G1568" i="7"/>
  <c r="G1552" i="7"/>
  <c r="G1535" i="7"/>
  <c r="G1477" i="7"/>
  <c r="G1409" i="7"/>
  <c r="G1300" i="7"/>
  <c r="G1324" i="7"/>
  <c r="G1285" i="7"/>
  <c r="G1266" i="7"/>
  <c r="G1247" i="7"/>
  <c r="G1208" i="7"/>
  <c r="G1193" i="7"/>
  <c r="G1174" i="7"/>
  <c r="G1163" i="7"/>
  <c r="G1135" i="7"/>
  <c r="G1119" i="7"/>
  <c r="G1091" i="7"/>
  <c r="G1065" i="7"/>
  <c r="G1056" i="7"/>
  <c r="G1026" i="7"/>
  <c r="G1010" i="7"/>
  <c r="G986" i="7"/>
  <c r="G932" i="7"/>
  <c r="G930" i="7"/>
  <c r="G909" i="7"/>
  <c r="G906" i="7"/>
  <c r="G896" i="7"/>
  <c r="G888" i="7"/>
  <c r="G876" i="7"/>
  <c r="G869" i="7"/>
  <c r="G861" i="7"/>
  <c r="G855" i="7"/>
  <c r="G842" i="7"/>
  <c r="G827" i="7"/>
  <c r="G832" i="7"/>
  <c r="G823" i="7"/>
  <c r="G820" i="7"/>
  <c r="G806" i="7"/>
  <c r="G808" i="7"/>
  <c r="G799" i="7"/>
  <c r="G1758" i="7"/>
  <c r="G1739" i="7"/>
  <c r="G1716" i="7"/>
  <c r="G1680" i="7"/>
  <c r="G1639" i="7"/>
  <c r="G1575" i="7"/>
  <c r="G1577" i="7"/>
  <c r="G1569" i="7"/>
  <c r="G1551" i="7"/>
  <c r="G1545" i="7"/>
  <c r="G1537" i="7"/>
  <c r="G1530" i="7"/>
  <c r="G1524" i="7"/>
  <c r="G1503" i="7"/>
  <c r="G1486" i="7"/>
  <c r="G1472" i="7"/>
  <c r="G1458" i="7"/>
  <c r="G1443" i="7"/>
  <c r="G1436" i="7"/>
  <c r="G1432" i="7"/>
  <c r="G1428" i="7"/>
  <c r="G1419" i="7"/>
  <c r="G1406" i="7"/>
  <c r="G1373" i="7"/>
  <c r="G1366" i="7"/>
  <c r="G1368" i="7"/>
  <c r="G1364" i="7"/>
  <c r="G1354" i="7"/>
  <c r="G1353" i="7"/>
  <c r="G1351" i="7"/>
  <c r="G1338" i="7"/>
  <c r="G1332" i="7"/>
  <c r="G1327" i="7"/>
  <c r="G1323" i="7"/>
  <c r="G1326" i="7"/>
  <c r="G1320" i="7"/>
  <c r="G1321" i="7"/>
  <c r="G1316" i="7"/>
  <c r="G1313" i="7"/>
  <c r="G1307" i="7"/>
  <c r="G1235" i="7"/>
  <c r="G1182" i="7"/>
  <c r="G1139" i="7"/>
  <c r="G1104" i="7"/>
  <c r="G1046" i="7"/>
  <c r="G960" i="7"/>
  <c r="G984" i="7"/>
  <c r="G967" i="7"/>
  <c r="G952" i="7"/>
  <c r="G938" i="7"/>
  <c r="G915" i="7"/>
  <c r="G901" i="7"/>
  <c r="G886" i="7"/>
  <c r="G875" i="7"/>
  <c r="G864" i="7"/>
  <c r="G850" i="7"/>
  <c r="G826" i="7"/>
  <c r="G798" i="7"/>
  <c r="G809" i="7"/>
  <c r="G794" i="7"/>
  <c r="G767" i="7"/>
  <c r="G752" i="7"/>
  <c r="G736" i="7"/>
  <c r="G737" i="7"/>
  <c r="G726" i="7"/>
  <c r="G722" i="7"/>
  <c r="G715" i="7"/>
  <c r="G698" i="7"/>
  <c r="G680" i="7"/>
  <c r="G661" i="7"/>
  <c r="G636" i="7"/>
  <c r="G613" i="7"/>
  <c r="G589" i="7"/>
  <c r="G567" i="7"/>
  <c r="G566" i="7"/>
  <c r="G556" i="7"/>
  <c r="G541" i="7"/>
  <c r="G533" i="7"/>
  <c r="G531" i="7"/>
  <c r="G523" i="7"/>
  <c r="G399" i="7"/>
  <c r="G382" i="7"/>
  <c r="G368" i="7"/>
  <c r="G348" i="7"/>
  <c r="G340" i="7"/>
  <c r="G329" i="7"/>
  <c r="G334" i="7"/>
  <c r="G325" i="7"/>
  <c r="G321" i="7"/>
  <c r="G315" i="7"/>
  <c r="G311" i="7"/>
  <c r="G308" i="7"/>
  <c r="G302" i="7"/>
  <c r="G300" i="7"/>
  <c r="G298" i="7"/>
  <c r="G294" i="7"/>
  <c r="G287" i="7"/>
  <c r="G282" i="7"/>
  <c r="G280" i="7"/>
  <c r="G271" i="7"/>
  <c r="G255" i="7"/>
  <c r="G248" i="7"/>
  <c r="G245" i="7"/>
  <c r="G244" i="7"/>
  <c r="G239" i="7"/>
  <c r="G237" i="7"/>
  <c r="G236" i="7"/>
  <c r="G232" i="7"/>
  <c r="G225" i="7"/>
  <c r="G224" i="7"/>
  <c r="G227" i="7"/>
  <c r="G221" i="7"/>
  <c r="G210" i="7"/>
  <c r="G205" i="7"/>
  <c r="G204" i="7"/>
  <c r="G200" i="7"/>
  <c r="G199" i="7"/>
  <c r="G193" i="7"/>
  <c r="G189" i="7"/>
  <c r="G191" i="7"/>
  <c r="G318" i="7"/>
  <c r="G319" i="7"/>
  <c r="G320" i="7"/>
  <c r="G322" i="7"/>
  <c r="G323" i="7"/>
  <c r="G328" i="7"/>
  <c r="G330" i="7"/>
  <c r="G331" i="7"/>
  <c r="G333" i="7"/>
  <c r="G336" i="7"/>
  <c r="G337" i="7"/>
  <c r="G339" i="7"/>
  <c r="G343" i="7"/>
  <c r="G345" i="7"/>
  <c r="G347" i="7"/>
  <c r="G350" i="7"/>
  <c r="G362" i="7"/>
  <c r="G367" i="7"/>
  <c r="G371" i="7"/>
  <c r="G374" i="7"/>
  <c r="G383" i="7"/>
  <c r="G384" i="7"/>
  <c r="G386" i="7"/>
  <c r="G389" i="7"/>
  <c r="G390" i="7"/>
  <c r="G391" i="7"/>
  <c r="G393" i="7"/>
  <c r="G396" i="7"/>
  <c r="G397" i="7"/>
  <c r="G398" i="7"/>
  <c r="G401" i="7"/>
  <c r="G404" i="7"/>
  <c r="G412" i="7"/>
  <c r="G429" i="7"/>
  <c r="G432" i="7"/>
  <c r="G438" i="7"/>
  <c r="G445" i="7"/>
  <c r="G449" i="7"/>
  <c r="G450" i="7"/>
  <c r="G454" i="7"/>
  <c r="G893" i="7"/>
  <c r="G844" i="7"/>
  <c r="G831" i="7"/>
  <c r="G812" i="7"/>
  <c r="G779" i="7"/>
  <c r="G763" i="7"/>
  <c r="G694" i="7"/>
  <c r="G681" i="7"/>
  <c r="G675" i="7"/>
  <c r="G642" i="7"/>
  <c r="G619" i="7"/>
  <c r="G608" i="7"/>
  <c r="G600" i="7"/>
  <c r="G592" i="7"/>
  <c r="G591" i="7"/>
  <c r="G569" i="7"/>
  <c r="G564" i="7"/>
  <c r="G558" i="7"/>
  <c r="G551" i="7"/>
  <c r="G540" i="7"/>
  <c r="G532" i="7"/>
  <c r="G519" i="7"/>
  <c r="G516" i="7"/>
  <c r="G478" i="7"/>
  <c r="G468" i="7"/>
  <c r="G447" i="7"/>
  <c r="G419" i="7"/>
  <c r="G394" i="7"/>
  <c r="G385" i="7"/>
  <c r="G378" i="7"/>
  <c r="G381" i="7"/>
  <c r="G377" i="7"/>
  <c r="G372" i="7"/>
  <c r="G361" i="7"/>
  <c r="G360" i="7"/>
  <c r="G354" i="7"/>
  <c r="G356" i="7"/>
  <c r="G353" i="7"/>
  <c r="G352" i="7"/>
  <c r="G351" i="7"/>
  <c r="G1752" i="7"/>
  <c r="G1735" i="7"/>
  <c r="G1699" i="7"/>
  <c r="G1664" i="7"/>
  <c r="G1595" i="7"/>
  <c r="G1517" i="7"/>
  <c r="G1521" i="7"/>
  <c r="G1506" i="7"/>
  <c r="G1482" i="7"/>
  <c r="G1463" i="7"/>
  <c r="G1452" i="7"/>
  <c r="G1444" i="7"/>
  <c r="G1440" i="7"/>
  <c r="G1434" i="7"/>
  <c r="G1423" i="7"/>
  <c r="G1416" i="7"/>
  <c r="G1402" i="7"/>
  <c r="G1325" i="7"/>
  <c r="G1293" i="7"/>
  <c r="G1269" i="7"/>
  <c r="G1259" i="7"/>
  <c r="G1234" i="7"/>
  <c r="G1228" i="7"/>
  <c r="G1213" i="7"/>
  <c r="G1211" i="7"/>
  <c r="G1200" i="7"/>
  <c r="G1194" i="7"/>
  <c r="G1189" i="7"/>
  <c r="G1180" i="7"/>
  <c r="G1171" i="7"/>
  <c r="G1168" i="7"/>
  <c r="G1156" i="7"/>
  <c r="G1143" i="7"/>
  <c r="G1134" i="7"/>
  <c r="G1136" i="7"/>
  <c r="G1126" i="7"/>
  <c r="G1124" i="7"/>
  <c r="G1129" i="7"/>
  <c r="G1117" i="7"/>
  <c r="G1115" i="7"/>
  <c r="G985" i="7"/>
  <c r="G958" i="7"/>
  <c r="G920" i="7"/>
  <c r="G878" i="7"/>
  <c r="G841" i="7"/>
  <c r="G783" i="7"/>
  <c r="G780" i="7"/>
  <c r="G754" i="7"/>
  <c r="G732" i="7"/>
  <c r="G711" i="7"/>
  <c r="G692" i="7"/>
  <c r="G687" i="7"/>
  <c r="G683" i="7"/>
  <c r="G670" i="7"/>
  <c r="G659" i="7"/>
  <c r="G652" i="7"/>
  <c r="G639" i="7"/>
  <c r="G628" i="7"/>
  <c r="G620" i="7"/>
  <c r="G607" i="7"/>
  <c r="G603" i="7"/>
  <c r="G585" i="7"/>
  <c r="G578" i="7"/>
  <c r="G570" i="7"/>
  <c r="G560" i="7"/>
  <c r="G554" i="7"/>
  <c r="G544" i="7"/>
  <c r="G534" i="7"/>
  <c r="G528" i="7"/>
  <c r="G525" i="7"/>
  <c r="G515" i="7"/>
  <c r="G507" i="7"/>
  <c r="G500" i="7"/>
  <c r="G490" i="7"/>
  <c r="G487" i="7"/>
  <c r="G485" i="7"/>
  <c r="G482" i="7"/>
  <c r="G477" i="7"/>
  <c r="G476" i="7"/>
  <c r="G469" i="7"/>
  <c r="G1970" i="7"/>
  <c r="G1966" i="7"/>
  <c r="G1960" i="7"/>
  <c r="G1936" i="7"/>
  <c r="G1901" i="7"/>
  <c r="G1867" i="7"/>
  <c r="G1872" i="7"/>
  <c r="G1868" i="7"/>
  <c r="G1865" i="7"/>
  <c r="G1861" i="7"/>
  <c r="G1855" i="7"/>
  <c r="G1851" i="7"/>
  <c r="G1847" i="7"/>
  <c r="G1840" i="7"/>
  <c r="G1832" i="7"/>
  <c r="G1829" i="7"/>
  <c r="G1820" i="7"/>
  <c r="G1797" i="7"/>
  <c r="G1786" i="7"/>
  <c r="G1776" i="7"/>
  <c r="G1757" i="7"/>
  <c r="G1742" i="7"/>
  <c r="G1749" i="7"/>
  <c r="G1733" i="7"/>
  <c r="G1715" i="7"/>
  <c r="G1708" i="7"/>
  <c r="G1705" i="7"/>
  <c r="G1695" i="7"/>
  <c r="G1698" i="7"/>
  <c r="G1677" i="7"/>
  <c r="G1670" i="7"/>
  <c r="G1656" i="7"/>
  <c r="G1647" i="7"/>
  <c r="G1640" i="7"/>
  <c r="G1635" i="7"/>
  <c r="G1630" i="7"/>
  <c r="G1632" i="7"/>
  <c r="G1634" i="7"/>
  <c r="G1624" i="7"/>
  <c r="G1612" i="7"/>
  <c r="G1819" i="7"/>
  <c r="G1806" i="7"/>
  <c r="G1775" i="7"/>
  <c r="G1740" i="7"/>
  <c r="G1674" i="7"/>
  <c r="G1556" i="7"/>
  <c r="G1561" i="7"/>
  <c r="G1549" i="7"/>
  <c r="G1536" i="7"/>
  <c r="G1519" i="7"/>
  <c r="G1508" i="7"/>
  <c r="G1493" i="7"/>
  <c r="G1476" i="7"/>
  <c r="G1467" i="7"/>
  <c r="G1457" i="7"/>
  <c r="G1448" i="7"/>
  <c r="G1390" i="7"/>
  <c r="G1385" i="7"/>
  <c r="G1379" i="7"/>
  <c r="G1334" i="7"/>
  <c r="G1328" i="7"/>
  <c r="G1310" i="7"/>
  <c r="G1302" i="7"/>
  <c r="G1303" i="7"/>
  <c r="G1297" i="7"/>
  <c r="G1282" i="7"/>
  <c r="G1283" i="7"/>
  <c r="G1261" i="7"/>
  <c r="G1256" i="7"/>
  <c r="G1263" i="7"/>
  <c r="G1253" i="7"/>
  <c r="G1243" i="7"/>
  <c r="G1226" i="7"/>
  <c r="G1219" i="7"/>
  <c r="G1222" i="7"/>
  <c r="G1214" i="7"/>
  <c r="G1209" i="7"/>
  <c r="G1203" i="7"/>
  <c r="G1205" i="7"/>
  <c r="G1195" i="7"/>
  <c r="G1854" i="7"/>
  <c r="G1845" i="7"/>
  <c r="G1826" i="7"/>
  <c r="G1813" i="7"/>
  <c r="G1785" i="7"/>
  <c r="G1693" i="7"/>
  <c r="G1704" i="7"/>
  <c r="G1694" i="7"/>
  <c r="G1665" i="7"/>
  <c r="G1653" i="7"/>
  <c r="G1636" i="7"/>
  <c r="G1620" i="7"/>
  <c r="G1615" i="7"/>
  <c r="G1604" i="7"/>
  <c r="G1585" i="7"/>
  <c r="G1576" i="7"/>
  <c r="G1562" i="7"/>
  <c r="G1539" i="7"/>
  <c r="G1546" i="7"/>
  <c r="G1540" i="7"/>
  <c r="G1527" i="7"/>
  <c r="G1514" i="7"/>
  <c r="G1512" i="7"/>
  <c r="G1504" i="7"/>
  <c r="G1485" i="7"/>
  <c r="G1473" i="7"/>
  <c r="G1465" i="7"/>
  <c r="G1460" i="7"/>
  <c r="G1453" i="7"/>
  <c r="G1455" i="7"/>
  <c r="G1450" i="7"/>
  <c r="G1442" i="7"/>
  <c r="G1435" i="7"/>
  <c r="G1424" i="7"/>
  <c r="G1417" i="7"/>
  <c r="G1420" i="7"/>
  <c r="G1408" i="7"/>
  <c r="G1410" i="7"/>
  <c r="G1401" i="7"/>
  <c r="G1392" i="7"/>
  <c r="G1808" i="7"/>
  <c r="G1794" i="7"/>
  <c r="G1790" i="7"/>
  <c r="G1510" i="7"/>
  <c r="G1447" i="7"/>
  <c r="G1431" i="7"/>
  <c r="G1430" i="7"/>
  <c r="G1418" i="7"/>
  <c r="G1414" i="7"/>
  <c r="G1412" i="7"/>
  <c r="G1411" i="7"/>
  <c r="G1393" i="7"/>
  <c r="G1388" i="7"/>
  <c r="G1383" i="7"/>
  <c r="G1377" i="7"/>
  <c r="G1375" i="7"/>
  <c r="G1372" i="7"/>
  <c r="G1371" i="7"/>
  <c r="G1367" i="7"/>
  <c r="G1361" i="7"/>
  <c r="G1356" i="7"/>
  <c r="G1347" i="7"/>
  <c r="G1344" i="7"/>
  <c r="G1340" i="7"/>
  <c r="G1336" i="7"/>
  <c r="G1330" i="7"/>
  <c r="G1322" i="7"/>
  <c r="G1312" i="7"/>
  <c r="G1311" i="7"/>
  <c r="G1308" i="7"/>
  <c r="G1301" i="7"/>
  <c r="G1299" i="7"/>
  <c r="G1294" i="7"/>
  <c r="G1288" i="7"/>
  <c r="G1289" i="7"/>
  <c r="G1280" i="7"/>
  <c r="G1274" i="7"/>
  <c r="G1281" i="7"/>
  <c r="G1273" i="7"/>
  <c r="G1276" i="7"/>
  <c r="G1012" i="7"/>
  <c r="G982" i="7"/>
  <c r="G950" i="7"/>
  <c r="G916" i="7"/>
  <c r="G851" i="7"/>
  <c r="G708" i="7"/>
  <c r="G739" i="7"/>
  <c r="G735" i="7"/>
  <c r="G716" i="7"/>
  <c r="G691" i="7"/>
  <c r="G673" i="7"/>
  <c r="G657" i="7"/>
  <c r="G654" i="7"/>
  <c r="G653" i="7"/>
  <c r="G630" i="7"/>
  <c r="G621" i="7"/>
  <c r="G587" i="7"/>
  <c r="G543" i="7"/>
  <c r="G555" i="7"/>
  <c r="G538" i="7"/>
  <c r="G521" i="7"/>
  <c r="G502" i="7"/>
  <c r="G497" i="7"/>
  <c r="G483" i="7"/>
  <c r="G472" i="7"/>
  <c r="G466" i="7"/>
  <c r="G464" i="7"/>
  <c r="G456" i="7"/>
  <c r="G451" i="7"/>
  <c r="G439" i="7"/>
  <c r="G441" i="7"/>
  <c r="G436" i="7"/>
  <c r="G428" i="7"/>
  <c r="G420" i="7"/>
  <c r="G414" i="7"/>
  <c r="G415" i="7"/>
  <c r="G413" i="7"/>
  <c r="G410" i="7"/>
  <c r="G403" i="7"/>
  <c r="G402" i="7"/>
  <c r="G1896" i="7"/>
  <c r="G1881" i="7"/>
  <c r="G1874" i="7"/>
  <c r="G1864" i="7"/>
  <c r="G1844" i="7"/>
  <c r="G1723" i="7"/>
  <c r="G1666" i="7"/>
  <c r="G1642" i="7"/>
  <c r="G1609" i="7"/>
  <c r="G1582" i="7"/>
  <c r="G1578" i="7"/>
  <c r="G1573" i="7"/>
  <c r="G1560" i="7"/>
  <c r="G1548" i="7"/>
  <c r="G1541" i="7"/>
  <c r="G1523" i="7"/>
  <c r="G1518" i="7"/>
  <c r="G1509" i="7"/>
  <c r="G1469" i="7"/>
  <c r="G1454" i="7"/>
  <c r="G1445" i="7"/>
  <c r="G1433" i="7"/>
  <c r="G1429" i="7"/>
  <c r="G1421" i="7"/>
  <c r="G1407" i="7"/>
  <c r="G1403" i="7"/>
  <c r="G1398" i="7"/>
  <c r="G1389" i="7"/>
  <c r="G1386" i="7"/>
  <c r="G1384" i="7"/>
  <c r="G1382" i="7"/>
  <c r="G1370" i="7"/>
  <c r="G1362" i="7"/>
  <c r="G1350" i="7"/>
  <c r="G1337" i="7"/>
  <c r="G1292" i="7"/>
  <c r="G1287" i="7"/>
  <c r="G1284" i="7"/>
  <c r="G1277" i="7"/>
  <c r="G1268" i="7"/>
  <c r="G349" i="7"/>
  <c r="G341" i="7"/>
  <c r="G327" i="7"/>
  <c r="G309" i="7"/>
  <c r="G274" i="7"/>
  <c r="G181" i="7"/>
  <c r="G198" i="7"/>
  <c r="G190" i="7"/>
  <c r="G178" i="7"/>
  <c r="G166" i="7"/>
  <c r="G151" i="7"/>
  <c r="G139" i="7"/>
  <c r="G138" i="7"/>
  <c r="G131" i="7"/>
  <c r="G118" i="7"/>
  <c r="G108" i="7"/>
  <c r="G97" i="7"/>
  <c r="G80" i="7"/>
  <c r="G85" i="7"/>
  <c r="G78" i="7"/>
  <c r="G74" i="7"/>
  <c r="G69" i="7"/>
  <c r="G65" i="7"/>
  <c r="G59" i="7"/>
  <c r="G53" i="7"/>
  <c r="G51" i="7"/>
  <c r="G49" i="7"/>
  <c r="G47" i="7"/>
  <c r="G42" i="7"/>
  <c r="G39" i="7"/>
  <c r="G40" i="7"/>
  <c r="G38" i="7"/>
  <c r="G33" i="7"/>
  <c r="G29" i="7"/>
  <c r="G28" i="7"/>
  <c r="G23" i="7"/>
  <c r="G21" i="7"/>
  <c r="G20" i="7"/>
  <c r="G18" i="7"/>
  <c r="G17" i="7"/>
  <c r="G699" i="7"/>
  <c r="G677" i="7"/>
  <c r="G638" i="7"/>
  <c r="G576" i="7"/>
  <c r="G494" i="7"/>
  <c r="G448" i="7"/>
  <c r="G457" i="7"/>
  <c r="G435" i="7"/>
  <c r="G418" i="7"/>
  <c r="G400" i="7"/>
  <c r="G379" i="7"/>
  <c r="G369" i="7"/>
  <c r="G364" i="7"/>
  <c r="G358" i="7"/>
  <c r="G346" i="7"/>
  <c r="G344" i="7"/>
  <c r="G338" i="7"/>
  <c r="G332" i="7"/>
  <c r="G326" i="7"/>
  <c r="G316" i="7"/>
  <c r="G312" i="7"/>
  <c r="G299" i="7"/>
  <c r="G292" i="7"/>
  <c r="G288" i="7"/>
  <c r="G285" i="7"/>
  <c r="G277" i="7"/>
  <c r="G269" i="7"/>
  <c r="G266" i="7"/>
  <c r="G258" i="7"/>
  <c r="G252" i="7"/>
  <c r="G243" i="7"/>
  <c r="G234" i="7"/>
  <c r="G222" i="7"/>
  <c r="G216" i="7"/>
  <c r="G214" i="7"/>
  <c r="G212" i="7"/>
  <c r="G208" i="7"/>
  <c r="G206" i="7"/>
  <c r="G195" i="7"/>
  <c r="G197" i="7"/>
  <c r="G1947" i="7"/>
  <c r="G1945" i="7"/>
  <c r="G1939" i="7"/>
  <c r="G1935" i="7"/>
  <c r="G1927" i="7"/>
  <c r="G1909" i="7"/>
  <c r="G1911" i="7"/>
  <c r="G1877" i="7"/>
  <c r="G1873" i="7"/>
  <c r="G1866" i="7"/>
  <c r="G1846" i="7"/>
  <c r="G1837" i="7"/>
  <c r="G1833" i="7"/>
  <c r="G1825" i="7"/>
  <c r="G1814" i="7"/>
  <c r="G1799" i="7"/>
  <c r="G1791" i="7"/>
  <c r="G1793" i="7"/>
  <c r="G1788" i="7"/>
  <c r="G1778" i="7"/>
  <c r="G1767" i="7"/>
  <c r="G1761" i="7"/>
  <c r="G1760" i="7"/>
  <c r="G1753" i="7"/>
  <c r="G1748" i="7"/>
  <c r="G1743" i="7"/>
  <c r="G1747" i="7"/>
  <c r="G1728" i="7"/>
  <c r="G1721" i="7"/>
  <c r="G1717" i="7"/>
  <c r="G1710" i="7"/>
  <c r="G1701" i="7"/>
  <c r="G1681" i="7"/>
  <c r="G1692" i="7"/>
  <c r="G1685" i="7"/>
  <c r="G1676" i="7"/>
  <c r="G1682" i="7"/>
  <c r="G1687" i="7"/>
  <c r="G1686" i="7"/>
  <c r="G1679" i="7"/>
  <c r="G455" i="7"/>
  <c r="G459" i="7"/>
  <c r="G463" i="7"/>
  <c r="G467" i="7"/>
  <c r="G470" i="7"/>
  <c r="G480" i="7"/>
  <c r="G486" i="7"/>
  <c r="G491" i="7"/>
  <c r="G501" i="7"/>
  <c r="G503" i="7"/>
  <c r="G508" i="7"/>
  <c r="G510" i="7"/>
  <c r="G514" i="7"/>
  <c r="G517" i="7"/>
  <c r="G520" i="7"/>
  <c r="G522" i="7"/>
  <c r="G524" i="7"/>
  <c r="G527" i="7"/>
  <c r="G537" i="7"/>
  <c r="G542" i="7"/>
  <c r="G546" i="7"/>
  <c r="G548" i="7"/>
  <c r="G557" i="7"/>
  <c r="G559" i="7"/>
  <c r="G562" i="7"/>
  <c r="G563" i="7"/>
  <c r="G565" i="7"/>
  <c r="G573" i="7"/>
  <c r="G574" i="7"/>
  <c r="G581" i="7"/>
  <c r="G583" i="7"/>
  <c r="G594" i="7"/>
  <c r="G595" i="7"/>
  <c r="G598" i="7"/>
  <c r="G602" i="7"/>
  <c r="G605" i="7"/>
  <c r="G612" i="7"/>
  <c r="G615" i="7"/>
  <c r="G622" i="7"/>
  <c r="G624" i="7"/>
  <c r="G1626" i="7"/>
  <c r="G1621" i="7"/>
  <c r="G1594" i="7"/>
  <c r="G1557" i="7"/>
  <c r="G1496" i="7"/>
  <c r="G1397" i="7"/>
  <c r="G1400" i="7"/>
  <c r="G1387" i="7"/>
  <c r="G1380" i="7"/>
  <c r="G1359" i="7"/>
  <c r="G1335" i="7"/>
  <c r="G1309" i="7"/>
  <c r="G1295" i="7"/>
  <c r="G1291" i="7"/>
  <c r="G1271" i="7"/>
  <c r="G1257" i="7"/>
  <c r="G1190" i="7"/>
  <c r="G1159" i="7"/>
  <c r="G1151" i="7"/>
  <c r="G1141" i="7"/>
  <c r="G1130" i="7"/>
  <c r="G1114" i="7"/>
  <c r="G1108" i="7"/>
  <c r="G1102" i="7"/>
  <c r="G1092" i="7"/>
  <c r="G1088" i="7"/>
  <c r="G1085" i="7"/>
  <c r="G1078" i="7"/>
  <c r="G1074" i="7"/>
  <c r="G1069" i="7"/>
  <c r="G1062" i="7"/>
  <c r="G1057" i="7"/>
  <c r="G1041" i="7"/>
  <c r="G1033" i="7"/>
  <c r="G1031" i="7"/>
  <c r="G1028" i="7"/>
  <c r="G1023" i="7"/>
  <c r="G1020" i="7"/>
  <c r="G1014" i="7"/>
  <c r="G1006" i="7"/>
  <c r="G1181" i="7"/>
  <c r="G1155" i="7"/>
  <c r="G1137" i="7"/>
  <c r="G1100" i="7"/>
  <c r="G1083" i="7"/>
  <c r="G1045" i="7"/>
  <c r="G1061" i="7"/>
  <c r="G1042" i="7"/>
  <c r="G1024" i="7"/>
  <c r="G995" i="7"/>
  <c r="G983" i="7"/>
  <c r="G975" i="7"/>
  <c r="G965" i="7"/>
  <c r="G961" i="7"/>
  <c r="G951" i="7"/>
  <c r="G936" i="7"/>
  <c r="G923" i="7"/>
  <c r="G905" i="7"/>
  <c r="G897" i="7"/>
  <c r="G889" i="7"/>
  <c r="G873" i="7"/>
  <c r="G863" i="7"/>
  <c r="G857" i="7"/>
  <c r="G853" i="7"/>
  <c r="G845" i="7"/>
  <c r="G839" i="7"/>
  <c r="G828" i="7"/>
  <c r="G814" i="7"/>
  <c r="G810" i="7"/>
  <c r="G778" i="7"/>
  <c r="G774" i="7"/>
  <c r="G769" i="7"/>
  <c r="G757" i="7"/>
  <c r="G748" i="7"/>
  <c r="G747" i="7"/>
  <c r="G741" i="7"/>
  <c r="G729" i="7"/>
  <c r="G728" i="7"/>
  <c r="G725" i="7"/>
  <c r="G720" i="7"/>
  <c r="G444" i="7"/>
  <c r="G424" i="7"/>
  <c r="G388" i="7"/>
  <c r="G355" i="7"/>
  <c r="G335" i="7"/>
  <c r="G283" i="7"/>
  <c r="G290" i="7"/>
  <c r="G276" i="7"/>
  <c r="G263" i="7"/>
  <c r="G251" i="7"/>
  <c r="G241" i="7"/>
  <c r="G238" i="7"/>
  <c r="G223" i="7"/>
  <c r="G203" i="7"/>
  <c r="G186" i="7"/>
  <c r="G175" i="7"/>
  <c r="G171" i="7"/>
  <c r="G165" i="7"/>
  <c r="G163" i="7"/>
  <c r="G157" i="7"/>
  <c r="G149" i="7"/>
  <c r="G144" i="7"/>
  <c r="G137" i="7"/>
  <c r="G134" i="7"/>
  <c r="G128" i="7"/>
  <c r="G121" i="7"/>
  <c r="G119" i="7"/>
  <c r="G114" i="7"/>
  <c r="G112" i="7"/>
  <c r="G110" i="7"/>
  <c r="G107" i="7"/>
  <c r="G102" i="7"/>
  <c r="G100" i="7"/>
  <c r="G96" i="7"/>
  <c r="G95" i="7"/>
  <c r="G92" i="7"/>
  <c r="G90" i="7"/>
  <c r="G89" i="7"/>
  <c r="G87" i="7"/>
  <c r="G84" i="7"/>
  <c r="G1763" i="7"/>
  <c r="G1745" i="7"/>
  <c r="G1738" i="7"/>
  <c r="G1729" i="7"/>
  <c r="G1725" i="7"/>
  <c r="G1659" i="7"/>
  <c r="G1661" i="7"/>
  <c r="G1649" i="7"/>
  <c r="G1644" i="7"/>
  <c r="G1616" i="7"/>
  <c r="G1599" i="7"/>
  <c r="G1596" i="7"/>
  <c r="G1590" i="7"/>
  <c r="G1584" i="7"/>
  <c r="G1579" i="7"/>
  <c r="G1563" i="7"/>
  <c r="G1565" i="7"/>
  <c r="G1555" i="7"/>
  <c r="G1544" i="7"/>
  <c r="G1532" i="7"/>
  <c r="G1529" i="7"/>
  <c r="G1531" i="7"/>
  <c r="G1525" i="7"/>
  <c r="G1520" i="7"/>
  <c r="G1513" i="7"/>
  <c r="G1507" i="7"/>
  <c r="G1492" i="7"/>
  <c r="G1489" i="7"/>
  <c r="G1500" i="7"/>
  <c r="G1498" i="7"/>
  <c r="G1497" i="7"/>
  <c r="G1511" i="7"/>
  <c r="G1483" i="7"/>
  <c r="G1481" i="7"/>
  <c r="G1495" i="7"/>
  <c r="G1491" i="7"/>
  <c r="G1488" i="7"/>
  <c r="G1478" i="7"/>
  <c r="G1470" i="7"/>
  <c r="G1474" i="7"/>
  <c r="G1449" i="7"/>
  <c r="G1422" i="7"/>
  <c r="G1376" i="7"/>
  <c r="G1329" i="7"/>
  <c r="G1225" i="7"/>
  <c r="G1106" i="7"/>
  <c r="G1145" i="7"/>
  <c r="G1133" i="7"/>
  <c r="G1116" i="7"/>
  <c r="G1095" i="7"/>
  <c r="G1072" i="7"/>
  <c r="G1055" i="7"/>
  <c r="G1060" i="7"/>
  <c r="G1051" i="7"/>
  <c r="G1040" i="7"/>
  <c r="G1022" i="7"/>
  <c r="G1002" i="7"/>
  <c r="G970" i="7"/>
  <c r="G969" i="7"/>
  <c r="G957" i="7"/>
  <c r="G946" i="7"/>
  <c r="G928" i="7"/>
  <c r="G913" i="7"/>
  <c r="G910" i="7"/>
  <c r="G898" i="7"/>
  <c r="G891" i="7"/>
  <c r="G887" i="7"/>
  <c r="G870" i="7"/>
  <c r="G858" i="7"/>
  <c r="G852" i="7"/>
  <c r="G847" i="7"/>
  <c r="G834" i="7"/>
  <c r="G813" i="7"/>
  <c r="G800" i="7"/>
  <c r="G805" i="7"/>
  <c r="G795" i="7"/>
  <c r="G785" i="7"/>
  <c r="G786" i="7"/>
  <c r="G781" i="7"/>
  <c r="G773" i="7"/>
  <c r="G1951" i="7"/>
  <c r="G1948" i="7"/>
  <c r="G1937" i="7"/>
  <c r="G1931" i="7"/>
  <c r="G1907" i="7"/>
  <c r="G1876" i="7"/>
  <c r="G1879" i="7"/>
  <c r="G1870" i="7"/>
  <c r="G1858" i="7"/>
  <c r="G1831" i="7"/>
  <c r="G1815" i="7"/>
  <c r="G1818" i="7"/>
  <c r="G1812" i="7"/>
  <c r="G1803" i="7"/>
  <c r="G1804" i="7"/>
  <c r="G1782" i="7"/>
  <c r="G1768" i="7"/>
  <c r="G1759" i="7"/>
  <c r="G1746" i="7"/>
  <c r="G1726" i="7"/>
  <c r="G1712" i="7"/>
  <c r="G1696" i="7"/>
  <c r="G1678" i="7"/>
  <c r="G1669" i="7"/>
  <c r="G1668" i="7"/>
  <c r="G1660" i="7"/>
  <c r="G1662" i="7"/>
  <c r="G1667" i="7"/>
  <c r="G1657" i="7"/>
  <c r="G1658" i="7"/>
  <c r="G1650" i="7"/>
  <c r="G1638" i="7"/>
  <c r="G1622" i="7"/>
  <c r="G1619" i="7"/>
  <c r="G1613" i="7"/>
  <c r="G1611" i="7"/>
  <c r="G1617" i="7"/>
  <c r="G1603" i="7"/>
  <c r="G1607" i="7"/>
  <c r="G1593" i="7"/>
  <c r="G1000" i="7"/>
  <c r="G980" i="7"/>
  <c r="G956" i="7"/>
  <c r="G914" i="7"/>
  <c r="G860" i="7"/>
  <c r="G771" i="7"/>
  <c r="G792" i="7"/>
  <c r="G765" i="7"/>
  <c r="G745" i="7"/>
  <c r="G724" i="7"/>
  <c r="G704" i="7"/>
  <c r="G700" i="7"/>
  <c r="G690" i="7"/>
  <c r="G685" i="7"/>
  <c r="G674" i="7"/>
  <c r="G658" i="7"/>
  <c r="G647" i="7"/>
  <c r="G632" i="7"/>
  <c r="G645" i="7"/>
  <c r="G625" i="7"/>
  <c r="G618" i="7"/>
  <c r="G606" i="7"/>
  <c r="G597" i="7"/>
  <c r="G588" i="7"/>
  <c r="G584" i="7"/>
  <c r="G579" i="7"/>
  <c r="G571" i="7"/>
  <c r="G553" i="7"/>
  <c r="G549" i="7"/>
  <c r="G535" i="7"/>
  <c r="G526" i="7"/>
  <c r="G511" i="7"/>
  <c r="G504" i="7"/>
  <c r="G498" i="7"/>
  <c r="G496" i="7"/>
  <c r="G493" i="7"/>
  <c r="G488" i="7"/>
  <c r="G489" i="7"/>
  <c r="G471" i="7"/>
  <c r="G460" i="7"/>
  <c r="G417" i="7"/>
  <c r="G375" i="7"/>
  <c r="G342" i="7"/>
  <c r="G317" i="7"/>
  <c r="G272" i="7"/>
  <c r="G194" i="7"/>
  <c r="G207" i="7"/>
  <c r="G182" i="7"/>
  <c r="G174" i="7"/>
  <c r="G162" i="7"/>
  <c r="G152" i="7"/>
  <c r="G145" i="7"/>
  <c r="G141" i="7"/>
  <c r="G132" i="7"/>
  <c r="G124" i="7"/>
  <c r="G116" i="7"/>
  <c r="G105" i="7"/>
  <c r="G98" i="7"/>
  <c r="G94" i="7"/>
  <c r="G86" i="7"/>
  <c r="G75" i="7"/>
  <c r="G71" i="7"/>
  <c r="G67" i="7"/>
  <c r="G63" i="7"/>
  <c r="G60" i="7"/>
  <c r="G55" i="7"/>
  <c r="G54" i="7"/>
  <c r="G52" i="7"/>
  <c r="G50" i="7"/>
  <c r="G48" i="7"/>
  <c r="G46" i="7"/>
  <c r="G43" i="7"/>
  <c r="G37" i="7"/>
  <c r="G35" i="7"/>
  <c r="G34" i="7"/>
  <c r="G32" i="7"/>
  <c r="G31" i="7"/>
  <c r="G27" i="7"/>
  <c r="G25" i="7"/>
  <c r="G24" i="7"/>
  <c r="G1863" i="7"/>
  <c r="G1849" i="7"/>
  <c r="G1838" i="7"/>
  <c r="G1802" i="7"/>
  <c r="G1766" i="7"/>
  <c r="G1691" i="7"/>
  <c r="G1697" i="7"/>
  <c r="G1671" i="7"/>
  <c r="G1629" i="7"/>
  <c r="G1589" i="7"/>
  <c r="G1559" i="7"/>
  <c r="G1534" i="7"/>
  <c r="G1501" i="7"/>
  <c r="G1464" i="7"/>
  <c r="G1459" i="7"/>
  <c r="G1446" i="7"/>
  <c r="G1439" i="7"/>
  <c r="G1427" i="7"/>
  <c r="G1413" i="7"/>
  <c r="G1395" i="7"/>
  <c r="G1357" i="7"/>
  <c r="G1305" i="7"/>
  <c r="G1286" i="7"/>
  <c r="G1267" i="7"/>
  <c r="G1254" i="7"/>
  <c r="G1244" i="7"/>
  <c r="G1233" i="7"/>
  <c r="G1224" i="7"/>
  <c r="G1218" i="7"/>
  <c r="G1202" i="7"/>
  <c r="G1197" i="7"/>
  <c r="G1187" i="7"/>
  <c r="G1183" i="7"/>
  <c r="G1175" i="7"/>
  <c r="G1166" i="7"/>
  <c r="G1165" i="7"/>
  <c r="G1157" i="7"/>
  <c r="G1158" i="7"/>
  <c r="G1152" i="7"/>
  <c r="G1147" i="7"/>
  <c r="G1894" i="7"/>
  <c r="G1890" i="7"/>
  <c r="G1882" i="7"/>
  <c r="G1878" i="7"/>
  <c r="G1869" i="7"/>
  <c r="G1857" i="7"/>
  <c r="G1859" i="7"/>
  <c r="G1850" i="7"/>
  <c r="G1852" i="7"/>
  <c r="G1841" i="7"/>
  <c r="G1843" i="7"/>
  <c r="G1834" i="7"/>
  <c r="G1836" i="7"/>
  <c r="G1835" i="7"/>
  <c r="G1827" i="7"/>
  <c r="G1822" i="7"/>
  <c r="G1816" i="7"/>
  <c r="G1801" i="7"/>
  <c r="G1805" i="7"/>
  <c r="G1792" i="7"/>
  <c r="G1780" i="7"/>
  <c r="G1769" i="7"/>
  <c r="G1771" i="7"/>
  <c r="G1765" i="7"/>
  <c r="G1751" i="7"/>
  <c r="G1750" i="7"/>
  <c r="G1756" i="7"/>
  <c r="G1741" i="7"/>
  <c r="G1744" i="7"/>
  <c r="G1732" i="7"/>
  <c r="G1727" i="7"/>
  <c r="G1719" i="7"/>
  <c r="G1711" i="7"/>
  <c r="G1709" i="7"/>
  <c r="G1706" i="7"/>
  <c r="G1700" i="7"/>
  <c r="G1690" i="7"/>
  <c r="G1688" i="7"/>
  <c r="G1683" i="7"/>
  <c r="G1689" i="7"/>
  <c r="G877" i="7"/>
  <c r="G867" i="7"/>
  <c r="G837" i="7"/>
  <c r="G804" i="7"/>
  <c r="G742" i="7"/>
  <c r="G676" i="7"/>
  <c r="G684" i="7"/>
  <c r="G666" i="7"/>
  <c r="G650" i="7"/>
  <c r="G634" i="7"/>
  <c r="G617" i="7"/>
  <c r="G609" i="7"/>
  <c r="G599" i="7"/>
  <c r="G590" i="7"/>
  <c r="G568" i="7"/>
  <c r="G547" i="7"/>
  <c r="G530" i="7"/>
  <c r="G513" i="7"/>
  <c r="G505" i="7"/>
  <c r="G492" i="7"/>
  <c r="G475" i="7"/>
  <c r="G462" i="7"/>
  <c r="G458" i="7"/>
  <c r="G453" i="7"/>
  <c r="G446" i="7"/>
  <c r="G437" i="7"/>
  <c r="G431" i="7"/>
  <c r="G427" i="7"/>
  <c r="G421" i="7"/>
  <c r="G416" i="7"/>
  <c r="G405" i="7"/>
  <c r="G392" i="7"/>
  <c r="G380" i="7"/>
  <c r="G376" i="7"/>
  <c r="G373" i="7"/>
  <c r="G370" i="7"/>
  <c r="G365" i="7"/>
  <c r="G366" i="7"/>
  <c r="G363" i="7"/>
  <c r="G357" i="7"/>
  <c r="G1070" i="7"/>
  <c r="G1054" i="7"/>
  <c r="G1036" i="7"/>
  <c r="G1008" i="7"/>
  <c r="G908" i="7"/>
  <c r="G829" i="7"/>
  <c r="G838" i="7"/>
  <c r="G818" i="7"/>
  <c r="G789" i="7"/>
  <c r="G770" i="7"/>
  <c r="G753" i="7"/>
  <c r="G743" i="7"/>
  <c r="G730" i="7"/>
  <c r="G717" i="7"/>
  <c r="G705" i="7"/>
  <c r="G693" i="7"/>
  <c r="G686" i="7"/>
  <c r="G671" i="7"/>
  <c r="G662" i="7"/>
  <c r="G646" i="7"/>
  <c r="G635" i="7"/>
  <c r="G616" i="7"/>
  <c r="G611" i="7"/>
  <c r="G610" i="7"/>
  <c r="G601" i="7"/>
  <c r="G593" i="7"/>
  <c r="G586" i="7"/>
  <c r="G572" i="7"/>
  <c r="G545" i="7"/>
  <c r="G539" i="7"/>
  <c r="G529" i="7"/>
  <c r="G506" i="7"/>
  <c r="G499" i="7"/>
  <c r="G481" i="7"/>
  <c r="G474" i="7"/>
  <c r="G443" i="7"/>
  <c r="G434" i="7"/>
  <c r="G430" i="7"/>
  <c r="G422" i="7"/>
  <c r="G409" i="7"/>
  <c r="G1754" i="7"/>
  <c r="G1734" i="7"/>
  <c r="G1703" i="7"/>
  <c r="G1673" i="7"/>
  <c r="G1623" i="7"/>
  <c r="G1547" i="7"/>
  <c r="G1567" i="7"/>
  <c r="G1553" i="7"/>
  <c r="G1542" i="7"/>
  <c r="G1528" i="7"/>
  <c r="G1516" i="7"/>
  <c r="G1499" i="7"/>
  <c r="G1490" i="7"/>
  <c r="G1466" i="7"/>
  <c r="G1462" i="7"/>
  <c r="G1451" i="7"/>
  <c r="G1438" i="7"/>
  <c r="G1425" i="7"/>
  <c r="G1426" i="7"/>
  <c r="G1399" i="7"/>
  <c r="G1378" i="7"/>
  <c r="G1365" i="7"/>
  <c r="G1369" i="7"/>
  <c r="G1363" i="7"/>
  <c r="G1352" i="7"/>
  <c r="G1345" i="7"/>
  <c r="G1342" i="7"/>
  <c r="G1331" i="7"/>
  <c r="G1318" i="7"/>
  <c r="G1306" i="7"/>
  <c r="G1319" i="7"/>
  <c r="G1275" i="7"/>
  <c r="G1260" i="7"/>
  <c r="G1249" i="7"/>
  <c r="G1246" i="7"/>
  <c r="G1245" i="7"/>
  <c r="G1232" i="7"/>
  <c r="G1231" i="7"/>
  <c r="G1229" i="7"/>
  <c r="G1216" i="7"/>
  <c r="G626" i="7"/>
  <c r="G627" i="7"/>
  <c r="G631" i="7"/>
  <c r="G637" i="7"/>
  <c r="G643" i="7"/>
  <c r="G644" i="7"/>
  <c r="G649" i="7"/>
  <c r="G655" i="7"/>
  <c r="G664" i="7"/>
  <c r="G665" i="7"/>
  <c r="G669" i="7"/>
  <c r="G679" i="7"/>
  <c r="G695" i="7"/>
  <c r="G697" i="7"/>
  <c r="G709" i="7"/>
  <c r="G713" i="7"/>
  <c r="G721" i="7"/>
  <c r="G727" i="7"/>
  <c r="G731" i="7"/>
  <c r="G734" i="7"/>
  <c r="G749" i="7"/>
  <c r="G755" i="7"/>
  <c r="G758" i="7"/>
  <c r="G768" i="7"/>
  <c r="G782" i="7"/>
  <c r="G788" i="7"/>
  <c r="G790" i="7"/>
  <c r="G803" i="7"/>
  <c r="G816" i="7"/>
  <c r="G817" i="7"/>
  <c r="G830" i="7"/>
  <c r="G835" i="7"/>
  <c r="G849" i="7"/>
  <c r="G859" i="7"/>
  <c r="G862" i="7"/>
  <c r="G884" i="7"/>
  <c r="G939" i="7"/>
  <c r="G974" i="7"/>
  <c r="G1005" i="7"/>
  <c r="G1025" i="7"/>
  <c r="G2001" i="7"/>
  <c r="G2000" i="7"/>
  <c r="G1999" i="7"/>
  <c r="G1998" i="7"/>
  <c r="G1997" i="7"/>
  <c r="G1993" i="7"/>
  <c r="G1994" i="7"/>
  <c r="G1991" i="7"/>
  <c r="G1990" i="7"/>
  <c r="G1989" i="7"/>
  <c r="G1987" i="7"/>
  <c r="G1986" i="7"/>
  <c r="G1984" i="7"/>
  <c r="G1983" i="7"/>
  <c r="G1979" i="7"/>
  <c r="G1975" i="7"/>
  <c r="G1974" i="7"/>
  <c r="G1973" i="7"/>
  <c r="G1971" i="7"/>
  <c r="G1968" i="7"/>
  <c r="G1965" i="7"/>
  <c r="G1962" i="7"/>
  <c r="G1957" i="7"/>
  <c r="G1958" i="7"/>
  <c r="G1956" i="7"/>
  <c r="G1950" i="7"/>
  <c r="G1940" i="7"/>
  <c r="G1934" i="7"/>
  <c r="G1932" i="7"/>
  <c r="G1930" i="7"/>
  <c r="G1925" i="7"/>
  <c r="G1920" i="7"/>
  <c r="G1914" i="7"/>
  <c r="G1913" i="7"/>
  <c r="G1905" i="7"/>
  <c r="G1908" i="7"/>
  <c r="G1904" i="7"/>
  <c r="G1906" i="7"/>
  <c r="G1900" i="7"/>
  <c r="G1899" i="7"/>
  <c r="B30" i="9" l="1"/>
  <c r="D26" i="9"/>
  <c r="E26" i="9" s="1"/>
  <c r="D21" i="9"/>
  <c r="E21" i="9" s="1"/>
  <c r="D23" i="9"/>
  <c r="E23" i="9" s="1"/>
  <c r="D28" i="9"/>
  <c r="E28" i="9" s="1"/>
  <c r="D27" i="9"/>
  <c r="E27" i="9" s="1"/>
  <c r="D25" i="9"/>
  <c r="E25" i="9" s="1"/>
  <c r="D29" i="9"/>
  <c r="E29" i="9" s="1"/>
  <c r="D24" i="9"/>
  <c r="E24" i="9" s="1"/>
  <c r="D22" i="9"/>
  <c r="E22" i="9" s="1"/>
  <c r="B15" i="9"/>
  <c r="D15" i="9" s="1"/>
  <c r="B16" i="9"/>
  <c r="D16" i="9" s="1"/>
  <c r="B14" i="9"/>
  <c r="D14" i="9" s="1"/>
  <c r="B13" i="9"/>
  <c r="D13" i="9" s="1"/>
  <c r="B17" i="9"/>
  <c r="D17" i="9" s="1"/>
  <c r="D30" i="9" l="1"/>
  <c r="B18" i="9"/>
  <c r="D18" i="9" l="1"/>
</calcChain>
</file>

<file path=xl/sharedStrings.xml><?xml version="1.0" encoding="utf-8"?>
<sst xmlns="http://schemas.openxmlformats.org/spreadsheetml/2006/main" count="6091" uniqueCount="158">
  <si>
    <t>region</t>
  </si>
  <si>
    <t>period</t>
  </si>
  <si>
    <t>tot_e_Rx</t>
  </si>
  <si>
    <t>tot_e_Rx_thru_ehr</t>
  </si>
  <si>
    <t>tot_e_Rx_thru_stand_alone</t>
  </si>
  <si>
    <t>tot_primary_care_e_Rx</t>
  </si>
  <si>
    <t>tot_non_primary_care_e_Rx</t>
  </si>
  <si>
    <t>tot_nurse_prac_e_Rx</t>
  </si>
  <si>
    <t>tot_phys_asst_e_Rx</t>
  </si>
  <si>
    <t>pct_pharm_enabled</t>
  </si>
  <si>
    <t>pct_pharm_e_Rx</t>
  </si>
  <si>
    <t>Alaska</t>
  </si>
  <si>
    <t>AK</t>
  </si>
  <si>
    <t>Alabama</t>
  </si>
  <si>
    <t>AL</t>
  </si>
  <si>
    <t>Arkansas</t>
  </si>
  <si>
    <t>AR</t>
  </si>
  <si>
    <t>Arizona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</si>
  <si>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</si>
  <si>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</si>
  <si>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</si>
  <si>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</si>
  <si>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</si>
  <si>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</si>
  <si>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</si>
  <si>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</si>
  <si>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</si>
  <si>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</si>
  <si>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</si>
  <si>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</si>
  <si>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</si>
  <si>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</si>
  <si>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</si>
  <si>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Iowa</t>
  </si>
  <si>
    <t>IA</t>
  </si>
  <si>
    <t>Idaho</t>
  </si>
  <si>
    <t>ID</t>
  </si>
  <si>
    <t>Illinois</t>
  </si>
  <si>
    <t>IL</t>
  </si>
  <si>
    <t>Indiana</t>
  </si>
  <si>
    <t>IN</t>
  </si>
  <si>
    <t>Kansas</t>
  </si>
  <si>
    <t>KS</t>
  </si>
  <si>
    <t>Kentucky</t>
  </si>
  <si>
    <t>KY</t>
  </si>
  <si>
    <t>Louisiana</t>
  </si>
  <si>
    <t>LA</t>
  </si>
  <si>
    <t>Massachusetts</t>
  </si>
  <si>
    <t>MA</t>
  </si>
  <si>
    <t>Maryland</t>
  </si>
  <si>
    <t>MD</t>
  </si>
  <si>
    <t>Maine</t>
  </si>
  <si>
    <t>ME</t>
  </si>
  <si>
    <t>Michigan</t>
  </si>
  <si>
    <t>MI</t>
  </si>
  <si>
    <t>Minnesota</t>
  </si>
  <si>
    <t>MN</t>
  </si>
  <si>
    <t>Missouri</t>
  </si>
  <si>
    <t>MO</t>
  </si>
  <si>
    <t>Mississippi</t>
  </si>
  <si>
    <t>MS</t>
  </si>
  <si>
    <t>Montana</t>
  </si>
  <si>
    <t>MT</t>
  </si>
  <si>
    <t>North Carolina</t>
  </si>
  <si>
    <t>NC</t>
  </si>
  <si>
    <t>North Dakota</t>
  </si>
  <si>
    <t>ND</t>
  </si>
  <si>
    <t>Nebraska</t>
  </si>
  <si>
    <t>NE</t>
  </si>
  <si>
    <t>New Hampshire</t>
  </si>
  <si>
    <t>NH</t>
  </si>
  <si>
    <t>New Jersey</t>
  </si>
  <si>
    <t>NJ</t>
  </si>
  <si>
    <t>New Mexico</t>
  </si>
  <si>
    <t>NM</t>
  </si>
  <si>
    <t>Nevada</t>
  </si>
  <si>
    <t>NV</t>
  </si>
  <si>
    <t>New York</t>
  </si>
  <si>
    <t>NY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</si>
  <si>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</si>
  <si>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</si>
  <si>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</si>
  <si>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</si>
  <si>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</si>
  <si>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</si>
  <si>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</si>
  <si>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</si>
  <si>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</si>
  <si>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</si>
  <si>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</si>
  <si>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</si>
  <si>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</si>
  <si>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</si>
  <si>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</si>
  <si>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</si>
  <si>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</si>
  <si>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</si>
  <si>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</si>
  <si>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</si>
  <si>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Virginia</t>
  </si>
  <si>
    <t>VA</t>
  </si>
  <si>
    <t>Vermont</t>
  </si>
  <si>
    <t>VT</t>
  </si>
  <si>
    <t>Washington</t>
  </si>
  <si>
    <t>WA</t>
  </si>
  <si>
    <t>Wisconsin</t>
  </si>
  <si>
    <t>WI</t>
  </si>
  <si>
    <t>West Virginia</t>
  </si>
  <si>
    <t>WV</t>
  </si>
  <si>
    <t>Wyoming</t>
  </si>
  <si>
    <t>WY</t>
  </si>
  <si>
    <t>state</t>
  </si>
  <si>
    <t>East South Central</t>
  </si>
  <si>
    <t>Pacific</t>
  </si>
  <si>
    <t>Mountain</t>
  </si>
  <si>
    <t>West South Central</t>
  </si>
  <si>
    <t>New England</t>
  </si>
  <si>
    <t>South Atlantic</t>
  </si>
  <si>
    <t>East North Central</t>
  </si>
  <si>
    <t>West North Central</t>
  </si>
  <si>
    <t>Middle Atlantic</t>
  </si>
  <si>
    <t>state code</t>
  </si>
  <si>
    <t>0-9,999</t>
  </si>
  <si>
    <t>10,000-19,999</t>
  </si>
  <si>
    <t>20,000-29,999</t>
  </si>
  <si>
    <t>30,000-39,999</t>
  </si>
  <si>
    <t>40,000+</t>
  </si>
  <si>
    <t>Highest Total e-Prescribers (tot_e_Rx) in a month</t>
  </si>
  <si>
    <t>Lowest Total e-Prescribers (tot_e_Rx) in a month</t>
  </si>
  <si>
    <t>Average Total e-Prescribers (tot_e_Rx) in a month</t>
  </si>
  <si>
    <t>Months of data</t>
  </si>
  <si>
    <t>Months of Total e-Prescribers</t>
  </si>
  <si>
    <t>%</t>
  </si>
  <si>
    <t>Most Prescribing?</t>
  </si>
  <si>
    <t>Adoption Level Descriptions</t>
  </si>
  <si>
    <t xml:space="preserve">very low </t>
  </si>
  <si>
    <t xml:space="preserve">low </t>
  </si>
  <si>
    <t xml:space="preserve">moderate </t>
  </si>
  <si>
    <t xml:space="preserve">high </t>
  </si>
  <si>
    <t xml:space="preserve">very high </t>
  </si>
  <si>
    <t>2.</t>
  </si>
  <si>
    <t>Region</t>
  </si>
  <si>
    <t>Month</t>
  </si>
  <si>
    <t>a)</t>
  </si>
  <si>
    <t>b)</t>
  </si>
  <si>
    <t>c)</t>
  </si>
  <si>
    <t>3.</t>
  </si>
  <si>
    <t>4.</t>
  </si>
  <si>
    <t>Total_lookup</t>
  </si>
  <si>
    <t>adoption_lvl</t>
  </si>
  <si>
    <t>most_prescb</t>
  </si>
  <si>
    <t>2016</t>
  </si>
  <si>
    <t>2017</t>
  </si>
  <si>
    <t>2018</t>
  </si>
  <si>
    <t>Average of pct_pharm_e_Rx</t>
  </si>
  <si>
    <t>Average pct_pharm_e_Rx</t>
  </si>
  <si>
    <t>State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</si>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</sst>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yyyy"/>
    <numFmt numFmtId="165" formatCode="[$-409]m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164" fontId="0" fillId="0" borderId="0" xfId="0" applyNumberFormat="1"/>
    <xf numFmtId="0" fontId="0" fillId="33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4" borderId="0" xfId="0" applyFill="1"/>
    <xf numFmtId="0" fontId="0" fillId="0" borderId="0" xfId="0" applyAlignment="1">
      <alignment horizontal="center"/>
    </xf>
    <xf numFmtId="9" fontId="0" fillId="34" borderId="0" xfId="42" applyFont="1" applyFill="1" applyAlignment="1">
      <alignment horizontal="center"/>
    </xf>
    <xf numFmtId="9" fontId="0" fillId="0" borderId="0" xfId="42" applyFont="1" applyFill="1" applyAlignment="1">
      <alignment horizontal="center"/>
    </xf>
    <xf numFmtId="0" fontId="0" fillId="0" borderId="16" xfId="0" applyBorder="1"/>
    <xf numFmtId="0" fontId="0" fillId="34" borderId="0" xfId="0" applyFill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35" borderId="0" xfId="0" applyFill="1"/>
    <xf numFmtId="0" fontId="16" fillId="35" borderId="0" xfId="0" applyFont="1" applyFill="1"/>
    <xf numFmtId="0" fontId="16" fillId="0" borderId="0" xfId="0" applyFont="1" applyFill="1"/>
    <xf numFmtId="0" fontId="0" fillId="0" borderId="0" xfId="0" applyFill="1"/>
    <xf numFmtId="0" fontId="0" fillId="0" borderId="0" xfId="0" quotePrefix="1"/>
    <xf numFmtId="4" fontId="0" fillId="34" borderId="19" xfId="0" applyNumberFormat="1" applyFill="1" applyBorder="1"/>
    <xf numFmtId="0" fontId="0" fillId="0" borderId="19" xfId="0" applyBorder="1"/>
    <xf numFmtId="0" fontId="0" fillId="34" borderId="19" xfId="0" applyFill="1" applyBorder="1" applyAlignment="1">
      <alignment horizontal="center"/>
    </xf>
    <xf numFmtId="4" fontId="0" fillId="0" borderId="0" xfId="0" applyNumberFormat="1"/>
    <xf numFmtId="0" fontId="0" fillId="0" borderId="13" xfId="0" applyBorder="1" applyAlignment="1">
      <alignment horizontal="center"/>
    </xf>
    <xf numFmtId="4" fontId="0" fillId="34" borderId="0" xfId="0" applyNumberFormat="1" applyFill="1"/>
    <xf numFmtId="4" fontId="0" fillId="34" borderId="20" xfId="0" applyNumberFormat="1" applyFill="1" applyBorder="1"/>
    <xf numFmtId="0" fontId="0" fillId="0" borderId="20" xfId="0" applyBorder="1"/>
    <xf numFmtId="165" fontId="0" fillId="0" borderId="15" xfId="0" applyNumberFormat="1" applyBorder="1"/>
    <xf numFmtId="2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pivotButton="1" applyNumberFormat="1"/>
    <xf numFmtId="9" fontId="0" fillId="0" borderId="0" xfId="0" applyNumberFormat="1" applyAlignment="1">
      <alignment horizontal="left"/>
    </xf>
    <xf numFmtId="0" fontId="0" fillId="34" borderId="0" xfId="0" applyFill="1" applyBorder="1" applyAlignment="1">
      <alignment horizontal="center"/>
    </xf>
    <xf numFmtId="14" fontId="0" fillId="34" borderId="11" xfId="0" applyNumberFormat="1" applyFill="1" applyBorder="1" applyAlignment="1">
      <alignment horizontal="center"/>
    </xf>
    <xf numFmtId="14" fontId="0" fillId="34" borderId="13" xfId="0" applyNumberFormat="1" applyFill="1" applyBorder="1" applyAlignment="1">
      <alignment horizontal="center"/>
    </xf>
    <xf numFmtId="0" fontId="0" fillId="0" borderId="0" xfId="0" applyBorder="1"/>
    <xf numFmtId="10" fontId="0" fillId="0" borderId="0" xfId="0" applyNumberFormat="1"/>
    <xf numFmtId="9" fontId="0" fillId="0" borderId="0" xfId="0" applyNumberFormat="1" applyAlignment="1">
      <alignment horizontal="left" indent="1"/>
    </xf>
    <xf numFmtId="9" fontId="0" fillId="0" borderId="0" xfId="0" pivotButton="1" applyNumberForma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alignment horizontal="center"/>
    </dxf>
    <dxf>
      <alignment vertical="center"/>
    </dxf>
    <dxf>
      <numFmt numFmtId="14" formatCode="0.0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4" formatCode="0.00%"/>
    </dxf>
    <dxf>
      <numFmt numFmtId="13" formatCode="0%"/>
    </dxf>
    <dxf>
      <numFmt numFmtId="0" formatCode="General"/>
    </dxf>
    <dxf>
      <numFmt numFmtId="0" formatCode="General"/>
    </dxf>
    <dxf>
      <numFmt numFmtId="164" formatCode="mmm\ yyyy"/>
    </dxf>
  </dxfs>
  <tableStyles count="0" defaultTableStyle="TableStyleMedium2" defaultPivotStyle="PivotStyleLight16"/>
  <colors>
    <mruColors>
      <color rgb="FF008F00"/>
      <color rgb="FFFC6950"/>
      <color rgb="FF00B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67.421865856479" createdVersion="8" refreshedVersion="8" minRefreshableVersion="3" recordCount="2000" xr:uid="{8637C86F-9E1F-A149-95F5-4EA0B6B63A81}">
  <cacheSource type="worksheet">
    <worksheetSource name="Table1"/>
  </cacheSource>
  <cacheFields count="17">
    <cacheField name="state" numFmtId="0">
      <sharedItems count="50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i"/>
        <s v="Idaho"/>
        <s v="Illinois"/>
        <s v="Ohio"/>
        <s v="Michigan"/>
        <s v="Iowa"/>
        <s v="Kansas"/>
        <s v="Kentucky"/>
        <s v="Louisiana"/>
        <s v="Maine"/>
        <s v="Maryland"/>
        <s v="Massachusetts"/>
        <s v="Wisconsi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Indiana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yoming"/>
      </sharedItems>
    </cacheField>
    <cacheField name="state code" numFmtId="0">
      <sharedItems/>
    </cacheField>
    <cacheField name="Total_lookup" numFmtId="0">
      <sharedItems containsString="0" containsBlank="1" containsNumber="1" minValue="303" maxValue="46902"/>
    </cacheField>
    <cacheField name="region" numFmtId="0">
      <sharedItems count="9">
        <s v="East South Central"/>
        <s v="Pacific"/>
        <s v="Mountain"/>
        <s v="West South Central"/>
        <s v="New England"/>
        <s v="South Atlantic"/>
        <s v="East North Central"/>
        <s v="West North Central"/>
        <s v="Middle Atlantic"/>
      </sharedItems>
    </cacheField>
    <cacheField name="period" numFmtId="164">
      <sharedItems containsSemiMixedTypes="0" containsNonDate="0" containsDate="1" containsString="0" minDate="2016-01-01T00:00:00" maxDate="2019-04-02T00:00:00"/>
    </cacheField>
    <cacheField name="month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year" numFmtId="164">
      <sharedItems count="4">
        <s v="2016"/>
        <s v="2017"/>
        <s v="2018"/>
        <s v="2019"/>
      </sharedItems>
    </cacheField>
    <cacheField name="tot_e_Rx" numFmtId="0">
      <sharedItems containsSemiMixedTypes="0" containsString="0" containsNumber="1" containsInteger="1" minValue="303" maxValue="46902"/>
    </cacheField>
    <cacheField name="adoption_lvl" numFmtId="0">
      <sharedItems/>
    </cacheField>
    <cacheField name="tot_e_Rx_thru_ehr" numFmtId="0">
      <sharedItems containsSemiMixedTypes="0" containsString="0" containsNumber="1" containsInteger="1" minValue="205" maxValue="43094"/>
    </cacheField>
    <cacheField name="tot_e_Rx_thru_stand_alone" numFmtId="0">
      <sharedItems containsSemiMixedTypes="0" containsString="0" containsNumber="1" containsInteger="1" minValue="43" maxValue="7231"/>
    </cacheField>
    <cacheField name="tot_primary_care_e_Rx" numFmtId="0">
      <sharedItems containsSemiMixedTypes="0" containsString="0" containsNumber="1" containsInteger="1" minValue="162" maxValue="17734"/>
    </cacheField>
    <cacheField name="tot_non_primary_care_e_Rx" numFmtId="0">
      <sharedItems containsSemiMixedTypes="0" containsString="0" containsNumber="1" containsInteger="1" minValue="115" maxValue="29025"/>
    </cacheField>
    <cacheField name="tot_nurse_prac_e_Rx" numFmtId="0">
      <sharedItems containsSemiMixedTypes="0" containsString="0" containsNumber="1" containsInteger="1" minValue="22" maxValue="4639"/>
    </cacheField>
    <cacheField name="tot_phys_asst_e_Rx" numFmtId="0">
      <sharedItems containsSemiMixedTypes="0" containsString="0" containsNumber="1" containsInteger="1" minValue="10" maxValue="3281"/>
    </cacheField>
    <cacheField name="pct_pharm_enabled" numFmtId="0">
      <sharedItems containsSemiMixedTypes="0" containsString="0" containsNumber="1" minValue="0.8" maxValue="0.99"/>
    </cacheField>
    <cacheField name="pct_pharm_e_Rx" numFmtId="0">
      <sharedItems containsSemiMixedTypes="0" containsString="0" containsNumber="1" minValue="0.73" maxValue="0.99" count="25">
        <n v="0.86"/>
        <n v="0.85"/>
        <n v="0.87"/>
        <n v="0.88"/>
        <n v="0.89"/>
        <n v="0.9"/>
        <n v="0.91"/>
        <n v="0.92"/>
        <n v="0.93"/>
        <n v="0.95"/>
        <n v="0.94"/>
        <n v="0.97"/>
        <n v="0.98"/>
        <n v="0.96"/>
        <n v="0.84"/>
        <n v="0.83"/>
        <n v="0.99"/>
        <n v="0.8"/>
        <n v="0.81"/>
        <n v="0.82"/>
        <n v="0.79"/>
        <n v="0.74"/>
        <n v="0.73"/>
        <n v="0.75"/>
        <n v="0.7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x v="0"/>
    <s v="AL"/>
    <m/>
    <x v="0"/>
    <d v="2016-01-01T00:00:00"/>
    <x v="0"/>
    <x v="0"/>
    <n v="2142"/>
    <s v="very low "/>
    <n v="1380"/>
    <n v="762"/>
    <n v="792"/>
    <n v="1255"/>
    <n v="180"/>
    <n v="28"/>
    <n v="0.88"/>
    <x v="0"/>
  </r>
  <r>
    <x v="0"/>
    <s v="AL"/>
    <m/>
    <x v="0"/>
    <d v="2016-02-01T00:00:00"/>
    <x v="1"/>
    <x v="0"/>
    <n v="2297"/>
    <s v="very low "/>
    <n v="1486"/>
    <n v="811"/>
    <n v="894"/>
    <n v="1379"/>
    <n v="194"/>
    <n v="28"/>
    <n v="0.87"/>
    <x v="1"/>
  </r>
  <r>
    <x v="0"/>
    <s v="AL"/>
    <m/>
    <x v="0"/>
    <d v="2016-03-01T00:00:00"/>
    <x v="2"/>
    <x v="0"/>
    <n v="2399"/>
    <s v="very low "/>
    <n v="1534"/>
    <n v="865"/>
    <n v="899"/>
    <n v="1471"/>
    <n v="193"/>
    <n v="27"/>
    <n v="0.89"/>
    <x v="1"/>
  </r>
  <r>
    <x v="0"/>
    <s v="AL"/>
    <m/>
    <x v="0"/>
    <d v="2016-04-01T00:00:00"/>
    <x v="3"/>
    <x v="0"/>
    <n v="2572"/>
    <s v="very low "/>
    <n v="1670"/>
    <n v="902"/>
    <n v="934"/>
    <n v="1608"/>
    <n v="206"/>
    <n v="26"/>
    <n v="0.9"/>
    <x v="2"/>
  </r>
  <r>
    <x v="0"/>
    <s v="AL"/>
    <m/>
    <x v="0"/>
    <d v="2016-05-01T00:00:00"/>
    <x v="4"/>
    <x v="0"/>
    <n v="3005"/>
    <s v="very low "/>
    <n v="1968"/>
    <n v="1037"/>
    <n v="1073"/>
    <n v="1911"/>
    <n v="255"/>
    <n v="38"/>
    <n v="0.91"/>
    <x v="3"/>
  </r>
  <r>
    <x v="0"/>
    <s v="AL"/>
    <m/>
    <x v="0"/>
    <d v="2016-06-01T00:00:00"/>
    <x v="5"/>
    <x v="0"/>
    <n v="4073"/>
    <s v="very low "/>
    <n v="2605"/>
    <n v="1468"/>
    <n v="1336"/>
    <n v="2710"/>
    <n v="321"/>
    <n v="54"/>
    <n v="0.92"/>
    <x v="4"/>
  </r>
  <r>
    <x v="0"/>
    <s v="AL"/>
    <m/>
    <x v="0"/>
    <d v="2016-07-01T00:00:00"/>
    <x v="6"/>
    <x v="0"/>
    <n v="3857"/>
    <s v="very low "/>
    <n v="2534"/>
    <n v="1323"/>
    <n v="1336"/>
    <n v="2489"/>
    <n v="319"/>
    <n v="50"/>
    <n v="0.92"/>
    <x v="4"/>
  </r>
  <r>
    <x v="0"/>
    <s v="AL"/>
    <m/>
    <x v="0"/>
    <d v="2016-08-01T00:00:00"/>
    <x v="7"/>
    <x v="0"/>
    <n v="3984"/>
    <s v="very low "/>
    <n v="2696"/>
    <n v="1288"/>
    <n v="1302"/>
    <n v="2429"/>
    <n v="318"/>
    <n v="48"/>
    <n v="0.92"/>
    <x v="5"/>
  </r>
  <r>
    <x v="0"/>
    <s v="AL"/>
    <m/>
    <x v="0"/>
    <d v="2016-09-01T00:00:00"/>
    <x v="8"/>
    <x v="0"/>
    <n v="4130"/>
    <s v="very low "/>
    <n v="2830"/>
    <n v="1300"/>
    <n v="1414"/>
    <n v="2658"/>
    <n v="351"/>
    <n v="55"/>
    <n v="0.93"/>
    <x v="5"/>
  </r>
  <r>
    <x v="0"/>
    <s v="AL"/>
    <m/>
    <x v="0"/>
    <d v="2016-10-01T00:00:00"/>
    <x v="9"/>
    <x v="0"/>
    <n v="4301"/>
    <s v="very low "/>
    <n v="2983"/>
    <n v="1318"/>
    <n v="1472"/>
    <n v="2774"/>
    <n v="366"/>
    <n v="60"/>
    <n v="0.93"/>
    <x v="5"/>
  </r>
  <r>
    <x v="0"/>
    <s v="AL"/>
    <m/>
    <x v="0"/>
    <d v="2016-11-01T00:00:00"/>
    <x v="10"/>
    <x v="0"/>
    <n v="4514"/>
    <s v="very low "/>
    <n v="3328"/>
    <n v="1186"/>
    <n v="1563"/>
    <n v="2898"/>
    <n v="388"/>
    <n v="59"/>
    <n v="0.92"/>
    <x v="6"/>
  </r>
  <r>
    <x v="0"/>
    <s v="AL"/>
    <m/>
    <x v="0"/>
    <d v="2016-12-01T00:00:00"/>
    <x v="11"/>
    <x v="0"/>
    <n v="4669"/>
    <s v="very low "/>
    <n v="3460"/>
    <n v="1209"/>
    <n v="1617"/>
    <n v="2998"/>
    <n v="402"/>
    <n v="65"/>
    <n v="0.93"/>
    <x v="6"/>
  </r>
  <r>
    <x v="0"/>
    <s v="AL"/>
    <m/>
    <x v="0"/>
    <d v="2017-01-01T00:00:00"/>
    <x v="0"/>
    <x v="1"/>
    <n v="4790"/>
    <s v="very low "/>
    <n v="3594"/>
    <n v="1196"/>
    <n v="1639"/>
    <n v="3082"/>
    <n v="417"/>
    <n v="72"/>
    <n v="0.93"/>
    <x v="7"/>
  </r>
  <r>
    <x v="0"/>
    <s v="AL"/>
    <m/>
    <x v="0"/>
    <d v="2017-02-01T00:00:00"/>
    <x v="1"/>
    <x v="1"/>
    <n v="4868"/>
    <s v="very low "/>
    <n v="3691"/>
    <n v="1176"/>
    <n v="1659"/>
    <n v="3138"/>
    <n v="428"/>
    <n v="67"/>
    <n v="0.93"/>
    <x v="7"/>
  </r>
  <r>
    <x v="0"/>
    <s v="AL"/>
    <m/>
    <x v="0"/>
    <d v="2017-03-01T00:00:00"/>
    <x v="2"/>
    <x v="1"/>
    <n v="5002"/>
    <s v="very low "/>
    <n v="3794"/>
    <n v="1207"/>
    <n v="1697"/>
    <n v="3208"/>
    <n v="440"/>
    <n v="70"/>
    <n v="0.94"/>
    <x v="8"/>
  </r>
  <r>
    <x v="0"/>
    <s v="AL"/>
    <m/>
    <x v="0"/>
    <d v="2017-04-01T00:00:00"/>
    <x v="3"/>
    <x v="1"/>
    <n v="5134"/>
    <s v="very low "/>
    <n v="3896"/>
    <n v="1238"/>
    <n v="1715"/>
    <n v="3317"/>
    <n v="455"/>
    <n v="72"/>
    <n v="0.94"/>
    <x v="8"/>
  </r>
  <r>
    <x v="0"/>
    <s v="AL"/>
    <m/>
    <x v="0"/>
    <d v="2017-05-01T00:00:00"/>
    <x v="4"/>
    <x v="1"/>
    <n v="5292"/>
    <s v="very low "/>
    <n v="4037"/>
    <n v="1255"/>
    <n v="1777"/>
    <n v="3401"/>
    <n v="476"/>
    <n v="78"/>
    <n v="0.94"/>
    <x v="8"/>
  </r>
  <r>
    <x v="0"/>
    <s v="AL"/>
    <m/>
    <x v="0"/>
    <d v="2017-06-01T00:00:00"/>
    <x v="5"/>
    <x v="1"/>
    <n v="5454"/>
    <s v="very low "/>
    <n v="4162"/>
    <n v="1291"/>
    <n v="1795"/>
    <n v="3523"/>
    <n v="473"/>
    <n v="84"/>
    <n v="0.95"/>
    <x v="9"/>
  </r>
  <r>
    <x v="0"/>
    <s v="AL"/>
    <m/>
    <x v="0"/>
    <d v="2017-07-01T00:00:00"/>
    <x v="6"/>
    <x v="1"/>
    <n v="5460"/>
    <s v="very low "/>
    <n v="4230"/>
    <n v="1229"/>
    <n v="1802"/>
    <n v="3447"/>
    <n v="500"/>
    <n v="86"/>
    <n v="0.95"/>
    <x v="10"/>
  </r>
  <r>
    <x v="0"/>
    <s v="AL"/>
    <m/>
    <x v="0"/>
    <d v="2017-08-01T00:00:00"/>
    <x v="7"/>
    <x v="1"/>
    <n v="5710"/>
    <s v="very low "/>
    <n v="4504"/>
    <n v="1206"/>
    <n v="1839"/>
    <n v="3628"/>
    <n v="516"/>
    <n v="89"/>
    <n v="0.95"/>
    <x v="9"/>
  </r>
  <r>
    <x v="0"/>
    <s v="AL"/>
    <m/>
    <x v="0"/>
    <d v="2017-09-01T00:00:00"/>
    <x v="8"/>
    <x v="1"/>
    <n v="5851"/>
    <s v="very low "/>
    <n v="4639"/>
    <n v="1212"/>
    <n v="1881"/>
    <n v="3705"/>
    <n v="542"/>
    <n v="94"/>
    <n v="0.95"/>
    <x v="10"/>
  </r>
  <r>
    <x v="0"/>
    <s v="AL"/>
    <m/>
    <x v="0"/>
    <d v="2017-10-01T00:00:00"/>
    <x v="9"/>
    <x v="1"/>
    <n v="5999"/>
    <s v="very low "/>
    <n v="4763"/>
    <n v="1236"/>
    <n v="1924"/>
    <n v="3787"/>
    <n v="544"/>
    <n v="97"/>
    <n v="0.95"/>
    <x v="10"/>
  </r>
  <r>
    <x v="0"/>
    <s v="AL"/>
    <m/>
    <x v="0"/>
    <d v="2017-11-01T00:00:00"/>
    <x v="10"/>
    <x v="1"/>
    <n v="6009"/>
    <s v="very low "/>
    <n v="4780"/>
    <n v="1229"/>
    <n v="1951"/>
    <n v="3786"/>
    <n v="573"/>
    <n v="101"/>
    <n v="0.95"/>
    <x v="8"/>
  </r>
  <r>
    <x v="0"/>
    <s v="AL"/>
    <m/>
    <x v="0"/>
    <d v="2017-12-01T00:00:00"/>
    <x v="11"/>
    <x v="1"/>
    <n v="6022"/>
    <s v="very low "/>
    <n v="4797"/>
    <n v="1225"/>
    <n v="1972"/>
    <n v="3773"/>
    <n v="575"/>
    <n v="103"/>
    <n v="0.95"/>
    <x v="10"/>
  </r>
  <r>
    <x v="0"/>
    <s v="AL"/>
    <m/>
    <x v="0"/>
    <d v="2018-01-01T00:00:00"/>
    <x v="0"/>
    <x v="2"/>
    <n v="6133"/>
    <s v="very low "/>
    <n v="4905"/>
    <n v="1228"/>
    <n v="2000"/>
    <n v="3833"/>
    <n v="590"/>
    <n v="98"/>
    <n v="0.95"/>
    <x v="10"/>
  </r>
  <r>
    <x v="0"/>
    <s v="AL"/>
    <m/>
    <x v="0"/>
    <d v="2018-02-01T00:00:00"/>
    <x v="1"/>
    <x v="2"/>
    <n v="6234"/>
    <s v="very low "/>
    <n v="5025"/>
    <n v="1209"/>
    <n v="2026"/>
    <n v="3882"/>
    <n v="601"/>
    <n v="108"/>
    <n v="0.95"/>
    <x v="10"/>
  </r>
  <r>
    <x v="0"/>
    <s v="AL"/>
    <m/>
    <x v="0"/>
    <d v="2018-03-01T00:00:00"/>
    <x v="2"/>
    <x v="2"/>
    <n v="6251"/>
    <s v="very low "/>
    <n v="5071"/>
    <n v="1180"/>
    <n v="2032"/>
    <n v="3895"/>
    <n v="604"/>
    <n v="104"/>
    <n v="0.95"/>
    <x v="10"/>
  </r>
  <r>
    <x v="0"/>
    <s v="AL"/>
    <m/>
    <x v="0"/>
    <d v="2018-04-01T00:00:00"/>
    <x v="3"/>
    <x v="2"/>
    <n v="6357"/>
    <s v="very low "/>
    <n v="5176"/>
    <n v="1181"/>
    <n v="2066"/>
    <n v="3957"/>
    <n v="620"/>
    <n v="104"/>
    <n v="0.96"/>
    <x v="10"/>
  </r>
  <r>
    <x v="0"/>
    <s v="AL"/>
    <m/>
    <x v="0"/>
    <d v="2018-05-01T00:00:00"/>
    <x v="4"/>
    <x v="2"/>
    <n v="6473"/>
    <s v="very low "/>
    <n v="5308"/>
    <n v="1165"/>
    <n v="2084"/>
    <n v="4007"/>
    <n v="635"/>
    <n v="105"/>
    <n v="0.95"/>
    <x v="10"/>
  </r>
  <r>
    <x v="0"/>
    <s v="AL"/>
    <m/>
    <x v="0"/>
    <d v="2018-06-01T00:00:00"/>
    <x v="5"/>
    <x v="2"/>
    <n v="6581"/>
    <s v="very low "/>
    <n v="5549"/>
    <n v="1032"/>
    <n v="2130"/>
    <n v="4041"/>
    <n v="648"/>
    <n v="115"/>
    <n v="0.95"/>
    <x v="10"/>
  </r>
  <r>
    <x v="0"/>
    <s v="AL"/>
    <m/>
    <x v="0"/>
    <d v="2018-07-01T00:00:00"/>
    <x v="6"/>
    <x v="2"/>
    <n v="6485"/>
    <s v="very low "/>
    <n v="5536"/>
    <n v="949"/>
    <n v="2122"/>
    <n v="3960"/>
    <n v="671"/>
    <n v="115"/>
    <n v="0.95"/>
    <x v="10"/>
  </r>
  <r>
    <x v="0"/>
    <s v="AL"/>
    <m/>
    <x v="0"/>
    <d v="2018-08-01T00:00:00"/>
    <x v="7"/>
    <x v="2"/>
    <n v="6599"/>
    <s v="very low "/>
    <n v="5665"/>
    <n v="925"/>
    <n v="2345"/>
    <n v="4246"/>
    <n v="794"/>
    <n v="129"/>
    <n v="0.96"/>
    <x v="10"/>
  </r>
  <r>
    <x v="0"/>
    <s v="AL"/>
    <m/>
    <x v="0"/>
    <d v="2018-09-01T00:00:00"/>
    <x v="8"/>
    <x v="2"/>
    <n v="6699"/>
    <s v="very low "/>
    <n v="5836"/>
    <n v="862"/>
    <n v="2388"/>
    <n v="4298"/>
    <n v="825"/>
    <n v="128"/>
    <n v="0.96"/>
    <x v="9"/>
  </r>
  <r>
    <x v="0"/>
    <s v="AL"/>
    <m/>
    <x v="0"/>
    <d v="2018-10-01T00:00:00"/>
    <x v="9"/>
    <x v="2"/>
    <n v="6811"/>
    <s v="very low "/>
    <n v="5966"/>
    <n v="844"/>
    <n v="2408"/>
    <n v="4382"/>
    <n v="838"/>
    <n v="136"/>
    <n v="0.96"/>
    <x v="9"/>
  </r>
  <r>
    <x v="0"/>
    <s v="AL"/>
    <m/>
    <x v="0"/>
    <d v="2018-11-01T00:00:00"/>
    <x v="10"/>
    <x v="2"/>
    <n v="6846"/>
    <s v="very low "/>
    <n v="5980"/>
    <n v="861"/>
    <n v="2405"/>
    <n v="4415"/>
    <n v="851"/>
    <n v="136"/>
    <n v="0.95"/>
    <x v="10"/>
  </r>
  <r>
    <x v="0"/>
    <s v="AL"/>
    <m/>
    <x v="0"/>
    <d v="2018-12-01T00:00:00"/>
    <x v="11"/>
    <x v="2"/>
    <n v="6864"/>
    <s v="very low "/>
    <n v="6074"/>
    <n v="786"/>
    <n v="2426"/>
    <n v="4410"/>
    <n v="865"/>
    <n v="140"/>
    <n v="0.96"/>
    <x v="10"/>
  </r>
  <r>
    <x v="0"/>
    <s v="AL"/>
    <m/>
    <x v="0"/>
    <d v="2019-01-01T00:00:00"/>
    <x v="0"/>
    <x v="3"/>
    <n v="6876"/>
    <s v="very low "/>
    <n v="6093"/>
    <n v="780"/>
    <n v="2437"/>
    <n v="4402"/>
    <n v="864"/>
    <n v="138"/>
    <n v="0.96"/>
    <x v="10"/>
  </r>
  <r>
    <x v="0"/>
    <s v="AL"/>
    <m/>
    <x v="0"/>
    <d v="2019-02-01T00:00:00"/>
    <x v="1"/>
    <x v="3"/>
    <n v="6919"/>
    <s v="very low "/>
    <n v="6165"/>
    <n v="752"/>
    <n v="2477"/>
    <n v="4434"/>
    <n v="898"/>
    <n v="136"/>
    <n v="0.96"/>
    <x v="10"/>
  </r>
  <r>
    <x v="0"/>
    <s v="AL"/>
    <m/>
    <x v="0"/>
    <d v="2019-03-01T00:00:00"/>
    <x v="2"/>
    <x v="3"/>
    <n v="7008"/>
    <s v="very low "/>
    <n v="6325"/>
    <n v="644"/>
    <n v="2496"/>
    <n v="4494"/>
    <n v="902"/>
    <n v="142"/>
    <n v="0.96"/>
    <x v="9"/>
  </r>
  <r>
    <x v="0"/>
    <s v="AL"/>
    <m/>
    <x v="0"/>
    <d v="2019-04-01T00:00:00"/>
    <x v="3"/>
    <x v="3"/>
    <n v="7068"/>
    <s v="very low "/>
    <n v="6394"/>
    <n v="624"/>
    <n v="2517"/>
    <n v="4524"/>
    <n v="932"/>
    <n v="151"/>
    <n v="0.96"/>
    <x v="9"/>
  </r>
  <r>
    <x v="1"/>
    <s v="AK"/>
    <m/>
    <x v="1"/>
    <d v="2016-01-01T00:00:00"/>
    <x v="0"/>
    <x v="0"/>
    <n v="446"/>
    <s v="very low "/>
    <n v="361"/>
    <n v="85"/>
    <n v="274"/>
    <n v="133"/>
    <n v="72"/>
    <n v="47"/>
    <n v="0.91"/>
    <x v="6"/>
  </r>
  <r>
    <x v="1"/>
    <s v="AK"/>
    <m/>
    <x v="1"/>
    <d v="2016-02-01T00:00:00"/>
    <x v="1"/>
    <x v="0"/>
    <n v="450"/>
    <s v="very low "/>
    <n v="371"/>
    <n v="79"/>
    <n v="294"/>
    <n v="145"/>
    <n v="68"/>
    <n v="57"/>
    <n v="0.91"/>
    <x v="5"/>
  </r>
  <r>
    <x v="1"/>
    <s v="AK"/>
    <m/>
    <x v="1"/>
    <d v="2016-03-01T00:00:00"/>
    <x v="2"/>
    <x v="0"/>
    <n v="477"/>
    <s v="very low "/>
    <n v="388"/>
    <n v="89"/>
    <n v="314"/>
    <n v="152"/>
    <n v="73"/>
    <n v="56"/>
    <n v="0.91"/>
    <x v="6"/>
  </r>
  <r>
    <x v="1"/>
    <s v="AK"/>
    <m/>
    <x v="1"/>
    <d v="2016-04-01T00:00:00"/>
    <x v="3"/>
    <x v="0"/>
    <n v="510"/>
    <s v="very low "/>
    <n v="427"/>
    <n v="83"/>
    <n v="315"/>
    <n v="186"/>
    <n v="87"/>
    <n v="59"/>
    <n v="0.92"/>
    <x v="6"/>
  </r>
  <r>
    <x v="1"/>
    <s v="AK"/>
    <m/>
    <x v="1"/>
    <d v="2016-05-01T00:00:00"/>
    <x v="4"/>
    <x v="0"/>
    <n v="538"/>
    <s v="very low "/>
    <n v="450"/>
    <n v="88"/>
    <n v="320"/>
    <n v="207"/>
    <n v="89"/>
    <n v="61"/>
    <n v="0.93"/>
    <x v="8"/>
  </r>
  <r>
    <x v="1"/>
    <s v="AK"/>
    <m/>
    <x v="1"/>
    <d v="2016-06-01T00:00:00"/>
    <x v="5"/>
    <x v="0"/>
    <n v="582"/>
    <s v="very low "/>
    <n v="481"/>
    <n v="101"/>
    <n v="337"/>
    <n v="233"/>
    <n v="99"/>
    <n v="63"/>
    <n v="0.93"/>
    <x v="8"/>
  </r>
  <r>
    <x v="1"/>
    <s v="AK"/>
    <m/>
    <x v="1"/>
    <d v="2016-07-01T00:00:00"/>
    <x v="6"/>
    <x v="0"/>
    <n v="574"/>
    <s v="very low "/>
    <n v="474"/>
    <n v="100"/>
    <n v="335"/>
    <n v="228"/>
    <n v="100"/>
    <n v="65"/>
    <n v="0.93"/>
    <x v="8"/>
  </r>
  <r>
    <x v="1"/>
    <s v="AK"/>
    <m/>
    <x v="1"/>
    <d v="2016-08-01T00:00:00"/>
    <x v="7"/>
    <x v="0"/>
    <n v="573"/>
    <s v="very low "/>
    <n v="493"/>
    <n v="80"/>
    <n v="324"/>
    <n v="226"/>
    <n v="98"/>
    <n v="63"/>
    <n v="0.93"/>
    <x v="8"/>
  </r>
  <r>
    <x v="1"/>
    <s v="AK"/>
    <m/>
    <x v="1"/>
    <d v="2016-09-01T00:00:00"/>
    <x v="8"/>
    <x v="0"/>
    <n v="589"/>
    <s v="very low "/>
    <n v="502"/>
    <n v="87"/>
    <n v="339"/>
    <n v="241"/>
    <n v="104"/>
    <n v="67"/>
    <n v="0.94"/>
    <x v="10"/>
  </r>
  <r>
    <x v="1"/>
    <s v="AK"/>
    <m/>
    <x v="1"/>
    <d v="2016-10-01T00:00:00"/>
    <x v="9"/>
    <x v="0"/>
    <n v="607"/>
    <s v="very low "/>
    <n v="512"/>
    <n v="95"/>
    <n v="344"/>
    <n v="255"/>
    <n v="107"/>
    <n v="67"/>
    <n v="0.93"/>
    <x v="8"/>
  </r>
  <r>
    <x v="1"/>
    <s v="AK"/>
    <m/>
    <x v="1"/>
    <d v="2016-11-01T00:00:00"/>
    <x v="10"/>
    <x v="0"/>
    <n v="614"/>
    <s v="very low "/>
    <n v="517"/>
    <n v="97"/>
    <n v="351"/>
    <n v="257"/>
    <n v="106"/>
    <n v="71"/>
    <n v="0.93"/>
    <x v="8"/>
  </r>
  <r>
    <x v="1"/>
    <s v="AK"/>
    <m/>
    <x v="1"/>
    <d v="2016-12-01T00:00:00"/>
    <x v="11"/>
    <x v="0"/>
    <n v="659"/>
    <s v="very low "/>
    <n v="553"/>
    <n v="106"/>
    <n v="376"/>
    <n v="274"/>
    <n v="114"/>
    <n v="74"/>
    <n v="0.93"/>
    <x v="8"/>
  </r>
  <r>
    <x v="1"/>
    <s v="AK"/>
    <m/>
    <x v="1"/>
    <d v="2017-01-01T00:00:00"/>
    <x v="0"/>
    <x v="1"/>
    <n v="690"/>
    <s v="very low "/>
    <n v="583"/>
    <n v="107"/>
    <n v="399"/>
    <n v="281"/>
    <n v="117"/>
    <n v="81"/>
    <n v="0.95"/>
    <x v="9"/>
  </r>
  <r>
    <x v="1"/>
    <s v="AK"/>
    <m/>
    <x v="1"/>
    <d v="2017-02-01T00:00:00"/>
    <x v="1"/>
    <x v="1"/>
    <n v="702"/>
    <s v="very low "/>
    <n v="593"/>
    <n v="109"/>
    <n v="406"/>
    <n v="284"/>
    <n v="132"/>
    <n v="78"/>
    <n v="0.95"/>
    <x v="9"/>
  </r>
  <r>
    <x v="1"/>
    <s v="AK"/>
    <m/>
    <x v="1"/>
    <d v="2017-03-01T00:00:00"/>
    <x v="2"/>
    <x v="1"/>
    <n v="724"/>
    <s v="very low "/>
    <n v="617"/>
    <n v="107"/>
    <n v="414"/>
    <n v="301"/>
    <n v="132"/>
    <n v="86"/>
    <n v="0.95"/>
    <x v="8"/>
  </r>
  <r>
    <x v="1"/>
    <s v="AK"/>
    <m/>
    <x v="1"/>
    <d v="2017-04-01T00:00:00"/>
    <x v="3"/>
    <x v="1"/>
    <n v="743"/>
    <s v="very low "/>
    <n v="634"/>
    <n v="109"/>
    <n v="427"/>
    <n v="304"/>
    <n v="144"/>
    <n v="83"/>
    <n v="0.93"/>
    <x v="8"/>
  </r>
  <r>
    <x v="1"/>
    <s v="AK"/>
    <m/>
    <x v="1"/>
    <d v="2017-05-01T00:00:00"/>
    <x v="4"/>
    <x v="1"/>
    <n v="772"/>
    <s v="very low "/>
    <n v="660"/>
    <n v="112"/>
    <n v="440"/>
    <n v="320"/>
    <n v="148"/>
    <n v="83"/>
    <n v="0.93"/>
    <x v="8"/>
  </r>
  <r>
    <x v="1"/>
    <s v="AK"/>
    <m/>
    <x v="1"/>
    <d v="2017-06-01T00:00:00"/>
    <x v="5"/>
    <x v="1"/>
    <n v="774"/>
    <s v="very low "/>
    <n v="667"/>
    <n v="107"/>
    <n v="438"/>
    <n v="324"/>
    <n v="154"/>
    <n v="84"/>
    <n v="0.93"/>
    <x v="9"/>
  </r>
  <r>
    <x v="1"/>
    <s v="AK"/>
    <m/>
    <x v="1"/>
    <d v="2017-07-01T00:00:00"/>
    <x v="6"/>
    <x v="1"/>
    <n v="784"/>
    <s v="very low "/>
    <n v="688"/>
    <n v="96"/>
    <n v="428"/>
    <n v="334"/>
    <n v="150"/>
    <n v="81"/>
    <n v="0.94"/>
    <x v="10"/>
  </r>
  <r>
    <x v="1"/>
    <s v="AK"/>
    <m/>
    <x v="1"/>
    <d v="2017-08-01T00:00:00"/>
    <x v="7"/>
    <x v="1"/>
    <n v="797"/>
    <s v="very low "/>
    <n v="699"/>
    <n v="98"/>
    <n v="441"/>
    <n v="334"/>
    <n v="152"/>
    <n v="88"/>
    <n v="0.94"/>
    <x v="10"/>
  </r>
  <r>
    <x v="1"/>
    <s v="AK"/>
    <m/>
    <x v="1"/>
    <d v="2017-09-01T00:00:00"/>
    <x v="8"/>
    <x v="1"/>
    <n v="775"/>
    <s v="very low "/>
    <n v="672"/>
    <n v="103"/>
    <n v="412"/>
    <n v="336"/>
    <n v="143"/>
    <n v="87"/>
    <n v="0.94"/>
    <x v="10"/>
  </r>
  <r>
    <x v="1"/>
    <s v="AK"/>
    <m/>
    <x v="1"/>
    <d v="2017-10-01T00:00:00"/>
    <x v="9"/>
    <x v="1"/>
    <n v="806"/>
    <s v="very low "/>
    <n v="700"/>
    <n v="106"/>
    <n v="437"/>
    <n v="344"/>
    <n v="159"/>
    <n v="86"/>
    <n v="0.94"/>
    <x v="10"/>
  </r>
  <r>
    <x v="1"/>
    <s v="AK"/>
    <m/>
    <x v="1"/>
    <d v="2017-11-01T00:00:00"/>
    <x v="10"/>
    <x v="1"/>
    <n v="806"/>
    <s v="very low "/>
    <n v="703"/>
    <n v="103"/>
    <n v="437"/>
    <n v="340"/>
    <n v="152"/>
    <n v="88"/>
    <n v="0.94"/>
    <x v="10"/>
  </r>
  <r>
    <x v="1"/>
    <s v="AK"/>
    <m/>
    <x v="1"/>
    <d v="2017-12-01T00:00:00"/>
    <x v="11"/>
    <x v="1"/>
    <n v="812"/>
    <s v="very low "/>
    <n v="708"/>
    <n v="104"/>
    <n v="434"/>
    <n v="349"/>
    <n v="156"/>
    <n v="85"/>
    <n v="0.94"/>
    <x v="8"/>
  </r>
  <r>
    <x v="1"/>
    <s v="AK"/>
    <m/>
    <x v="1"/>
    <d v="2018-01-01T00:00:00"/>
    <x v="0"/>
    <x v="2"/>
    <n v="875"/>
    <s v="very low "/>
    <n v="771"/>
    <n v="104"/>
    <n v="469"/>
    <n v="374"/>
    <n v="162"/>
    <n v="104"/>
    <n v="0.93"/>
    <x v="8"/>
  </r>
  <r>
    <x v="1"/>
    <s v="AK"/>
    <m/>
    <x v="1"/>
    <d v="2018-02-01T00:00:00"/>
    <x v="1"/>
    <x v="2"/>
    <n v="923"/>
    <s v="very low "/>
    <n v="828"/>
    <n v="95"/>
    <n v="500"/>
    <n v="390"/>
    <n v="174"/>
    <n v="111"/>
    <n v="0.93"/>
    <x v="8"/>
  </r>
  <r>
    <x v="1"/>
    <s v="AK"/>
    <m/>
    <x v="1"/>
    <d v="2018-03-01T00:00:00"/>
    <x v="2"/>
    <x v="2"/>
    <n v="942"/>
    <s v="very low "/>
    <n v="846"/>
    <n v="96"/>
    <n v="506"/>
    <n v="398"/>
    <n v="171"/>
    <n v="114"/>
    <n v="0.97"/>
    <x v="11"/>
  </r>
  <r>
    <x v="1"/>
    <s v="AK"/>
    <m/>
    <x v="1"/>
    <d v="2018-04-01T00:00:00"/>
    <x v="3"/>
    <x v="2"/>
    <n v="943"/>
    <s v="very low "/>
    <n v="846"/>
    <n v="97"/>
    <n v="501"/>
    <n v="401"/>
    <n v="173"/>
    <n v="112"/>
    <n v="0.97"/>
    <x v="11"/>
  </r>
  <r>
    <x v="1"/>
    <s v="AK"/>
    <m/>
    <x v="1"/>
    <d v="2018-05-01T00:00:00"/>
    <x v="4"/>
    <x v="2"/>
    <n v="940"/>
    <s v="very low "/>
    <n v="847"/>
    <n v="93"/>
    <n v="496"/>
    <n v="405"/>
    <n v="164"/>
    <n v="109"/>
    <n v="0.98"/>
    <x v="12"/>
  </r>
  <r>
    <x v="1"/>
    <s v="AK"/>
    <m/>
    <x v="1"/>
    <d v="2018-06-01T00:00:00"/>
    <x v="5"/>
    <x v="2"/>
    <n v="970"/>
    <s v="very low "/>
    <n v="895"/>
    <n v="75"/>
    <n v="522"/>
    <n v="406"/>
    <n v="180"/>
    <n v="117"/>
    <n v="0.97"/>
    <x v="12"/>
  </r>
  <r>
    <x v="1"/>
    <s v="AK"/>
    <m/>
    <x v="1"/>
    <d v="2018-07-01T00:00:00"/>
    <x v="6"/>
    <x v="2"/>
    <n v="981"/>
    <s v="very low "/>
    <n v="918"/>
    <n v="63"/>
    <n v="517"/>
    <n v="413"/>
    <n v="183"/>
    <n v="112"/>
    <n v="0.97"/>
    <x v="12"/>
  </r>
  <r>
    <x v="1"/>
    <s v="AK"/>
    <m/>
    <x v="1"/>
    <d v="2018-08-01T00:00:00"/>
    <x v="7"/>
    <x v="2"/>
    <n v="1005"/>
    <s v="very low "/>
    <n v="948"/>
    <n v="57"/>
    <n v="592"/>
    <n v="410"/>
    <n v="189"/>
    <n v="114"/>
    <n v="0.97"/>
    <x v="13"/>
  </r>
  <r>
    <x v="1"/>
    <s v="AK"/>
    <m/>
    <x v="1"/>
    <d v="2018-09-01T00:00:00"/>
    <x v="8"/>
    <x v="2"/>
    <n v="1023"/>
    <s v="very low "/>
    <n v="969"/>
    <n v="53"/>
    <n v="604"/>
    <n v="417"/>
    <n v="188"/>
    <n v="118"/>
    <n v="0.97"/>
    <x v="13"/>
  </r>
  <r>
    <x v="1"/>
    <s v="AK"/>
    <m/>
    <x v="1"/>
    <d v="2018-10-01T00:00:00"/>
    <x v="9"/>
    <x v="2"/>
    <n v="1038"/>
    <s v="very low "/>
    <n v="979"/>
    <n v="58"/>
    <n v="606"/>
    <n v="427"/>
    <n v="191"/>
    <n v="119"/>
    <n v="0.97"/>
    <x v="11"/>
  </r>
  <r>
    <x v="1"/>
    <s v="AK"/>
    <m/>
    <x v="1"/>
    <d v="2018-11-01T00:00:00"/>
    <x v="10"/>
    <x v="2"/>
    <n v="1042"/>
    <s v="very low "/>
    <n v="988"/>
    <n v="53"/>
    <n v="602"/>
    <n v="434"/>
    <n v="193"/>
    <n v="114"/>
    <n v="0.97"/>
    <x v="11"/>
  </r>
  <r>
    <x v="1"/>
    <s v="AK"/>
    <m/>
    <x v="1"/>
    <d v="2018-12-01T00:00:00"/>
    <x v="11"/>
    <x v="2"/>
    <n v="1047"/>
    <s v="very low "/>
    <n v="995"/>
    <n v="50"/>
    <n v="604"/>
    <n v="435"/>
    <n v="195"/>
    <n v="118"/>
    <n v="0.97"/>
    <x v="11"/>
  </r>
  <r>
    <x v="1"/>
    <s v="AK"/>
    <m/>
    <x v="1"/>
    <d v="2019-01-01T00:00:00"/>
    <x v="0"/>
    <x v="3"/>
    <n v="1073"/>
    <s v="very low "/>
    <n v="1019"/>
    <n v="54"/>
    <n v="607"/>
    <n v="458"/>
    <n v="198"/>
    <n v="123"/>
    <n v="0.96"/>
    <x v="11"/>
  </r>
  <r>
    <x v="1"/>
    <s v="AK"/>
    <m/>
    <x v="1"/>
    <d v="2019-02-01T00:00:00"/>
    <x v="1"/>
    <x v="3"/>
    <n v="1058"/>
    <s v="very low "/>
    <n v="1012"/>
    <n v="46"/>
    <n v="619"/>
    <n v="438"/>
    <n v="200"/>
    <n v="129"/>
    <n v="0.96"/>
    <x v="9"/>
  </r>
  <r>
    <x v="1"/>
    <s v="AK"/>
    <m/>
    <x v="1"/>
    <d v="2019-03-01T00:00:00"/>
    <x v="2"/>
    <x v="3"/>
    <n v="1072"/>
    <s v="very low "/>
    <n v="1014"/>
    <n v="48"/>
    <n v="624"/>
    <n v="446"/>
    <n v="211"/>
    <n v="122"/>
    <n v="0.96"/>
    <x v="13"/>
  </r>
  <r>
    <x v="1"/>
    <s v="AK"/>
    <m/>
    <x v="1"/>
    <d v="2019-04-01T00:00:00"/>
    <x v="3"/>
    <x v="3"/>
    <n v="1073"/>
    <s v="very low "/>
    <n v="1028"/>
    <n v="43"/>
    <n v="620"/>
    <n v="450"/>
    <n v="204"/>
    <n v="125"/>
    <n v="0.97"/>
    <x v="11"/>
  </r>
  <r>
    <x v="2"/>
    <s v="AZ"/>
    <m/>
    <x v="2"/>
    <d v="2016-01-01T00:00:00"/>
    <x v="0"/>
    <x v="0"/>
    <n v="3914"/>
    <s v="very low "/>
    <n v="3320"/>
    <n v="487"/>
    <n v="1587"/>
    <n v="1997"/>
    <n v="581"/>
    <n v="293"/>
    <n v="0.96"/>
    <x v="13"/>
  </r>
  <r>
    <x v="2"/>
    <s v="AZ"/>
    <m/>
    <x v="2"/>
    <d v="2016-02-01T00:00:00"/>
    <x v="1"/>
    <x v="0"/>
    <n v="4010"/>
    <s v="very low "/>
    <n v="3391"/>
    <n v="516"/>
    <n v="1810"/>
    <n v="2135"/>
    <n v="598"/>
    <n v="315"/>
    <n v="0.96"/>
    <x v="9"/>
  </r>
  <r>
    <x v="2"/>
    <s v="AZ"/>
    <m/>
    <x v="2"/>
    <d v="2016-03-01T00:00:00"/>
    <x v="2"/>
    <x v="0"/>
    <n v="4177"/>
    <s v="very low "/>
    <n v="3529"/>
    <n v="548"/>
    <n v="1871"/>
    <n v="2244"/>
    <n v="600"/>
    <n v="308"/>
    <n v="0.96"/>
    <x v="9"/>
  </r>
  <r>
    <x v="2"/>
    <s v="AZ"/>
    <m/>
    <x v="2"/>
    <d v="2016-04-01T00:00:00"/>
    <x v="3"/>
    <x v="0"/>
    <n v="4429"/>
    <s v="very low "/>
    <n v="3795"/>
    <n v="532"/>
    <n v="1919"/>
    <n v="2447"/>
    <n v="633"/>
    <n v="347"/>
    <n v="0.97"/>
    <x v="13"/>
  </r>
  <r>
    <x v="2"/>
    <s v="AZ"/>
    <m/>
    <x v="2"/>
    <d v="2016-05-01T00:00:00"/>
    <x v="4"/>
    <x v="0"/>
    <n v="4884"/>
    <s v="very low "/>
    <n v="4089"/>
    <n v="692"/>
    <n v="2056"/>
    <n v="2765"/>
    <n v="671"/>
    <n v="387"/>
    <n v="0.97"/>
    <x v="13"/>
  </r>
  <r>
    <x v="2"/>
    <s v="AZ"/>
    <m/>
    <x v="2"/>
    <d v="2016-06-01T00:00:00"/>
    <x v="5"/>
    <x v="0"/>
    <n v="5534"/>
    <s v="very low "/>
    <n v="4536"/>
    <n v="899"/>
    <n v="2220"/>
    <n v="3230"/>
    <n v="713"/>
    <n v="434"/>
    <n v="0.97"/>
    <x v="13"/>
  </r>
  <r>
    <x v="2"/>
    <s v="AZ"/>
    <m/>
    <x v="2"/>
    <d v="2016-07-01T00:00:00"/>
    <x v="6"/>
    <x v="0"/>
    <n v="5463"/>
    <s v="very low "/>
    <n v="4542"/>
    <n v="807"/>
    <n v="2189"/>
    <n v="3157"/>
    <n v="728"/>
    <n v="434"/>
    <n v="0.97"/>
    <x v="13"/>
  </r>
  <r>
    <x v="2"/>
    <s v="AZ"/>
    <m/>
    <x v="2"/>
    <d v="2016-08-01T00:00:00"/>
    <x v="7"/>
    <x v="0"/>
    <n v="5760"/>
    <s v="very low "/>
    <n v="4862"/>
    <n v="784"/>
    <n v="2178"/>
    <n v="3163"/>
    <n v="720"/>
    <n v="431"/>
    <n v="0.97"/>
    <x v="13"/>
  </r>
  <r>
    <x v="2"/>
    <s v="AZ"/>
    <m/>
    <x v="2"/>
    <d v="2016-09-01T00:00:00"/>
    <x v="8"/>
    <x v="0"/>
    <n v="5954"/>
    <s v="very low "/>
    <n v="5061"/>
    <n v="773"/>
    <n v="2358"/>
    <n v="3426"/>
    <n v="784"/>
    <n v="466"/>
    <n v="0.96"/>
    <x v="13"/>
  </r>
  <r>
    <x v="2"/>
    <s v="AZ"/>
    <m/>
    <x v="2"/>
    <d v="2016-10-01T00:00:00"/>
    <x v="9"/>
    <x v="0"/>
    <n v="6116"/>
    <s v="very low "/>
    <n v="5188"/>
    <n v="806"/>
    <n v="2382"/>
    <n v="3554"/>
    <n v="802"/>
    <n v="485"/>
    <n v="0.96"/>
    <x v="13"/>
  </r>
  <r>
    <x v="2"/>
    <s v="AZ"/>
    <m/>
    <x v="2"/>
    <d v="2016-11-01T00:00:00"/>
    <x v="10"/>
    <x v="0"/>
    <n v="6397"/>
    <s v="very low "/>
    <n v="5441"/>
    <n v="834"/>
    <n v="2513"/>
    <n v="3687"/>
    <n v="845"/>
    <n v="519"/>
    <n v="0.96"/>
    <x v="13"/>
  </r>
  <r>
    <x v="2"/>
    <s v="AZ"/>
    <m/>
    <x v="2"/>
    <d v="2016-12-01T00:00:00"/>
    <x v="11"/>
    <x v="0"/>
    <n v="6945"/>
    <s v="very low "/>
    <n v="5981"/>
    <n v="840"/>
    <n v="2631"/>
    <n v="4100"/>
    <n v="905"/>
    <n v="583"/>
    <n v="0.96"/>
    <x v="13"/>
  </r>
  <r>
    <x v="2"/>
    <s v="AZ"/>
    <m/>
    <x v="2"/>
    <d v="2017-01-01T00:00:00"/>
    <x v="0"/>
    <x v="1"/>
    <n v="7053"/>
    <s v="very low "/>
    <n v="6126"/>
    <n v="805"/>
    <n v="2665"/>
    <n v="4165"/>
    <n v="910"/>
    <n v="591"/>
    <n v="0.97"/>
    <x v="13"/>
  </r>
  <r>
    <x v="2"/>
    <s v="AZ"/>
    <m/>
    <x v="2"/>
    <d v="2017-02-01T00:00:00"/>
    <x v="1"/>
    <x v="1"/>
    <n v="7229"/>
    <s v="very low "/>
    <n v="6316"/>
    <n v="792"/>
    <n v="2774"/>
    <n v="4205"/>
    <n v="935"/>
    <n v="620"/>
    <n v="0.97"/>
    <x v="13"/>
  </r>
  <r>
    <x v="2"/>
    <s v="AZ"/>
    <m/>
    <x v="2"/>
    <d v="2017-03-01T00:00:00"/>
    <x v="2"/>
    <x v="1"/>
    <n v="7481"/>
    <s v="very low "/>
    <n v="6553"/>
    <n v="810"/>
    <n v="2828"/>
    <n v="4405"/>
    <n v="952"/>
    <n v="653"/>
    <n v="0.97"/>
    <x v="13"/>
  </r>
  <r>
    <x v="2"/>
    <s v="AZ"/>
    <m/>
    <x v="2"/>
    <d v="2017-04-01T00:00:00"/>
    <x v="3"/>
    <x v="1"/>
    <n v="7686"/>
    <s v="very low "/>
    <n v="6748"/>
    <n v="821"/>
    <n v="2940"/>
    <n v="4496"/>
    <n v="999"/>
    <n v="693"/>
    <n v="0.97"/>
    <x v="13"/>
  </r>
  <r>
    <x v="2"/>
    <s v="AZ"/>
    <m/>
    <x v="2"/>
    <d v="2017-05-01T00:00:00"/>
    <x v="4"/>
    <x v="1"/>
    <n v="7941"/>
    <s v="very low "/>
    <n v="6957"/>
    <n v="849"/>
    <n v="3054"/>
    <n v="4620"/>
    <n v="1038"/>
    <n v="736"/>
    <n v="0.97"/>
    <x v="13"/>
  </r>
  <r>
    <x v="2"/>
    <s v="AZ"/>
    <m/>
    <x v="2"/>
    <d v="2017-06-01T00:00:00"/>
    <x v="5"/>
    <x v="1"/>
    <n v="8141"/>
    <s v="very low "/>
    <n v="7124"/>
    <n v="869"/>
    <n v="3151"/>
    <n v="4704"/>
    <n v="1100"/>
    <n v="733"/>
    <n v="0.97"/>
    <x v="13"/>
  </r>
  <r>
    <x v="2"/>
    <s v="AZ"/>
    <m/>
    <x v="2"/>
    <d v="2017-07-01T00:00:00"/>
    <x v="6"/>
    <x v="1"/>
    <n v="8134"/>
    <s v="very low "/>
    <n v="7180"/>
    <n v="808"/>
    <n v="3134"/>
    <n v="4660"/>
    <n v="1101"/>
    <n v="754"/>
    <n v="0.97"/>
    <x v="13"/>
  </r>
  <r>
    <x v="2"/>
    <s v="AZ"/>
    <m/>
    <x v="2"/>
    <d v="2017-08-01T00:00:00"/>
    <x v="7"/>
    <x v="1"/>
    <n v="8410"/>
    <s v="very low "/>
    <n v="7451"/>
    <n v="807"/>
    <n v="3166"/>
    <n v="4865"/>
    <n v="1114"/>
    <n v="781"/>
    <n v="0.97"/>
    <x v="13"/>
  </r>
  <r>
    <x v="2"/>
    <s v="AZ"/>
    <m/>
    <x v="2"/>
    <d v="2017-09-01T00:00:00"/>
    <x v="8"/>
    <x v="1"/>
    <n v="8592"/>
    <s v="very low "/>
    <n v="7648"/>
    <n v="794"/>
    <n v="3223"/>
    <n v="4969"/>
    <n v="1155"/>
    <n v="784"/>
    <n v="0.96"/>
    <x v="13"/>
  </r>
  <r>
    <x v="2"/>
    <s v="AZ"/>
    <m/>
    <x v="2"/>
    <d v="2017-10-01T00:00:00"/>
    <x v="9"/>
    <x v="1"/>
    <n v="8816"/>
    <s v="very low "/>
    <n v="7849"/>
    <n v="813"/>
    <n v="3272"/>
    <n v="5116"/>
    <n v="1154"/>
    <n v="828"/>
    <n v="0.97"/>
    <x v="13"/>
  </r>
  <r>
    <x v="2"/>
    <s v="AZ"/>
    <m/>
    <x v="2"/>
    <d v="2017-11-01T00:00:00"/>
    <x v="10"/>
    <x v="1"/>
    <n v="8875"/>
    <s v="very low "/>
    <n v="7895"/>
    <n v="822"/>
    <n v="3300"/>
    <n v="5151"/>
    <n v="1182"/>
    <n v="843"/>
    <n v="0.97"/>
    <x v="13"/>
  </r>
  <r>
    <x v="2"/>
    <s v="AZ"/>
    <m/>
    <x v="2"/>
    <d v="2017-12-01T00:00:00"/>
    <x v="11"/>
    <x v="1"/>
    <n v="9049"/>
    <s v="very low "/>
    <n v="8073"/>
    <n v="812"/>
    <n v="3395"/>
    <n v="5194"/>
    <n v="1221"/>
    <n v="852"/>
    <n v="0.97"/>
    <x v="13"/>
  </r>
  <r>
    <x v="2"/>
    <s v="AZ"/>
    <m/>
    <x v="2"/>
    <d v="2018-01-01T00:00:00"/>
    <x v="0"/>
    <x v="2"/>
    <n v="9249"/>
    <s v="very low "/>
    <n v="8287"/>
    <n v="795"/>
    <n v="3449"/>
    <n v="5300"/>
    <n v="1242"/>
    <n v="880"/>
    <n v="0.97"/>
    <x v="13"/>
  </r>
  <r>
    <x v="2"/>
    <s v="AZ"/>
    <m/>
    <x v="2"/>
    <d v="2018-02-01T00:00:00"/>
    <x v="1"/>
    <x v="2"/>
    <n v="9398"/>
    <s v="very low "/>
    <n v="8426"/>
    <n v="795"/>
    <n v="3485"/>
    <n v="5391"/>
    <n v="1263"/>
    <n v="902"/>
    <n v="0.97"/>
    <x v="13"/>
  </r>
  <r>
    <x v="2"/>
    <s v="AZ"/>
    <m/>
    <x v="2"/>
    <d v="2018-03-01T00:00:00"/>
    <x v="2"/>
    <x v="2"/>
    <n v="9453"/>
    <s v="very low "/>
    <n v="8504"/>
    <n v="773"/>
    <n v="3498"/>
    <n v="5416"/>
    <n v="1278"/>
    <n v="902"/>
    <n v="0.97"/>
    <x v="13"/>
  </r>
  <r>
    <x v="2"/>
    <s v="AZ"/>
    <m/>
    <x v="2"/>
    <d v="2018-04-01T00:00:00"/>
    <x v="3"/>
    <x v="2"/>
    <n v="9517"/>
    <s v="very low "/>
    <n v="8561"/>
    <n v="780"/>
    <n v="3543"/>
    <n v="5425"/>
    <n v="1294"/>
    <n v="916"/>
    <n v="0.97"/>
    <x v="11"/>
  </r>
  <r>
    <x v="2"/>
    <s v="AZ"/>
    <m/>
    <x v="2"/>
    <d v="2018-05-01T00:00:00"/>
    <x v="4"/>
    <x v="2"/>
    <n v="9603"/>
    <s v="very low "/>
    <n v="8631"/>
    <n v="794"/>
    <n v="3559"/>
    <n v="5494"/>
    <n v="1316"/>
    <n v="936"/>
    <n v="0.97"/>
    <x v="11"/>
  </r>
  <r>
    <x v="2"/>
    <s v="AZ"/>
    <m/>
    <x v="2"/>
    <d v="2018-06-01T00:00:00"/>
    <x v="5"/>
    <x v="2"/>
    <n v="9691"/>
    <s v="very low "/>
    <n v="8748"/>
    <n v="768"/>
    <n v="3582"/>
    <n v="5542"/>
    <n v="1325"/>
    <n v="938"/>
    <n v="0.97"/>
    <x v="11"/>
  </r>
  <r>
    <x v="2"/>
    <s v="AZ"/>
    <m/>
    <x v="2"/>
    <d v="2018-07-01T00:00:00"/>
    <x v="6"/>
    <x v="2"/>
    <n v="9736"/>
    <s v="very low "/>
    <n v="8813"/>
    <n v="752"/>
    <n v="3557"/>
    <n v="5512"/>
    <n v="1343"/>
    <n v="950"/>
    <n v="0.97"/>
    <x v="11"/>
  </r>
  <r>
    <x v="2"/>
    <s v="AZ"/>
    <m/>
    <x v="2"/>
    <d v="2018-08-01T00:00:00"/>
    <x v="7"/>
    <x v="2"/>
    <n v="9904"/>
    <s v="very low "/>
    <n v="8949"/>
    <n v="775"/>
    <n v="3938"/>
    <n v="5915"/>
    <n v="1440"/>
    <n v="1000"/>
    <n v="0.97"/>
    <x v="11"/>
  </r>
  <r>
    <x v="2"/>
    <s v="AZ"/>
    <m/>
    <x v="2"/>
    <d v="2018-09-01T00:00:00"/>
    <x v="8"/>
    <x v="2"/>
    <n v="10058"/>
    <s v="low "/>
    <n v="9150"/>
    <n v="722"/>
    <n v="3992"/>
    <n v="6032"/>
    <n v="1492"/>
    <n v="1005"/>
    <n v="0.97"/>
    <x v="11"/>
  </r>
  <r>
    <x v="2"/>
    <s v="AZ"/>
    <m/>
    <x v="2"/>
    <d v="2018-10-01T00:00:00"/>
    <x v="9"/>
    <x v="2"/>
    <n v="10138"/>
    <s v="low "/>
    <n v="9213"/>
    <n v="729"/>
    <n v="4008"/>
    <n v="6073"/>
    <n v="1488"/>
    <n v="1022"/>
    <n v="0.97"/>
    <x v="13"/>
  </r>
  <r>
    <x v="2"/>
    <s v="AZ"/>
    <m/>
    <x v="2"/>
    <d v="2018-11-01T00:00:00"/>
    <x v="10"/>
    <x v="2"/>
    <n v="10491"/>
    <s v="low "/>
    <n v="9566"/>
    <n v="732"/>
    <n v="4131"/>
    <n v="6275"/>
    <n v="1499"/>
    <n v="1019"/>
    <n v="0.97"/>
    <x v="11"/>
  </r>
  <r>
    <x v="2"/>
    <s v="AZ"/>
    <m/>
    <x v="2"/>
    <d v="2018-12-01T00:00:00"/>
    <x v="11"/>
    <x v="2"/>
    <n v="10749"/>
    <s v="low "/>
    <n v="9838"/>
    <n v="701"/>
    <n v="4190"/>
    <n v="6448"/>
    <n v="1529"/>
    <n v="1044"/>
    <n v="0.97"/>
    <x v="13"/>
  </r>
  <r>
    <x v="2"/>
    <s v="AZ"/>
    <m/>
    <x v="2"/>
    <d v="2019-01-01T00:00:00"/>
    <x v="0"/>
    <x v="3"/>
    <n v="10899"/>
    <s v="low "/>
    <n v="10043"/>
    <n v="651"/>
    <n v="4231"/>
    <n v="6539"/>
    <n v="1552"/>
    <n v="1040"/>
    <n v="0.97"/>
    <x v="11"/>
  </r>
  <r>
    <x v="2"/>
    <s v="AZ"/>
    <m/>
    <x v="2"/>
    <d v="2019-02-01T00:00:00"/>
    <x v="1"/>
    <x v="3"/>
    <n v="10927"/>
    <s v="low "/>
    <n v="10096"/>
    <n v="630"/>
    <n v="4346"/>
    <n v="6562"/>
    <n v="1590"/>
    <n v="1099"/>
    <n v="0.97"/>
    <x v="13"/>
  </r>
  <r>
    <x v="2"/>
    <s v="AZ"/>
    <m/>
    <x v="2"/>
    <d v="2019-03-01T00:00:00"/>
    <x v="2"/>
    <x v="3"/>
    <n v="11045"/>
    <s v="low "/>
    <n v="10141"/>
    <n v="597"/>
    <n v="4391"/>
    <n v="6628"/>
    <n v="1610"/>
    <n v="1114"/>
    <n v="0.97"/>
    <x v="13"/>
  </r>
  <r>
    <x v="2"/>
    <s v="AZ"/>
    <m/>
    <x v="2"/>
    <d v="2019-04-01T00:00:00"/>
    <x v="3"/>
    <x v="3"/>
    <n v="11163"/>
    <s v="low "/>
    <n v="10268"/>
    <n v="577"/>
    <n v="4382"/>
    <n v="6743"/>
    <n v="1647"/>
    <n v="1104"/>
    <n v="0.97"/>
    <x v="13"/>
  </r>
  <r>
    <x v="3"/>
    <s v="AR"/>
    <m/>
    <x v="3"/>
    <d v="2016-01-01T00:00:00"/>
    <x v="0"/>
    <x v="0"/>
    <n v="1936"/>
    <s v="very low "/>
    <n v="1612"/>
    <n v="323"/>
    <n v="929"/>
    <n v="893"/>
    <n v="274"/>
    <n v="58"/>
    <n v="0.9"/>
    <x v="14"/>
  </r>
  <r>
    <x v="3"/>
    <s v="AR"/>
    <m/>
    <x v="3"/>
    <d v="2016-02-01T00:00:00"/>
    <x v="1"/>
    <x v="0"/>
    <n v="1986"/>
    <s v="very low "/>
    <n v="1645"/>
    <n v="340"/>
    <n v="1010"/>
    <n v="953"/>
    <n v="281"/>
    <n v="61"/>
    <n v="0.9"/>
    <x v="15"/>
  </r>
  <r>
    <x v="3"/>
    <s v="AR"/>
    <m/>
    <x v="3"/>
    <d v="2016-03-01T00:00:00"/>
    <x v="2"/>
    <x v="0"/>
    <n v="2139"/>
    <s v="very low "/>
    <n v="1754"/>
    <n v="385"/>
    <n v="1049"/>
    <n v="1059"/>
    <n v="293"/>
    <n v="67"/>
    <n v="0.91"/>
    <x v="15"/>
  </r>
  <r>
    <x v="3"/>
    <s v="AR"/>
    <m/>
    <x v="3"/>
    <d v="2016-04-01T00:00:00"/>
    <x v="3"/>
    <x v="0"/>
    <n v="2247"/>
    <s v="very low "/>
    <n v="1856"/>
    <n v="391"/>
    <n v="1080"/>
    <n v="1136"/>
    <n v="305"/>
    <n v="72"/>
    <n v="0.92"/>
    <x v="1"/>
  </r>
  <r>
    <x v="3"/>
    <s v="AR"/>
    <m/>
    <x v="3"/>
    <d v="2016-05-01T00:00:00"/>
    <x v="4"/>
    <x v="0"/>
    <n v="2590"/>
    <s v="very low "/>
    <n v="2050"/>
    <n v="540"/>
    <n v="1161"/>
    <n v="1392"/>
    <n v="319"/>
    <n v="76"/>
    <n v="0.92"/>
    <x v="1"/>
  </r>
  <r>
    <x v="3"/>
    <s v="AR"/>
    <m/>
    <x v="3"/>
    <d v="2016-06-01T00:00:00"/>
    <x v="5"/>
    <x v="0"/>
    <n v="3065"/>
    <s v="very low "/>
    <n v="2340"/>
    <n v="725"/>
    <n v="1327"/>
    <n v="1699"/>
    <n v="362"/>
    <n v="86"/>
    <n v="0.93"/>
    <x v="0"/>
  </r>
  <r>
    <x v="3"/>
    <s v="AR"/>
    <m/>
    <x v="3"/>
    <d v="2016-07-01T00:00:00"/>
    <x v="6"/>
    <x v="0"/>
    <n v="3056"/>
    <s v="very low "/>
    <n v="2397"/>
    <n v="659"/>
    <n v="1305"/>
    <n v="1672"/>
    <n v="350"/>
    <n v="81"/>
    <n v="0.93"/>
    <x v="0"/>
  </r>
  <r>
    <x v="3"/>
    <s v="AR"/>
    <m/>
    <x v="3"/>
    <d v="2016-08-01T00:00:00"/>
    <x v="7"/>
    <x v="0"/>
    <n v="3079"/>
    <s v="very low "/>
    <n v="2449"/>
    <n v="630"/>
    <n v="1288"/>
    <n v="1633"/>
    <n v="350"/>
    <n v="81"/>
    <n v="0.93"/>
    <x v="3"/>
  </r>
  <r>
    <x v="3"/>
    <s v="AR"/>
    <m/>
    <x v="3"/>
    <d v="2016-09-01T00:00:00"/>
    <x v="8"/>
    <x v="0"/>
    <n v="3158"/>
    <s v="very low "/>
    <n v="2552"/>
    <n v="606"/>
    <n v="1329"/>
    <n v="1744"/>
    <n v="377"/>
    <n v="88"/>
    <n v="0.93"/>
    <x v="2"/>
  </r>
  <r>
    <x v="3"/>
    <s v="AR"/>
    <m/>
    <x v="3"/>
    <d v="2016-10-01T00:00:00"/>
    <x v="9"/>
    <x v="0"/>
    <n v="3229"/>
    <s v="very low "/>
    <n v="2604"/>
    <n v="625"/>
    <n v="1353"/>
    <n v="1782"/>
    <n v="379"/>
    <n v="94"/>
    <n v="0.93"/>
    <x v="3"/>
  </r>
  <r>
    <x v="3"/>
    <s v="AR"/>
    <m/>
    <x v="3"/>
    <d v="2016-11-01T00:00:00"/>
    <x v="10"/>
    <x v="0"/>
    <n v="3299"/>
    <s v="very low "/>
    <n v="2681"/>
    <n v="618"/>
    <n v="1386"/>
    <n v="1815"/>
    <n v="398"/>
    <n v="90"/>
    <n v="0.93"/>
    <x v="5"/>
  </r>
  <r>
    <x v="3"/>
    <s v="AR"/>
    <m/>
    <x v="3"/>
    <d v="2016-12-01T00:00:00"/>
    <x v="11"/>
    <x v="0"/>
    <n v="3317"/>
    <s v="very low "/>
    <n v="2685"/>
    <n v="632"/>
    <n v="1398"/>
    <n v="1818"/>
    <n v="399"/>
    <n v="86"/>
    <n v="0.89"/>
    <x v="3"/>
  </r>
  <r>
    <x v="3"/>
    <s v="AR"/>
    <m/>
    <x v="3"/>
    <d v="2017-01-01T00:00:00"/>
    <x v="0"/>
    <x v="1"/>
    <n v="3343"/>
    <s v="very low "/>
    <n v="2729"/>
    <n v="614"/>
    <n v="1412"/>
    <n v="1826"/>
    <n v="402"/>
    <n v="86"/>
    <n v="0.9"/>
    <x v="4"/>
  </r>
  <r>
    <x v="3"/>
    <s v="AR"/>
    <m/>
    <x v="3"/>
    <d v="2017-02-01T00:00:00"/>
    <x v="1"/>
    <x v="1"/>
    <n v="3364"/>
    <s v="very low "/>
    <n v="2754"/>
    <n v="610"/>
    <n v="1423"/>
    <n v="1835"/>
    <n v="405"/>
    <n v="82"/>
    <n v="0.91"/>
    <x v="6"/>
  </r>
  <r>
    <x v="3"/>
    <s v="AR"/>
    <m/>
    <x v="3"/>
    <d v="2017-03-01T00:00:00"/>
    <x v="2"/>
    <x v="1"/>
    <n v="3441"/>
    <s v="very low "/>
    <n v="2837"/>
    <n v="604"/>
    <n v="1462"/>
    <n v="1868"/>
    <n v="423"/>
    <n v="90"/>
    <n v="0.92"/>
    <x v="6"/>
  </r>
  <r>
    <x v="3"/>
    <s v="AR"/>
    <m/>
    <x v="3"/>
    <d v="2017-04-01T00:00:00"/>
    <x v="3"/>
    <x v="1"/>
    <n v="3510"/>
    <s v="very low "/>
    <n v="2895"/>
    <n v="615"/>
    <n v="1491"/>
    <n v="1901"/>
    <n v="435"/>
    <n v="91"/>
    <n v="0.93"/>
    <x v="7"/>
  </r>
  <r>
    <x v="3"/>
    <s v="AR"/>
    <m/>
    <x v="3"/>
    <d v="2017-05-01T00:00:00"/>
    <x v="4"/>
    <x v="1"/>
    <n v="3589"/>
    <s v="very low "/>
    <n v="2970"/>
    <n v="619"/>
    <n v="1510"/>
    <n v="1955"/>
    <n v="434"/>
    <n v="98"/>
    <n v="0.93"/>
    <x v="7"/>
  </r>
  <r>
    <x v="3"/>
    <s v="AR"/>
    <m/>
    <x v="3"/>
    <d v="2017-06-01T00:00:00"/>
    <x v="5"/>
    <x v="1"/>
    <n v="3708"/>
    <s v="very low "/>
    <n v="3041"/>
    <n v="667"/>
    <n v="1556"/>
    <n v="2016"/>
    <n v="463"/>
    <n v="97"/>
    <n v="0.94"/>
    <x v="8"/>
  </r>
  <r>
    <x v="3"/>
    <s v="AR"/>
    <m/>
    <x v="3"/>
    <d v="2017-07-01T00:00:00"/>
    <x v="6"/>
    <x v="1"/>
    <n v="3681"/>
    <s v="very low "/>
    <n v="3076"/>
    <n v="605"/>
    <n v="1537"/>
    <n v="1954"/>
    <n v="463"/>
    <n v="100"/>
    <n v="0.93"/>
    <x v="8"/>
  </r>
  <r>
    <x v="3"/>
    <s v="AR"/>
    <m/>
    <x v="3"/>
    <d v="2017-08-01T00:00:00"/>
    <x v="7"/>
    <x v="1"/>
    <n v="3750"/>
    <s v="very low "/>
    <n v="3142"/>
    <n v="608"/>
    <n v="1543"/>
    <n v="1998"/>
    <n v="478"/>
    <n v="103"/>
    <n v="0.93"/>
    <x v="8"/>
  </r>
  <r>
    <x v="3"/>
    <s v="AR"/>
    <m/>
    <x v="3"/>
    <d v="2017-09-01T00:00:00"/>
    <x v="8"/>
    <x v="1"/>
    <n v="3798"/>
    <s v="very low "/>
    <n v="3162"/>
    <n v="635"/>
    <n v="1542"/>
    <n v="2035"/>
    <n v="483"/>
    <n v="98"/>
    <n v="0.91"/>
    <x v="8"/>
  </r>
  <r>
    <x v="3"/>
    <s v="AR"/>
    <m/>
    <x v="3"/>
    <d v="2017-10-01T00:00:00"/>
    <x v="9"/>
    <x v="1"/>
    <n v="3919"/>
    <s v="very low "/>
    <n v="3241"/>
    <n v="676"/>
    <n v="1580"/>
    <n v="2111"/>
    <n v="503"/>
    <n v="110"/>
    <n v="0.91"/>
    <x v="6"/>
  </r>
  <r>
    <x v="3"/>
    <s v="AR"/>
    <m/>
    <x v="3"/>
    <d v="2017-11-01T00:00:00"/>
    <x v="10"/>
    <x v="1"/>
    <n v="3919"/>
    <s v="very low "/>
    <n v="3296"/>
    <n v="620"/>
    <n v="1602"/>
    <n v="2091"/>
    <n v="506"/>
    <n v="108"/>
    <n v="0.91"/>
    <x v="5"/>
  </r>
  <r>
    <x v="3"/>
    <s v="AR"/>
    <m/>
    <x v="3"/>
    <d v="2017-12-01T00:00:00"/>
    <x v="11"/>
    <x v="1"/>
    <n v="3932"/>
    <s v="very low "/>
    <n v="3293"/>
    <n v="636"/>
    <n v="1601"/>
    <n v="2094"/>
    <n v="505"/>
    <n v="102"/>
    <n v="0.91"/>
    <x v="5"/>
  </r>
  <r>
    <x v="3"/>
    <s v="AR"/>
    <m/>
    <x v="3"/>
    <d v="2018-01-01T00:00:00"/>
    <x v="0"/>
    <x v="2"/>
    <n v="3970"/>
    <s v="very low "/>
    <n v="3348"/>
    <n v="622"/>
    <n v="1603"/>
    <n v="2130"/>
    <n v="510"/>
    <n v="106"/>
    <n v="0.91"/>
    <x v="5"/>
  </r>
  <r>
    <x v="3"/>
    <s v="AR"/>
    <m/>
    <x v="3"/>
    <d v="2018-02-01T00:00:00"/>
    <x v="1"/>
    <x v="2"/>
    <n v="4007"/>
    <s v="very low "/>
    <n v="3399"/>
    <n v="607"/>
    <n v="1627"/>
    <n v="2137"/>
    <n v="533"/>
    <n v="107"/>
    <n v="0.91"/>
    <x v="5"/>
  </r>
  <r>
    <x v="3"/>
    <s v="AR"/>
    <m/>
    <x v="3"/>
    <d v="2018-03-01T00:00:00"/>
    <x v="2"/>
    <x v="2"/>
    <n v="4011"/>
    <s v="very low "/>
    <n v="3422"/>
    <n v="589"/>
    <n v="1636"/>
    <n v="2127"/>
    <n v="532"/>
    <n v="106"/>
    <n v="0.92"/>
    <x v="6"/>
  </r>
  <r>
    <x v="3"/>
    <s v="AR"/>
    <m/>
    <x v="3"/>
    <d v="2018-04-01T00:00:00"/>
    <x v="3"/>
    <x v="2"/>
    <n v="4059"/>
    <s v="very low "/>
    <n v="3483"/>
    <n v="576"/>
    <n v="1660"/>
    <n v="2153"/>
    <n v="546"/>
    <n v="109"/>
    <n v="0.92"/>
    <x v="7"/>
  </r>
  <r>
    <x v="3"/>
    <s v="AR"/>
    <m/>
    <x v="3"/>
    <d v="2018-05-01T00:00:00"/>
    <x v="4"/>
    <x v="2"/>
    <n v="4073"/>
    <s v="very low "/>
    <n v="3494"/>
    <n v="579"/>
    <n v="1663"/>
    <n v="2155"/>
    <n v="543"/>
    <n v="104"/>
    <n v="0.92"/>
    <x v="6"/>
  </r>
  <r>
    <x v="3"/>
    <s v="AR"/>
    <m/>
    <x v="3"/>
    <d v="2018-06-01T00:00:00"/>
    <x v="5"/>
    <x v="2"/>
    <n v="4135"/>
    <s v="very low "/>
    <n v="3574"/>
    <n v="561"/>
    <n v="1687"/>
    <n v="2196"/>
    <n v="559"/>
    <n v="108"/>
    <n v="0.92"/>
    <x v="7"/>
  </r>
  <r>
    <x v="3"/>
    <s v="AR"/>
    <m/>
    <x v="3"/>
    <d v="2018-07-01T00:00:00"/>
    <x v="6"/>
    <x v="2"/>
    <n v="4126"/>
    <s v="very low "/>
    <n v="3442"/>
    <n v="538"/>
    <n v="1691"/>
    <n v="2146"/>
    <n v="572"/>
    <n v="107"/>
    <n v="0.93"/>
    <x v="7"/>
  </r>
  <r>
    <x v="3"/>
    <s v="AR"/>
    <m/>
    <x v="3"/>
    <d v="2018-08-01T00:00:00"/>
    <x v="7"/>
    <x v="2"/>
    <n v="4219"/>
    <s v="very low "/>
    <n v="3482"/>
    <n v="537"/>
    <n v="1818"/>
    <n v="2393"/>
    <n v="584"/>
    <n v="116"/>
    <n v="0.93"/>
    <x v="8"/>
  </r>
  <r>
    <x v="3"/>
    <s v="AR"/>
    <m/>
    <x v="3"/>
    <d v="2018-09-01T00:00:00"/>
    <x v="8"/>
    <x v="2"/>
    <n v="4253"/>
    <s v="very low "/>
    <n v="3754"/>
    <n v="498"/>
    <n v="1821"/>
    <n v="2426"/>
    <n v="592"/>
    <n v="117"/>
    <n v="0.93"/>
    <x v="7"/>
  </r>
  <r>
    <x v="3"/>
    <s v="AR"/>
    <m/>
    <x v="3"/>
    <d v="2018-10-01T00:00:00"/>
    <x v="9"/>
    <x v="2"/>
    <n v="4314"/>
    <s v="very low "/>
    <n v="3801"/>
    <n v="512"/>
    <n v="1879"/>
    <n v="2428"/>
    <n v="614"/>
    <n v="127"/>
    <n v="0.93"/>
    <x v="8"/>
  </r>
  <r>
    <x v="3"/>
    <s v="AR"/>
    <m/>
    <x v="3"/>
    <d v="2018-11-01T00:00:00"/>
    <x v="10"/>
    <x v="2"/>
    <n v="4309"/>
    <s v="very low "/>
    <n v="3824"/>
    <n v="483"/>
    <n v="1869"/>
    <n v="2427"/>
    <n v="620"/>
    <n v="123"/>
    <n v="0.93"/>
    <x v="8"/>
  </r>
  <r>
    <x v="3"/>
    <s v="AR"/>
    <m/>
    <x v="3"/>
    <d v="2018-12-01T00:00:00"/>
    <x v="11"/>
    <x v="2"/>
    <n v="4325"/>
    <s v="very low "/>
    <n v="3851"/>
    <n v="473"/>
    <n v="1872"/>
    <n v="2439"/>
    <n v="636"/>
    <n v="119"/>
    <n v="0.93"/>
    <x v="8"/>
  </r>
  <r>
    <x v="3"/>
    <s v="AR"/>
    <m/>
    <x v="3"/>
    <d v="2019-01-01T00:00:00"/>
    <x v="0"/>
    <x v="3"/>
    <n v="4354"/>
    <s v="very low "/>
    <n v="3890"/>
    <n v="464"/>
    <n v="1873"/>
    <n v="2466"/>
    <n v="636"/>
    <n v="126"/>
    <n v="0.93"/>
    <x v="8"/>
  </r>
  <r>
    <x v="3"/>
    <s v="AR"/>
    <m/>
    <x v="3"/>
    <d v="2019-02-01T00:00:00"/>
    <x v="1"/>
    <x v="3"/>
    <n v="4366"/>
    <s v="very low "/>
    <n v="3881"/>
    <n v="455"/>
    <n v="1900"/>
    <n v="2460"/>
    <n v="644"/>
    <n v="125"/>
    <n v="0.93"/>
    <x v="8"/>
  </r>
  <r>
    <x v="3"/>
    <s v="AR"/>
    <m/>
    <x v="3"/>
    <d v="2019-03-01T00:00:00"/>
    <x v="2"/>
    <x v="3"/>
    <n v="4399"/>
    <s v="very low "/>
    <n v="3905"/>
    <n v="444"/>
    <n v="1908"/>
    <n v="2475"/>
    <n v="659"/>
    <n v="128"/>
    <n v="0.93"/>
    <x v="8"/>
  </r>
  <r>
    <x v="3"/>
    <s v="AR"/>
    <m/>
    <x v="3"/>
    <d v="2019-04-01T00:00:00"/>
    <x v="3"/>
    <x v="3"/>
    <n v="4390"/>
    <s v="very low "/>
    <n v="3920"/>
    <n v="428"/>
    <n v="1903"/>
    <n v="2455"/>
    <n v="656"/>
    <n v="132"/>
    <n v="0.93"/>
    <x v="8"/>
  </r>
  <r>
    <x v="4"/>
    <s v="CA"/>
    <m/>
    <x v="1"/>
    <d v="2016-01-01T00:00:00"/>
    <x v="0"/>
    <x v="0"/>
    <n v="17477"/>
    <s v="low "/>
    <n v="14047"/>
    <n v="3336"/>
    <n v="6864"/>
    <n v="9677"/>
    <n v="1384"/>
    <n v="967"/>
    <n v="0.87"/>
    <x v="14"/>
  </r>
  <r>
    <x v="4"/>
    <s v="CA"/>
    <m/>
    <x v="1"/>
    <d v="2016-02-01T00:00:00"/>
    <x v="1"/>
    <x v="0"/>
    <n v="18265"/>
    <s v="low "/>
    <n v="14786"/>
    <n v="3394"/>
    <n v="7504"/>
    <n v="10439"/>
    <n v="1379"/>
    <n v="1102"/>
    <n v="0.87"/>
    <x v="15"/>
  </r>
  <r>
    <x v="4"/>
    <s v="CA"/>
    <m/>
    <x v="1"/>
    <d v="2016-03-01T00:00:00"/>
    <x v="2"/>
    <x v="0"/>
    <n v="18926"/>
    <s v="low "/>
    <n v="15302"/>
    <n v="3534"/>
    <n v="7677"/>
    <n v="10940"/>
    <n v="1424"/>
    <n v="1132"/>
    <n v="0.87"/>
    <x v="15"/>
  </r>
  <r>
    <x v="4"/>
    <s v="CA"/>
    <m/>
    <x v="1"/>
    <d v="2016-04-01T00:00:00"/>
    <x v="3"/>
    <x v="0"/>
    <n v="20198"/>
    <s v="moderate "/>
    <n v="16500"/>
    <n v="3606"/>
    <n v="7980"/>
    <n v="11923"/>
    <n v="1537"/>
    <n v="1241"/>
    <n v="0.88"/>
    <x v="1"/>
  </r>
  <r>
    <x v="4"/>
    <s v="CA"/>
    <m/>
    <x v="1"/>
    <d v="2016-05-01T00:00:00"/>
    <x v="4"/>
    <x v="0"/>
    <n v="22099"/>
    <s v="moderate "/>
    <n v="17533"/>
    <n v="4467"/>
    <n v="8335"/>
    <n v="13445"/>
    <n v="1615"/>
    <n v="1291"/>
    <n v="0.88"/>
    <x v="1"/>
  </r>
  <r>
    <x v="4"/>
    <s v="CA"/>
    <m/>
    <x v="1"/>
    <d v="2016-06-01T00:00:00"/>
    <x v="5"/>
    <x v="0"/>
    <n v="26173"/>
    <s v="moderate "/>
    <n v="19952"/>
    <n v="6133"/>
    <n v="9095"/>
    <n v="16716"/>
    <n v="1746"/>
    <n v="1452"/>
    <n v="0.89"/>
    <x v="0"/>
  </r>
  <r>
    <x v="4"/>
    <s v="CA"/>
    <m/>
    <x v="1"/>
    <d v="2016-07-01T00:00:00"/>
    <x v="6"/>
    <x v="0"/>
    <n v="25553"/>
    <s v="moderate "/>
    <n v="20133"/>
    <n v="5333"/>
    <n v="9118"/>
    <n v="16060"/>
    <n v="1804"/>
    <n v="1483"/>
    <n v="0.9"/>
    <x v="2"/>
  </r>
  <r>
    <x v="4"/>
    <s v="CA"/>
    <m/>
    <x v="1"/>
    <d v="2016-08-01T00:00:00"/>
    <x v="7"/>
    <x v="0"/>
    <n v="25971"/>
    <s v="moderate "/>
    <n v="20839"/>
    <n v="5044"/>
    <n v="9030"/>
    <n v="15738"/>
    <n v="1759"/>
    <n v="1465"/>
    <n v="0.9"/>
    <x v="3"/>
  </r>
  <r>
    <x v="4"/>
    <s v="CA"/>
    <m/>
    <x v="1"/>
    <d v="2016-09-01T00:00:00"/>
    <x v="8"/>
    <x v="0"/>
    <n v="26481"/>
    <s v="moderate "/>
    <n v="21532"/>
    <n v="4859"/>
    <n v="9518"/>
    <n v="16550"/>
    <n v="1906"/>
    <n v="1558"/>
    <n v="0.9"/>
    <x v="3"/>
  </r>
  <r>
    <x v="4"/>
    <s v="CA"/>
    <m/>
    <x v="1"/>
    <d v="2016-10-01T00:00:00"/>
    <x v="9"/>
    <x v="0"/>
    <n v="27464"/>
    <s v="moderate "/>
    <n v="22538"/>
    <n v="4837"/>
    <n v="9767"/>
    <n v="17253"/>
    <n v="1958"/>
    <n v="1595"/>
    <n v="0.91"/>
    <x v="3"/>
  </r>
  <r>
    <x v="4"/>
    <s v="CA"/>
    <m/>
    <x v="1"/>
    <d v="2016-11-01T00:00:00"/>
    <x v="10"/>
    <x v="0"/>
    <n v="28612"/>
    <s v="moderate "/>
    <n v="23593"/>
    <n v="4928"/>
    <n v="10065"/>
    <n v="18070"/>
    <n v="2044"/>
    <n v="1615"/>
    <n v="0.91"/>
    <x v="4"/>
  </r>
  <r>
    <x v="4"/>
    <s v="CA"/>
    <m/>
    <x v="1"/>
    <d v="2016-12-01T00:00:00"/>
    <x v="11"/>
    <x v="0"/>
    <n v="29379"/>
    <s v="moderate "/>
    <n v="24278"/>
    <n v="5010"/>
    <n v="10256"/>
    <n v="18626"/>
    <n v="2088"/>
    <n v="1667"/>
    <n v="0.9"/>
    <x v="5"/>
  </r>
  <r>
    <x v="4"/>
    <s v="CA"/>
    <m/>
    <x v="1"/>
    <d v="2017-01-01T00:00:00"/>
    <x v="0"/>
    <x v="1"/>
    <n v="29572"/>
    <s v="moderate "/>
    <n v="24750"/>
    <n v="4739"/>
    <n v="10389"/>
    <n v="18677"/>
    <n v="2123"/>
    <n v="1722"/>
    <n v="0.91"/>
    <x v="5"/>
  </r>
  <r>
    <x v="4"/>
    <s v="CA"/>
    <m/>
    <x v="1"/>
    <d v="2017-02-01T00:00:00"/>
    <x v="1"/>
    <x v="1"/>
    <n v="29966"/>
    <s v="moderate "/>
    <n v="25218"/>
    <n v="4665"/>
    <n v="10589"/>
    <n v="18875"/>
    <n v="2193"/>
    <n v="1750"/>
    <n v="0.91"/>
    <x v="5"/>
  </r>
  <r>
    <x v="4"/>
    <s v="CA"/>
    <m/>
    <x v="1"/>
    <d v="2017-03-01T00:00:00"/>
    <x v="2"/>
    <x v="1"/>
    <n v="30713"/>
    <s v="high "/>
    <n v="25930"/>
    <n v="4703"/>
    <n v="10870"/>
    <n v="19301"/>
    <n v="2256"/>
    <n v="1828"/>
    <n v="0.91"/>
    <x v="5"/>
  </r>
  <r>
    <x v="4"/>
    <s v="CA"/>
    <m/>
    <x v="1"/>
    <d v="2017-04-01T00:00:00"/>
    <x v="3"/>
    <x v="1"/>
    <n v="31426"/>
    <s v="high "/>
    <n v="26635"/>
    <n v="4710"/>
    <n v="11146"/>
    <n v="19721"/>
    <n v="2328"/>
    <n v="1893"/>
    <n v="0.91"/>
    <x v="5"/>
  </r>
  <r>
    <x v="4"/>
    <s v="CA"/>
    <m/>
    <x v="1"/>
    <d v="2017-05-01T00:00:00"/>
    <x v="4"/>
    <x v="1"/>
    <n v="32422"/>
    <s v="high "/>
    <n v="27532"/>
    <n v="4812"/>
    <n v="11457"/>
    <n v="20378"/>
    <n v="2409"/>
    <n v="1966"/>
    <n v="0.91"/>
    <x v="5"/>
  </r>
  <r>
    <x v="4"/>
    <s v="CA"/>
    <m/>
    <x v="1"/>
    <d v="2017-06-01T00:00:00"/>
    <x v="5"/>
    <x v="1"/>
    <n v="34248"/>
    <s v="high "/>
    <n v="29064"/>
    <n v="4994"/>
    <n v="12013"/>
    <n v="21580"/>
    <n v="2553"/>
    <n v="2072"/>
    <n v="0.92"/>
    <x v="6"/>
  </r>
  <r>
    <x v="4"/>
    <s v="CA"/>
    <m/>
    <x v="1"/>
    <d v="2017-07-01T00:00:00"/>
    <x v="6"/>
    <x v="1"/>
    <n v="34307"/>
    <s v="high "/>
    <n v="29668"/>
    <n v="4549"/>
    <n v="12110"/>
    <n v="21465"/>
    <n v="2607"/>
    <n v="2107"/>
    <n v="0.92"/>
    <x v="7"/>
  </r>
  <r>
    <x v="4"/>
    <s v="CA"/>
    <m/>
    <x v="1"/>
    <d v="2017-08-01T00:00:00"/>
    <x v="7"/>
    <x v="1"/>
    <n v="34981"/>
    <s v="high "/>
    <n v="30395"/>
    <n v="4484"/>
    <n v="12387"/>
    <n v="21786"/>
    <n v="2690"/>
    <n v="2156"/>
    <n v="0.92"/>
    <x v="6"/>
  </r>
  <r>
    <x v="4"/>
    <s v="CA"/>
    <m/>
    <x v="1"/>
    <d v="2017-09-01T00:00:00"/>
    <x v="8"/>
    <x v="1"/>
    <n v="35722"/>
    <s v="high "/>
    <n v="31319"/>
    <n v="4296"/>
    <n v="12676"/>
    <n v="22177"/>
    <n v="2764"/>
    <n v="2197"/>
    <n v="0.92"/>
    <x v="7"/>
  </r>
  <r>
    <x v="4"/>
    <s v="CA"/>
    <m/>
    <x v="1"/>
    <d v="2017-10-01T00:00:00"/>
    <x v="9"/>
    <x v="1"/>
    <n v="36805"/>
    <s v="high "/>
    <n v="32403"/>
    <n v="4283"/>
    <n v="12997"/>
    <n v="22871"/>
    <n v="2820"/>
    <n v="2293"/>
    <n v="0.92"/>
    <x v="6"/>
  </r>
  <r>
    <x v="4"/>
    <s v="CA"/>
    <m/>
    <x v="1"/>
    <d v="2017-11-01T00:00:00"/>
    <x v="10"/>
    <x v="1"/>
    <n v="37241"/>
    <s v="high "/>
    <n v="32800"/>
    <n v="4296"/>
    <n v="13103"/>
    <n v="23125"/>
    <n v="2869"/>
    <n v="2327"/>
    <n v="0.92"/>
    <x v="6"/>
  </r>
  <r>
    <x v="4"/>
    <s v="CA"/>
    <m/>
    <x v="1"/>
    <d v="2017-12-01T00:00:00"/>
    <x v="11"/>
    <x v="1"/>
    <n v="37577"/>
    <s v="high "/>
    <n v="33135"/>
    <n v="4292"/>
    <n v="13288"/>
    <n v="23250"/>
    <n v="2919"/>
    <n v="2352"/>
    <n v="0.92"/>
    <x v="7"/>
  </r>
  <r>
    <x v="4"/>
    <s v="CA"/>
    <m/>
    <x v="1"/>
    <d v="2018-01-01T00:00:00"/>
    <x v="0"/>
    <x v="2"/>
    <n v="38250"/>
    <s v="high "/>
    <n v="33858"/>
    <n v="4258"/>
    <n v="13487"/>
    <n v="23651"/>
    <n v="2980"/>
    <n v="2404"/>
    <n v="0.92"/>
    <x v="7"/>
  </r>
  <r>
    <x v="4"/>
    <s v="CA"/>
    <m/>
    <x v="1"/>
    <d v="2018-02-01T00:00:00"/>
    <x v="1"/>
    <x v="2"/>
    <n v="38858"/>
    <s v="high "/>
    <n v="34579"/>
    <n v="4191"/>
    <n v="13718"/>
    <n v="23909"/>
    <n v="3074"/>
    <n v="2458"/>
    <n v="0.93"/>
    <x v="7"/>
  </r>
  <r>
    <x v="4"/>
    <s v="CA"/>
    <m/>
    <x v="1"/>
    <d v="2018-03-01T00:00:00"/>
    <x v="2"/>
    <x v="2"/>
    <n v="39388"/>
    <s v="high "/>
    <n v="35173"/>
    <n v="4128"/>
    <n v="13853"/>
    <n v="24218"/>
    <n v="3134"/>
    <n v="2493"/>
    <n v="0.93"/>
    <x v="7"/>
  </r>
  <r>
    <x v="4"/>
    <s v="CA"/>
    <m/>
    <x v="1"/>
    <d v="2018-04-01T00:00:00"/>
    <x v="3"/>
    <x v="2"/>
    <n v="40175"/>
    <s v="very high "/>
    <n v="36001"/>
    <n v="4082"/>
    <n v="14119"/>
    <n v="24664"/>
    <n v="3187"/>
    <n v="2579"/>
    <n v="0.94"/>
    <x v="8"/>
  </r>
  <r>
    <x v="4"/>
    <s v="CA"/>
    <m/>
    <x v="1"/>
    <d v="2018-05-01T00:00:00"/>
    <x v="4"/>
    <x v="2"/>
    <n v="40713"/>
    <s v="very high "/>
    <n v="36517"/>
    <n v="4104"/>
    <n v="14326"/>
    <n v="24912"/>
    <n v="3240"/>
    <n v="2618"/>
    <n v="0.94"/>
    <x v="8"/>
  </r>
  <r>
    <x v="4"/>
    <s v="CA"/>
    <m/>
    <x v="1"/>
    <d v="2018-06-01T00:00:00"/>
    <x v="5"/>
    <x v="2"/>
    <n v="41365"/>
    <s v="very high "/>
    <n v="37354"/>
    <n v="3921"/>
    <n v="14479"/>
    <n v="25328"/>
    <n v="3299"/>
    <n v="2638"/>
    <n v="0.94"/>
    <x v="8"/>
  </r>
  <r>
    <x v="4"/>
    <s v="CA"/>
    <m/>
    <x v="1"/>
    <d v="2018-07-01T00:00:00"/>
    <x v="6"/>
    <x v="2"/>
    <n v="41659"/>
    <s v="very high "/>
    <n v="37911"/>
    <n v="3646"/>
    <n v="14676"/>
    <n v="25211"/>
    <n v="3402"/>
    <n v="2675"/>
    <n v="0.94"/>
    <x v="8"/>
  </r>
  <r>
    <x v="4"/>
    <s v="CA"/>
    <m/>
    <x v="1"/>
    <d v="2018-08-01T00:00:00"/>
    <x v="7"/>
    <x v="2"/>
    <n v="42332"/>
    <s v="very high "/>
    <n v="38198"/>
    <n v="3590"/>
    <n v="16010"/>
    <n v="26037"/>
    <n v="3729"/>
    <n v="2925"/>
    <n v="0.94"/>
    <x v="8"/>
  </r>
  <r>
    <x v="4"/>
    <s v="CA"/>
    <m/>
    <x v="1"/>
    <d v="2018-09-01T00:00:00"/>
    <x v="8"/>
    <x v="2"/>
    <n v="43264"/>
    <s v="very high "/>
    <n v="39385"/>
    <n v="3331"/>
    <n v="16325"/>
    <n v="26699"/>
    <n v="3865"/>
    <n v="2970"/>
    <n v="0.94"/>
    <x v="10"/>
  </r>
  <r>
    <x v="4"/>
    <s v="CA"/>
    <m/>
    <x v="1"/>
    <d v="2018-10-01T00:00:00"/>
    <x v="9"/>
    <x v="2"/>
    <n v="43913"/>
    <s v="very high "/>
    <n v="39980"/>
    <n v="3303"/>
    <n v="16506"/>
    <n v="27122"/>
    <n v="3885"/>
    <n v="3026"/>
    <n v="0.94"/>
    <x v="10"/>
  </r>
  <r>
    <x v="4"/>
    <s v="CA"/>
    <m/>
    <x v="1"/>
    <d v="2018-11-01T00:00:00"/>
    <x v="10"/>
    <x v="2"/>
    <n v="44159"/>
    <s v="very high "/>
    <n v="40413"/>
    <n v="3156"/>
    <n v="16614"/>
    <n v="27213"/>
    <n v="3950"/>
    <n v="3043"/>
    <n v="0.94"/>
    <x v="8"/>
  </r>
  <r>
    <x v="4"/>
    <s v="CA"/>
    <m/>
    <x v="1"/>
    <d v="2018-12-01T00:00:00"/>
    <x v="11"/>
    <x v="2"/>
    <n v="44677"/>
    <s v="very high "/>
    <n v="40888"/>
    <n v="3133"/>
    <n v="16788"/>
    <n v="27500"/>
    <n v="4037"/>
    <n v="3096"/>
    <n v="0.94"/>
    <x v="8"/>
  </r>
  <r>
    <x v="4"/>
    <s v="CA"/>
    <m/>
    <x v="1"/>
    <d v="2019-01-01T00:00:00"/>
    <x v="0"/>
    <x v="3"/>
    <n v="45403"/>
    <s v="very high "/>
    <n v="41660"/>
    <n v="3132"/>
    <n v="17031"/>
    <n v="27922"/>
    <n v="4089"/>
    <n v="3162"/>
    <n v="0.94"/>
    <x v="8"/>
  </r>
  <r>
    <x v="4"/>
    <s v="CA"/>
    <m/>
    <x v="1"/>
    <d v="2019-02-01T00:00:00"/>
    <x v="1"/>
    <x v="3"/>
    <n v="45715"/>
    <s v="very high "/>
    <n v="42093"/>
    <n v="3016"/>
    <n v="17449"/>
    <n v="28171"/>
    <n v="4240"/>
    <n v="3216"/>
    <n v="0.94"/>
    <x v="8"/>
  </r>
  <r>
    <x v="4"/>
    <s v="CA"/>
    <m/>
    <x v="1"/>
    <d v="2019-03-01T00:00:00"/>
    <x v="2"/>
    <x v="3"/>
    <n v="46382"/>
    <s v="very high "/>
    <n v="42357"/>
    <n v="3031"/>
    <n v="17663"/>
    <n v="28605"/>
    <n v="4320"/>
    <n v="3281"/>
    <n v="0.94"/>
    <x v="8"/>
  </r>
  <r>
    <x v="4"/>
    <s v="CA"/>
    <m/>
    <x v="1"/>
    <d v="2019-04-01T00:00:00"/>
    <x v="3"/>
    <x v="3"/>
    <n v="46902"/>
    <s v="very high "/>
    <n v="43094"/>
    <n v="2890"/>
    <n v="17734"/>
    <n v="29025"/>
    <n v="4409"/>
    <n v="3280"/>
    <n v="0.94"/>
    <x v="8"/>
  </r>
  <r>
    <x v="5"/>
    <s v="CO"/>
    <m/>
    <x v="2"/>
    <d v="2016-01-01T00:00:00"/>
    <x v="0"/>
    <x v="0"/>
    <n v="3382"/>
    <s v="very low "/>
    <n v="2908"/>
    <n v="436"/>
    <n v="1730"/>
    <n v="1462"/>
    <n v="446"/>
    <n v="366"/>
    <n v="0.91"/>
    <x v="5"/>
  </r>
  <r>
    <x v="5"/>
    <s v="CO"/>
    <m/>
    <x v="2"/>
    <d v="2016-02-01T00:00:00"/>
    <x v="1"/>
    <x v="0"/>
    <n v="3585"/>
    <s v="very low "/>
    <n v="3095"/>
    <n v="451"/>
    <n v="1953"/>
    <n v="1587"/>
    <n v="432"/>
    <n v="421"/>
    <n v="0.91"/>
    <x v="4"/>
  </r>
  <r>
    <x v="5"/>
    <s v="CO"/>
    <m/>
    <x v="2"/>
    <d v="2016-03-01T00:00:00"/>
    <x v="2"/>
    <x v="0"/>
    <n v="3756"/>
    <s v="very low "/>
    <n v="3215"/>
    <n v="504"/>
    <n v="1994"/>
    <n v="1716"/>
    <n v="431"/>
    <n v="436"/>
    <n v="0.91"/>
    <x v="4"/>
  </r>
  <r>
    <x v="5"/>
    <s v="CO"/>
    <m/>
    <x v="2"/>
    <d v="2016-04-01T00:00:00"/>
    <x v="3"/>
    <x v="0"/>
    <n v="4034"/>
    <s v="very low "/>
    <n v="3461"/>
    <n v="541"/>
    <n v="2106"/>
    <n v="1891"/>
    <n v="478"/>
    <n v="483"/>
    <n v="0.92"/>
    <x v="6"/>
  </r>
  <r>
    <x v="5"/>
    <s v="CO"/>
    <m/>
    <x v="2"/>
    <d v="2016-05-01T00:00:00"/>
    <x v="4"/>
    <x v="0"/>
    <n v="4430"/>
    <s v="very low "/>
    <n v="3764"/>
    <n v="633"/>
    <n v="2256"/>
    <n v="2139"/>
    <n v="527"/>
    <n v="527"/>
    <n v="0.93"/>
    <x v="6"/>
  </r>
  <r>
    <x v="5"/>
    <s v="CO"/>
    <m/>
    <x v="2"/>
    <d v="2016-06-01T00:00:00"/>
    <x v="5"/>
    <x v="0"/>
    <n v="5070"/>
    <s v="very low "/>
    <n v="4231"/>
    <n v="804"/>
    <n v="2390"/>
    <n v="2635"/>
    <n v="556"/>
    <n v="578"/>
    <n v="0.93"/>
    <x v="7"/>
  </r>
  <r>
    <x v="5"/>
    <s v="CO"/>
    <m/>
    <x v="2"/>
    <d v="2016-07-01T00:00:00"/>
    <x v="6"/>
    <x v="0"/>
    <n v="4910"/>
    <s v="very low "/>
    <n v="4201"/>
    <n v="676"/>
    <n v="2349"/>
    <n v="2508"/>
    <n v="546"/>
    <n v="582"/>
    <n v="0.94"/>
    <x v="7"/>
  </r>
  <r>
    <x v="5"/>
    <s v="CO"/>
    <m/>
    <x v="2"/>
    <d v="2016-08-01T00:00:00"/>
    <x v="7"/>
    <x v="0"/>
    <n v="5214"/>
    <s v="very low "/>
    <n v="4520"/>
    <n v="659"/>
    <n v="2364"/>
    <n v="2554"/>
    <n v="551"/>
    <n v="581"/>
    <n v="0.94"/>
    <x v="8"/>
  </r>
  <r>
    <x v="5"/>
    <s v="CO"/>
    <m/>
    <x v="2"/>
    <d v="2016-09-01T00:00:00"/>
    <x v="8"/>
    <x v="0"/>
    <n v="5360"/>
    <s v="very low "/>
    <n v="4668"/>
    <n v="659"/>
    <n v="2460"/>
    <n v="2792"/>
    <n v="599"/>
    <n v="624"/>
    <n v="0.94"/>
    <x v="8"/>
  </r>
  <r>
    <x v="5"/>
    <s v="CO"/>
    <m/>
    <x v="2"/>
    <d v="2016-10-01T00:00:00"/>
    <x v="9"/>
    <x v="0"/>
    <n v="5513"/>
    <s v="very low "/>
    <n v="4776"/>
    <n v="701"/>
    <n v="2510"/>
    <n v="2892"/>
    <n v="620"/>
    <n v="642"/>
    <n v="0.94"/>
    <x v="8"/>
  </r>
  <r>
    <x v="5"/>
    <s v="CO"/>
    <m/>
    <x v="2"/>
    <d v="2016-11-01T00:00:00"/>
    <x v="10"/>
    <x v="0"/>
    <n v="5654"/>
    <s v="very low "/>
    <n v="4913"/>
    <n v="706"/>
    <n v="2534"/>
    <n v="3009"/>
    <n v="627"/>
    <n v="661"/>
    <n v="0.94"/>
    <x v="8"/>
  </r>
  <r>
    <x v="5"/>
    <s v="CO"/>
    <m/>
    <x v="2"/>
    <d v="2016-12-01T00:00:00"/>
    <x v="11"/>
    <x v="0"/>
    <n v="5709"/>
    <s v="very low "/>
    <n v="4943"/>
    <n v="729"/>
    <n v="2574"/>
    <n v="3019"/>
    <n v="646"/>
    <n v="657"/>
    <n v="0.94"/>
    <x v="10"/>
  </r>
  <r>
    <x v="5"/>
    <s v="CO"/>
    <m/>
    <x v="2"/>
    <d v="2017-01-01T00:00:00"/>
    <x v="0"/>
    <x v="1"/>
    <n v="5850"/>
    <s v="very low "/>
    <n v="5075"/>
    <n v="739"/>
    <n v="2633"/>
    <n v="3093"/>
    <n v="666"/>
    <n v="684"/>
    <n v="0.94"/>
    <x v="10"/>
  </r>
  <r>
    <x v="5"/>
    <s v="CO"/>
    <m/>
    <x v="2"/>
    <d v="2017-02-01T00:00:00"/>
    <x v="1"/>
    <x v="1"/>
    <n v="5928"/>
    <s v="very low "/>
    <n v="5159"/>
    <n v="724"/>
    <n v="2685"/>
    <n v="3113"/>
    <n v="678"/>
    <n v="697"/>
    <n v="0.95"/>
    <x v="10"/>
  </r>
  <r>
    <x v="5"/>
    <s v="CO"/>
    <m/>
    <x v="2"/>
    <d v="2017-03-01T00:00:00"/>
    <x v="2"/>
    <x v="1"/>
    <n v="5999"/>
    <s v="very low "/>
    <n v="5232"/>
    <n v="724"/>
    <n v="2705"/>
    <n v="3170"/>
    <n v="692"/>
    <n v="717"/>
    <n v="0.94"/>
    <x v="10"/>
  </r>
  <r>
    <x v="5"/>
    <s v="CO"/>
    <m/>
    <x v="2"/>
    <d v="2017-04-01T00:00:00"/>
    <x v="3"/>
    <x v="1"/>
    <n v="6117"/>
    <s v="very low "/>
    <n v="5339"/>
    <n v="731"/>
    <n v="2748"/>
    <n v="3241"/>
    <n v="709"/>
    <n v="733"/>
    <n v="0.94"/>
    <x v="10"/>
  </r>
  <r>
    <x v="5"/>
    <s v="CO"/>
    <m/>
    <x v="2"/>
    <d v="2017-05-01T00:00:00"/>
    <x v="4"/>
    <x v="1"/>
    <n v="6299"/>
    <s v="very low "/>
    <n v="5525"/>
    <n v="728"/>
    <n v="2800"/>
    <n v="3359"/>
    <n v="720"/>
    <n v="767"/>
    <n v="0.94"/>
    <x v="10"/>
  </r>
  <r>
    <x v="5"/>
    <s v="CO"/>
    <m/>
    <x v="2"/>
    <d v="2017-06-01T00:00:00"/>
    <x v="5"/>
    <x v="1"/>
    <n v="6443"/>
    <s v="very low "/>
    <n v="5667"/>
    <n v="729"/>
    <n v="2864"/>
    <n v="3435"/>
    <n v="739"/>
    <n v="787"/>
    <n v="0.95"/>
    <x v="10"/>
  </r>
  <r>
    <x v="5"/>
    <s v="CO"/>
    <m/>
    <x v="2"/>
    <d v="2017-07-01T00:00:00"/>
    <x v="6"/>
    <x v="1"/>
    <n v="6507"/>
    <s v="very low "/>
    <n v="5770"/>
    <n v="700"/>
    <n v="2881"/>
    <n v="3439"/>
    <n v="759"/>
    <n v="808"/>
    <n v="0.95"/>
    <x v="9"/>
  </r>
  <r>
    <x v="5"/>
    <s v="CO"/>
    <m/>
    <x v="2"/>
    <d v="2017-08-01T00:00:00"/>
    <x v="7"/>
    <x v="1"/>
    <n v="6656"/>
    <s v="very low "/>
    <n v="5922"/>
    <n v="699"/>
    <n v="2920"/>
    <n v="3532"/>
    <n v="770"/>
    <n v="803"/>
    <n v="0.95"/>
    <x v="9"/>
  </r>
  <r>
    <x v="5"/>
    <s v="CO"/>
    <m/>
    <x v="2"/>
    <d v="2017-09-01T00:00:00"/>
    <x v="8"/>
    <x v="1"/>
    <n v="6782"/>
    <s v="very low "/>
    <n v="6038"/>
    <n v="711"/>
    <n v="2963"/>
    <n v="3597"/>
    <n v="782"/>
    <n v="822"/>
    <n v="0.95"/>
    <x v="9"/>
  </r>
  <r>
    <x v="5"/>
    <s v="CO"/>
    <m/>
    <x v="2"/>
    <d v="2017-10-01T00:00:00"/>
    <x v="9"/>
    <x v="1"/>
    <n v="6937"/>
    <s v="very low "/>
    <n v="6199"/>
    <n v="703"/>
    <n v="3017"/>
    <n v="3694"/>
    <n v="794"/>
    <n v="837"/>
    <n v="0.95"/>
    <x v="10"/>
  </r>
  <r>
    <x v="5"/>
    <s v="CO"/>
    <m/>
    <x v="2"/>
    <d v="2017-11-01T00:00:00"/>
    <x v="10"/>
    <x v="1"/>
    <n v="7037"/>
    <s v="very low "/>
    <n v="6265"/>
    <n v="736"/>
    <n v="3058"/>
    <n v="3749"/>
    <n v="803"/>
    <n v="854"/>
    <n v="0.95"/>
    <x v="9"/>
  </r>
  <r>
    <x v="5"/>
    <s v="CO"/>
    <m/>
    <x v="2"/>
    <d v="2017-12-01T00:00:00"/>
    <x v="11"/>
    <x v="1"/>
    <n v="7052"/>
    <s v="very low "/>
    <n v="6280"/>
    <n v="740"/>
    <n v="3071"/>
    <n v="3764"/>
    <n v="811"/>
    <n v="860"/>
    <n v="0.94"/>
    <x v="10"/>
  </r>
  <r>
    <x v="5"/>
    <s v="CO"/>
    <m/>
    <x v="2"/>
    <d v="2018-01-01T00:00:00"/>
    <x v="0"/>
    <x v="2"/>
    <n v="7137"/>
    <s v="very low "/>
    <n v="6383"/>
    <n v="725"/>
    <n v="3130"/>
    <n v="3774"/>
    <n v="828"/>
    <n v="857"/>
    <n v="0.95"/>
    <x v="8"/>
  </r>
  <r>
    <x v="5"/>
    <s v="CO"/>
    <m/>
    <x v="2"/>
    <d v="2018-02-01T00:00:00"/>
    <x v="1"/>
    <x v="2"/>
    <n v="7247"/>
    <s v="very low "/>
    <n v="6499"/>
    <n v="720"/>
    <n v="3161"/>
    <n v="3850"/>
    <n v="843"/>
    <n v="883"/>
    <n v="0.95"/>
    <x v="10"/>
  </r>
  <r>
    <x v="5"/>
    <s v="CO"/>
    <m/>
    <x v="2"/>
    <d v="2018-03-01T00:00:00"/>
    <x v="2"/>
    <x v="2"/>
    <n v="7349"/>
    <s v="very low "/>
    <n v="6606"/>
    <n v="713"/>
    <n v="3198"/>
    <n v="3905"/>
    <n v="855"/>
    <n v="902"/>
    <n v="0.96"/>
    <x v="10"/>
  </r>
  <r>
    <x v="5"/>
    <s v="CO"/>
    <m/>
    <x v="2"/>
    <d v="2018-04-01T00:00:00"/>
    <x v="3"/>
    <x v="2"/>
    <n v="7447"/>
    <s v="very low "/>
    <n v="6702"/>
    <n v="713"/>
    <n v="3225"/>
    <n v="3972"/>
    <n v="869"/>
    <n v="932"/>
    <n v="0.96"/>
    <x v="10"/>
  </r>
  <r>
    <x v="5"/>
    <s v="CO"/>
    <m/>
    <x v="2"/>
    <d v="2018-05-01T00:00:00"/>
    <x v="4"/>
    <x v="2"/>
    <n v="7529"/>
    <s v="very low "/>
    <n v="6809"/>
    <n v="686"/>
    <n v="3262"/>
    <n v="4005"/>
    <n v="868"/>
    <n v="956"/>
    <n v="0.95"/>
    <x v="10"/>
  </r>
  <r>
    <x v="5"/>
    <s v="CO"/>
    <m/>
    <x v="2"/>
    <d v="2018-06-01T00:00:00"/>
    <x v="5"/>
    <x v="2"/>
    <n v="7608"/>
    <s v="very low "/>
    <n v="6894"/>
    <n v="678"/>
    <n v="3299"/>
    <n v="4035"/>
    <n v="884"/>
    <n v="947"/>
    <n v="0.96"/>
    <x v="13"/>
  </r>
  <r>
    <x v="5"/>
    <s v="CO"/>
    <m/>
    <x v="2"/>
    <d v="2018-07-01T00:00:00"/>
    <x v="6"/>
    <x v="2"/>
    <n v="7762"/>
    <s v="very low "/>
    <n v="7065"/>
    <n v="659"/>
    <n v="3309"/>
    <n v="4130"/>
    <n v="905"/>
    <n v="977"/>
    <n v="0.96"/>
    <x v="9"/>
  </r>
  <r>
    <x v="5"/>
    <s v="CO"/>
    <m/>
    <x v="2"/>
    <d v="2018-08-01T00:00:00"/>
    <x v="7"/>
    <x v="2"/>
    <n v="7898"/>
    <s v="very low "/>
    <n v="7212"/>
    <n v="647"/>
    <n v="3557"/>
    <n v="4320"/>
    <n v="941"/>
    <n v="1036"/>
    <n v="0.96"/>
    <x v="13"/>
  </r>
  <r>
    <x v="5"/>
    <s v="CO"/>
    <m/>
    <x v="2"/>
    <d v="2018-09-01T00:00:00"/>
    <x v="8"/>
    <x v="2"/>
    <n v="8018"/>
    <s v="very low "/>
    <n v="7395"/>
    <n v="579"/>
    <n v="3621"/>
    <n v="4375"/>
    <n v="964"/>
    <n v="1051"/>
    <n v="0.95"/>
    <x v="9"/>
  </r>
  <r>
    <x v="5"/>
    <s v="CO"/>
    <m/>
    <x v="2"/>
    <d v="2018-10-01T00:00:00"/>
    <x v="9"/>
    <x v="2"/>
    <n v="8196"/>
    <s v="very low "/>
    <n v="7574"/>
    <n v="581"/>
    <n v="3696"/>
    <n v="4460"/>
    <n v="980"/>
    <n v="1062"/>
    <n v="0.95"/>
    <x v="9"/>
  </r>
  <r>
    <x v="5"/>
    <s v="CO"/>
    <m/>
    <x v="2"/>
    <d v="2018-11-01T00:00:00"/>
    <x v="10"/>
    <x v="2"/>
    <n v="8392"/>
    <s v="very low "/>
    <n v="7780"/>
    <n v="566"/>
    <n v="3776"/>
    <n v="4574"/>
    <n v="1010"/>
    <n v="1082"/>
    <n v="0.95"/>
    <x v="9"/>
  </r>
  <r>
    <x v="5"/>
    <s v="CO"/>
    <m/>
    <x v="2"/>
    <d v="2018-12-01T00:00:00"/>
    <x v="11"/>
    <x v="2"/>
    <n v="8435"/>
    <s v="very low "/>
    <n v="7804"/>
    <n v="573"/>
    <n v="3773"/>
    <n v="4616"/>
    <n v="1018"/>
    <n v="1101"/>
    <n v="0.95"/>
    <x v="9"/>
  </r>
  <r>
    <x v="5"/>
    <s v="CO"/>
    <m/>
    <x v="2"/>
    <d v="2019-01-01T00:00:00"/>
    <x v="0"/>
    <x v="3"/>
    <n v="8459"/>
    <s v="very low "/>
    <n v="7860"/>
    <n v="549"/>
    <n v="3783"/>
    <n v="4625"/>
    <n v="1025"/>
    <n v="1115"/>
    <n v="0.95"/>
    <x v="9"/>
  </r>
  <r>
    <x v="5"/>
    <s v="CO"/>
    <m/>
    <x v="2"/>
    <d v="2019-02-01T00:00:00"/>
    <x v="1"/>
    <x v="3"/>
    <n v="8515"/>
    <s v="very low "/>
    <n v="7947"/>
    <n v="525"/>
    <n v="3844"/>
    <n v="4664"/>
    <n v="1053"/>
    <n v="1137"/>
    <n v="0.95"/>
    <x v="9"/>
  </r>
  <r>
    <x v="5"/>
    <s v="CO"/>
    <m/>
    <x v="2"/>
    <d v="2019-03-01T00:00:00"/>
    <x v="2"/>
    <x v="3"/>
    <n v="8547"/>
    <s v="very low "/>
    <n v="7905"/>
    <n v="544"/>
    <n v="3841"/>
    <n v="4695"/>
    <n v="1055"/>
    <n v="1147"/>
    <n v="0.95"/>
    <x v="9"/>
  </r>
  <r>
    <x v="5"/>
    <s v="CO"/>
    <m/>
    <x v="2"/>
    <d v="2019-04-01T00:00:00"/>
    <x v="3"/>
    <x v="3"/>
    <n v="8601"/>
    <s v="very low "/>
    <n v="8006"/>
    <n v="535"/>
    <n v="3858"/>
    <n v="4726"/>
    <n v="1083"/>
    <n v="1160"/>
    <n v="0.96"/>
    <x v="9"/>
  </r>
  <r>
    <x v="6"/>
    <s v="CT"/>
    <m/>
    <x v="4"/>
    <d v="2016-01-01T00:00:00"/>
    <x v="0"/>
    <x v="0"/>
    <n v="3387"/>
    <s v="very low "/>
    <n v="2707"/>
    <n v="648"/>
    <n v="1124"/>
    <n v="2051"/>
    <n v="398"/>
    <n v="181"/>
    <n v="0.95"/>
    <x v="10"/>
  </r>
  <r>
    <x v="6"/>
    <s v="CT"/>
    <m/>
    <x v="4"/>
    <d v="2016-02-01T00:00:00"/>
    <x v="1"/>
    <x v="0"/>
    <n v="3509"/>
    <s v="very low "/>
    <n v="2783"/>
    <n v="691"/>
    <n v="1238"/>
    <n v="2220"/>
    <n v="433"/>
    <n v="192"/>
    <n v="0.91"/>
    <x v="5"/>
  </r>
  <r>
    <x v="6"/>
    <s v="CT"/>
    <m/>
    <x v="4"/>
    <d v="2016-03-01T00:00:00"/>
    <x v="2"/>
    <x v="0"/>
    <n v="3681"/>
    <s v="very low "/>
    <n v="2902"/>
    <n v="746"/>
    <n v="1273"/>
    <n v="2358"/>
    <n v="437"/>
    <n v="212"/>
    <n v="0.91"/>
    <x v="5"/>
  </r>
  <r>
    <x v="6"/>
    <s v="CT"/>
    <m/>
    <x v="4"/>
    <d v="2016-04-01T00:00:00"/>
    <x v="3"/>
    <x v="0"/>
    <n v="3867"/>
    <s v="very low "/>
    <n v="3068"/>
    <n v="766"/>
    <n v="1316"/>
    <n v="2504"/>
    <n v="469"/>
    <n v="226"/>
    <n v="0.91"/>
    <x v="6"/>
  </r>
  <r>
    <x v="6"/>
    <s v="CT"/>
    <m/>
    <x v="4"/>
    <d v="2016-05-01T00:00:00"/>
    <x v="4"/>
    <x v="0"/>
    <n v="4103"/>
    <s v="very low "/>
    <n v="3198"/>
    <n v="872"/>
    <n v="1343"/>
    <n v="2702"/>
    <n v="481"/>
    <n v="246"/>
    <n v="0.92"/>
    <x v="6"/>
  </r>
  <r>
    <x v="6"/>
    <s v="CT"/>
    <m/>
    <x v="4"/>
    <d v="2016-06-01T00:00:00"/>
    <x v="5"/>
    <x v="0"/>
    <n v="4600"/>
    <s v="very low "/>
    <n v="3490"/>
    <n v="1075"/>
    <n v="1405"/>
    <n v="3130"/>
    <n v="517"/>
    <n v="279"/>
    <n v="0.92"/>
    <x v="6"/>
  </r>
  <r>
    <x v="6"/>
    <s v="CT"/>
    <m/>
    <x v="4"/>
    <d v="2016-07-01T00:00:00"/>
    <x v="6"/>
    <x v="0"/>
    <n v="4533"/>
    <s v="very low "/>
    <n v="3493"/>
    <n v="1005"/>
    <n v="1374"/>
    <n v="3074"/>
    <n v="516"/>
    <n v="266"/>
    <n v="0.92"/>
    <x v="6"/>
  </r>
  <r>
    <x v="6"/>
    <s v="CT"/>
    <m/>
    <x v="4"/>
    <d v="2016-08-01T00:00:00"/>
    <x v="7"/>
    <x v="0"/>
    <n v="4562"/>
    <s v="very low "/>
    <n v="3536"/>
    <n v="991"/>
    <n v="1361"/>
    <n v="3013"/>
    <n v="508"/>
    <n v="262"/>
    <n v="0.92"/>
    <x v="6"/>
  </r>
  <r>
    <x v="6"/>
    <s v="CT"/>
    <m/>
    <x v="4"/>
    <d v="2016-09-01T00:00:00"/>
    <x v="8"/>
    <x v="0"/>
    <n v="4698"/>
    <s v="very low "/>
    <n v="3656"/>
    <n v="1004"/>
    <n v="1423"/>
    <n v="3164"/>
    <n v="537"/>
    <n v="289"/>
    <n v="0.92"/>
    <x v="6"/>
  </r>
  <r>
    <x v="6"/>
    <s v="CT"/>
    <m/>
    <x v="4"/>
    <d v="2016-10-01T00:00:00"/>
    <x v="9"/>
    <x v="0"/>
    <n v="4819"/>
    <s v="very low "/>
    <n v="3764"/>
    <n v="1012"/>
    <n v="1434"/>
    <n v="3256"/>
    <n v="544"/>
    <n v="289"/>
    <n v="0.92"/>
    <x v="6"/>
  </r>
  <r>
    <x v="6"/>
    <s v="CT"/>
    <m/>
    <x v="4"/>
    <d v="2016-11-01T00:00:00"/>
    <x v="10"/>
    <x v="0"/>
    <n v="4970"/>
    <s v="very low "/>
    <n v="3941"/>
    <n v="986"/>
    <n v="1465"/>
    <n v="3370"/>
    <n v="560"/>
    <n v="297"/>
    <n v="0.92"/>
    <x v="7"/>
  </r>
  <r>
    <x v="6"/>
    <s v="CT"/>
    <m/>
    <x v="4"/>
    <d v="2016-12-01T00:00:00"/>
    <x v="11"/>
    <x v="0"/>
    <n v="5047"/>
    <s v="very low "/>
    <n v="4020"/>
    <n v="987"/>
    <n v="1482"/>
    <n v="3427"/>
    <n v="565"/>
    <n v="309"/>
    <n v="0.92"/>
    <x v="6"/>
  </r>
  <r>
    <x v="6"/>
    <s v="CT"/>
    <m/>
    <x v="4"/>
    <d v="2017-01-01T00:00:00"/>
    <x v="0"/>
    <x v="1"/>
    <n v="5087"/>
    <s v="very low "/>
    <n v="4074"/>
    <n v="976"/>
    <n v="1503"/>
    <n v="3448"/>
    <n v="586"/>
    <n v="317"/>
    <n v="0.92"/>
    <x v="7"/>
  </r>
  <r>
    <x v="6"/>
    <s v="CT"/>
    <m/>
    <x v="4"/>
    <d v="2017-02-01T00:00:00"/>
    <x v="1"/>
    <x v="1"/>
    <n v="5189"/>
    <s v="very low "/>
    <n v="4199"/>
    <n v="954"/>
    <n v="1516"/>
    <n v="3531"/>
    <n v="603"/>
    <n v="321"/>
    <n v="0.92"/>
    <x v="7"/>
  </r>
  <r>
    <x v="6"/>
    <s v="CT"/>
    <m/>
    <x v="4"/>
    <d v="2017-03-01T00:00:00"/>
    <x v="2"/>
    <x v="1"/>
    <n v="5344"/>
    <s v="very low "/>
    <n v="4308"/>
    <n v="1000"/>
    <n v="1552"/>
    <n v="3643"/>
    <n v="614"/>
    <n v="336"/>
    <n v="0.92"/>
    <x v="7"/>
  </r>
  <r>
    <x v="6"/>
    <s v="CT"/>
    <m/>
    <x v="4"/>
    <d v="2017-04-01T00:00:00"/>
    <x v="3"/>
    <x v="1"/>
    <n v="5501"/>
    <s v="very low "/>
    <n v="4425"/>
    <n v="1041"/>
    <n v="1585"/>
    <n v="3745"/>
    <n v="636"/>
    <n v="344"/>
    <n v="0.92"/>
    <x v="6"/>
  </r>
  <r>
    <x v="6"/>
    <s v="CT"/>
    <m/>
    <x v="4"/>
    <d v="2017-05-01T00:00:00"/>
    <x v="4"/>
    <x v="1"/>
    <n v="5704"/>
    <s v="very low "/>
    <n v="4616"/>
    <n v="1054"/>
    <n v="1647"/>
    <n v="3872"/>
    <n v="646"/>
    <n v="349"/>
    <n v="0.92"/>
    <x v="6"/>
  </r>
  <r>
    <x v="6"/>
    <s v="CT"/>
    <m/>
    <x v="4"/>
    <d v="2017-06-01T00:00:00"/>
    <x v="5"/>
    <x v="1"/>
    <n v="5899"/>
    <s v="very low "/>
    <n v="4791"/>
    <n v="1073"/>
    <n v="1680"/>
    <n v="4021"/>
    <n v="669"/>
    <n v="359"/>
    <n v="0.93"/>
    <x v="7"/>
  </r>
  <r>
    <x v="6"/>
    <s v="CT"/>
    <m/>
    <x v="4"/>
    <d v="2017-07-01T00:00:00"/>
    <x v="6"/>
    <x v="1"/>
    <n v="6025"/>
    <s v="very low "/>
    <n v="4985"/>
    <n v="1006"/>
    <n v="1685"/>
    <n v="4047"/>
    <n v="683"/>
    <n v="351"/>
    <n v="0.92"/>
    <x v="7"/>
  </r>
  <r>
    <x v="6"/>
    <s v="CT"/>
    <m/>
    <x v="4"/>
    <d v="2017-08-01T00:00:00"/>
    <x v="7"/>
    <x v="1"/>
    <n v="6184"/>
    <s v="very low "/>
    <n v="5178"/>
    <n v="974"/>
    <n v="1717"/>
    <n v="4130"/>
    <n v="695"/>
    <n v="371"/>
    <n v="0.92"/>
    <x v="7"/>
  </r>
  <r>
    <x v="6"/>
    <s v="CT"/>
    <m/>
    <x v="4"/>
    <d v="2017-09-01T00:00:00"/>
    <x v="8"/>
    <x v="1"/>
    <n v="6330"/>
    <s v="very low "/>
    <n v="5334"/>
    <n v="964"/>
    <n v="1746"/>
    <n v="4223"/>
    <n v="706"/>
    <n v="386"/>
    <n v="0.93"/>
    <x v="7"/>
  </r>
  <r>
    <x v="6"/>
    <s v="CT"/>
    <m/>
    <x v="4"/>
    <d v="2017-10-01T00:00:00"/>
    <x v="9"/>
    <x v="1"/>
    <n v="6475"/>
    <s v="very low "/>
    <n v="5477"/>
    <n v="963"/>
    <n v="1791"/>
    <n v="4288"/>
    <n v="733"/>
    <n v="385"/>
    <n v="0.93"/>
    <x v="7"/>
  </r>
  <r>
    <x v="6"/>
    <s v="CT"/>
    <m/>
    <x v="4"/>
    <d v="2017-11-01T00:00:00"/>
    <x v="10"/>
    <x v="1"/>
    <n v="6645"/>
    <s v="very low "/>
    <n v="5643"/>
    <n v="969"/>
    <n v="1831"/>
    <n v="4392"/>
    <n v="752"/>
    <n v="397"/>
    <n v="0.93"/>
    <x v="7"/>
  </r>
  <r>
    <x v="6"/>
    <s v="CT"/>
    <m/>
    <x v="4"/>
    <d v="2017-12-01T00:00:00"/>
    <x v="11"/>
    <x v="1"/>
    <n v="6750"/>
    <s v="very low "/>
    <n v="5739"/>
    <n v="975"/>
    <n v="1863"/>
    <n v="4441"/>
    <n v="768"/>
    <n v="389"/>
    <n v="0.93"/>
    <x v="7"/>
  </r>
  <r>
    <x v="6"/>
    <s v="CT"/>
    <m/>
    <x v="4"/>
    <d v="2018-01-01T00:00:00"/>
    <x v="0"/>
    <x v="2"/>
    <n v="6911"/>
    <s v="very low "/>
    <n v="5909"/>
    <n v="966"/>
    <n v="1882"/>
    <n v="4549"/>
    <n v="784"/>
    <n v="417"/>
    <n v="0.92"/>
    <x v="7"/>
  </r>
  <r>
    <x v="6"/>
    <s v="CT"/>
    <m/>
    <x v="4"/>
    <d v="2018-02-01T00:00:00"/>
    <x v="1"/>
    <x v="2"/>
    <n v="7724"/>
    <s v="very low "/>
    <n v="6732"/>
    <n v="955"/>
    <n v="2034"/>
    <n v="4998"/>
    <n v="858"/>
    <n v="484"/>
    <n v="0.93"/>
    <x v="7"/>
  </r>
  <r>
    <x v="6"/>
    <s v="CT"/>
    <m/>
    <x v="4"/>
    <d v="2018-03-01T00:00:00"/>
    <x v="2"/>
    <x v="2"/>
    <n v="7899"/>
    <s v="very low "/>
    <n v="6897"/>
    <n v="968"/>
    <n v="2070"/>
    <n v="5115"/>
    <n v="888"/>
    <n v="500"/>
    <n v="0.92"/>
    <x v="7"/>
  </r>
  <r>
    <x v="6"/>
    <s v="CT"/>
    <m/>
    <x v="4"/>
    <d v="2018-04-01T00:00:00"/>
    <x v="3"/>
    <x v="2"/>
    <n v="8056"/>
    <s v="very low "/>
    <n v="7045"/>
    <n v="971"/>
    <n v="2096"/>
    <n v="5205"/>
    <n v="904"/>
    <n v="512"/>
    <n v="0.93"/>
    <x v="7"/>
  </r>
  <r>
    <x v="6"/>
    <s v="CT"/>
    <m/>
    <x v="4"/>
    <d v="2018-05-01T00:00:00"/>
    <x v="4"/>
    <x v="2"/>
    <n v="8127"/>
    <s v="very low "/>
    <n v="7192"/>
    <n v="894"/>
    <n v="2125"/>
    <n v="5249"/>
    <n v="919"/>
    <n v="515"/>
    <n v="0.93"/>
    <x v="7"/>
  </r>
  <r>
    <x v="6"/>
    <s v="CT"/>
    <m/>
    <x v="4"/>
    <d v="2018-06-01T00:00:00"/>
    <x v="5"/>
    <x v="2"/>
    <n v="8317"/>
    <s v="very low "/>
    <n v="7520"/>
    <n v="751"/>
    <n v="2186"/>
    <n v="5337"/>
    <n v="934"/>
    <n v="561"/>
    <n v="0.93"/>
    <x v="7"/>
  </r>
  <r>
    <x v="6"/>
    <s v="CT"/>
    <m/>
    <x v="4"/>
    <d v="2018-07-01T00:00:00"/>
    <x v="6"/>
    <x v="2"/>
    <n v="8390"/>
    <s v="very low "/>
    <n v="7658"/>
    <n v="684"/>
    <n v="2174"/>
    <n v="5281"/>
    <n v="929"/>
    <n v="566"/>
    <n v="0.93"/>
    <x v="7"/>
  </r>
  <r>
    <x v="6"/>
    <s v="CT"/>
    <m/>
    <x v="4"/>
    <d v="2018-08-01T00:00:00"/>
    <x v="7"/>
    <x v="2"/>
    <n v="8463"/>
    <s v="very low "/>
    <n v="7736"/>
    <n v="678"/>
    <n v="2398"/>
    <n v="6037"/>
    <n v="978"/>
    <n v="610"/>
    <n v="0.93"/>
    <x v="8"/>
  </r>
  <r>
    <x v="6"/>
    <s v="CT"/>
    <m/>
    <x v="4"/>
    <d v="2018-09-01T00:00:00"/>
    <x v="8"/>
    <x v="2"/>
    <n v="8747"/>
    <s v="very low "/>
    <n v="8069"/>
    <n v="625"/>
    <n v="2451"/>
    <n v="6262"/>
    <n v="1018"/>
    <n v="631"/>
    <n v="0.93"/>
    <x v="8"/>
  </r>
  <r>
    <x v="6"/>
    <s v="CT"/>
    <m/>
    <x v="4"/>
    <d v="2018-10-01T00:00:00"/>
    <x v="9"/>
    <x v="2"/>
    <n v="8949"/>
    <s v="very low "/>
    <n v="8279"/>
    <n v="613"/>
    <n v="2489"/>
    <n v="6410"/>
    <n v="1046"/>
    <n v="651"/>
    <n v="0.93"/>
    <x v="7"/>
  </r>
  <r>
    <x v="6"/>
    <s v="CT"/>
    <m/>
    <x v="4"/>
    <d v="2018-11-01T00:00:00"/>
    <x v="10"/>
    <x v="2"/>
    <n v="8967"/>
    <s v="very low "/>
    <n v="8302"/>
    <n v="602"/>
    <n v="2477"/>
    <n v="6420"/>
    <n v="1058"/>
    <n v="648"/>
    <n v="0.93"/>
    <x v="8"/>
  </r>
  <r>
    <x v="6"/>
    <s v="CT"/>
    <m/>
    <x v="4"/>
    <d v="2018-12-01T00:00:00"/>
    <x v="11"/>
    <x v="2"/>
    <n v="8931"/>
    <s v="very low "/>
    <n v="8244"/>
    <n v="615"/>
    <n v="2487"/>
    <n v="6370"/>
    <n v="1057"/>
    <n v="646"/>
    <n v="0.93"/>
    <x v="8"/>
  </r>
  <r>
    <x v="6"/>
    <s v="CT"/>
    <m/>
    <x v="4"/>
    <d v="2019-01-01T00:00:00"/>
    <x v="0"/>
    <x v="3"/>
    <n v="9024"/>
    <s v="very low "/>
    <n v="8341"/>
    <n v="615"/>
    <n v="2490"/>
    <n v="6441"/>
    <n v="1070"/>
    <n v="643"/>
    <n v="0.93"/>
    <x v="8"/>
  </r>
  <r>
    <x v="6"/>
    <s v="CT"/>
    <m/>
    <x v="4"/>
    <d v="2019-02-01T00:00:00"/>
    <x v="1"/>
    <x v="3"/>
    <n v="8976"/>
    <s v="very low "/>
    <n v="8345"/>
    <n v="560"/>
    <n v="2534"/>
    <n v="6432"/>
    <n v="1076"/>
    <n v="671"/>
    <n v="0.94"/>
    <x v="8"/>
  </r>
  <r>
    <x v="6"/>
    <s v="CT"/>
    <m/>
    <x v="4"/>
    <d v="2019-03-01T00:00:00"/>
    <x v="2"/>
    <x v="3"/>
    <n v="9081"/>
    <s v="very low "/>
    <n v="8370"/>
    <n v="602"/>
    <n v="2587"/>
    <n v="6482"/>
    <n v="1117"/>
    <n v="667"/>
    <n v="0.93"/>
    <x v="8"/>
  </r>
  <r>
    <x v="6"/>
    <s v="CT"/>
    <m/>
    <x v="4"/>
    <d v="2019-04-01T00:00:00"/>
    <x v="3"/>
    <x v="3"/>
    <n v="9162"/>
    <s v="very low "/>
    <n v="8455"/>
    <n v="563"/>
    <n v="2570"/>
    <n v="6577"/>
    <n v="1118"/>
    <n v="630"/>
    <n v="0.93"/>
    <x v="7"/>
  </r>
  <r>
    <x v="7"/>
    <s v="DE"/>
    <m/>
    <x v="5"/>
    <d v="2016-01-01T00:00:00"/>
    <x v="0"/>
    <x v="0"/>
    <n v="919"/>
    <s v="very low "/>
    <n v="584"/>
    <n v="329"/>
    <n v="366"/>
    <n v="500"/>
    <n v="105"/>
    <n v="35"/>
    <n v="0.96"/>
    <x v="13"/>
  </r>
  <r>
    <x v="7"/>
    <s v="DE"/>
    <m/>
    <x v="5"/>
    <d v="2016-02-01T00:00:00"/>
    <x v="1"/>
    <x v="0"/>
    <n v="986"/>
    <s v="very low "/>
    <n v="646"/>
    <n v="333"/>
    <n v="413"/>
    <n v="556"/>
    <n v="118"/>
    <n v="45"/>
    <n v="0.96"/>
    <x v="13"/>
  </r>
  <r>
    <x v="7"/>
    <s v="DE"/>
    <m/>
    <x v="5"/>
    <d v="2016-03-01T00:00:00"/>
    <x v="2"/>
    <x v="0"/>
    <n v="1048"/>
    <s v="very low "/>
    <n v="701"/>
    <n v="342"/>
    <n v="427"/>
    <n v="604"/>
    <n v="113"/>
    <n v="42"/>
    <n v="0.95"/>
    <x v="8"/>
  </r>
  <r>
    <x v="7"/>
    <s v="DE"/>
    <m/>
    <x v="5"/>
    <d v="2016-04-01T00:00:00"/>
    <x v="3"/>
    <x v="0"/>
    <n v="1125"/>
    <s v="very low "/>
    <n v="782"/>
    <n v="338"/>
    <n v="468"/>
    <n v="641"/>
    <n v="123"/>
    <n v="47"/>
    <n v="0.96"/>
    <x v="8"/>
  </r>
  <r>
    <x v="7"/>
    <s v="DE"/>
    <m/>
    <x v="5"/>
    <d v="2016-05-01T00:00:00"/>
    <x v="4"/>
    <x v="0"/>
    <n v="1247"/>
    <s v="very low "/>
    <n v="866"/>
    <n v="376"/>
    <n v="514"/>
    <n v="716"/>
    <n v="141"/>
    <n v="51"/>
    <n v="0.96"/>
    <x v="9"/>
  </r>
  <r>
    <x v="7"/>
    <s v="DE"/>
    <m/>
    <x v="5"/>
    <d v="2016-06-01T00:00:00"/>
    <x v="5"/>
    <x v="0"/>
    <n v="1395"/>
    <s v="very low "/>
    <n v="929"/>
    <n v="462"/>
    <n v="559"/>
    <n v="811"/>
    <n v="153"/>
    <n v="64"/>
    <n v="0.96"/>
    <x v="10"/>
  </r>
  <r>
    <x v="7"/>
    <s v="DE"/>
    <m/>
    <x v="5"/>
    <d v="2016-07-01T00:00:00"/>
    <x v="6"/>
    <x v="0"/>
    <n v="1384"/>
    <s v="very low "/>
    <n v="943"/>
    <n v="437"/>
    <n v="546"/>
    <n v="793"/>
    <n v="153"/>
    <n v="61"/>
    <n v="0.96"/>
    <x v="10"/>
  </r>
  <r>
    <x v="7"/>
    <s v="DE"/>
    <m/>
    <x v="5"/>
    <d v="2016-08-01T00:00:00"/>
    <x v="7"/>
    <x v="0"/>
    <n v="1384"/>
    <s v="very low "/>
    <n v="956"/>
    <n v="422"/>
    <n v="534"/>
    <n v="770"/>
    <n v="148"/>
    <n v="59"/>
    <n v="0.96"/>
    <x v="10"/>
  </r>
  <r>
    <x v="7"/>
    <s v="DE"/>
    <m/>
    <x v="5"/>
    <d v="2016-09-01T00:00:00"/>
    <x v="8"/>
    <x v="0"/>
    <n v="1401"/>
    <s v="very low "/>
    <n v="1007"/>
    <n v="391"/>
    <n v="544"/>
    <n v="805"/>
    <n v="148"/>
    <n v="59"/>
    <n v="0.96"/>
    <x v="10"/>
  </r>
  <r>
    <x v="7"/>
    <s v="DE"/>
    <m/>
    <x v="5"/>
    <d v="2016-10-01T00:00:00"/>
    <x v="9"/>
    <x v="0"/>
    <n v="1463"/>
    <s v="very low "/>
    <n v="1055"/>
    <n v="405"/>
    <n v="544"/>
    <n v="863"/>
    <n v="147"/>
    <n v="57"/>
    <n v="0.96"/>
    <x v="10"/>
  </r>
  <r>
    <x v="7"/>
    <s v="DE"/>
    <m/>
    <x v="5"/>
    <d v="2016-11-01T00:00:00"/>
    <x v="10"/>
    <x v="0"/>
    <n v="1529"/>
    <s v="very low "/>
    <n v="1124"/>
    <n v="401"/>
    <n v="587"/>
    <n v="882"/>
    <n v="170"/>
    <n v="65"/>
    <n v="0.96"/>
    <x v="10"/>
  </r>
  <r>
    <x v="7"/>
    <s v="DE"/>
    <m/>
    <x v="5"/>
    <d v="2016-12-01T00:00:00"/>
    <x v="11"/>
    <x v="0"/>
    <n v="1558"/>
    <s v="very low "/>
    <n v="1150"/>
    <n v="403"/>
    <n v="579"/>
    <n v="916"/>
    <n v="175"/>
    <n v="65"/>
    <n v="0.96"/>
    <x v="9"/>
  </r>
  <r>
    <x v="7"/>
    <s v="DE"/>
    <m/>
    <x v="5"/>
    <d v="2017-01-01T00:00:00"/>
    <x v="0"/>
    <x v="1"/>
    <n v="1585"/>
    <s v="very low "/>
    <n v="1183"/>
    <n v="399"/>
    <n v="577"/>
    <n v="940"/>
    <n v="170"/>
    <n v="68"/>
    <n v="0.96"/>
    <x v="13"/>
  </r>
  <r>
    <x v="7"/>
    <s v="DE"/>
    <m/>
    <x v="5"/>
    <d v="2017-02-01T00:00:00"/>
    <x v="1"/>
    <x v="1"/>
    <n v="1667"/>
    <s v="very low "/>
    <n v="1248"/>
    <n v="415"/>
    <n v="600"/>
    <n v="996"/>
    <n v="179"/>
    <n v="69"/>
    <n v="0.96"/>
    <x v="13"/>
  </r>
  <r>
    <x v="7"/>
    <s v="DE"/>
    <m/>
    <x v="5"/>
    <d v="2017-03-01T00:00:00"/>
    <x v="2"/>
    <x v="1"/>
    <n v="1697"/>
    <s v="very low "/>
    <n v="1277"/>
    <n v="417"/>
    <n v="619"/>
    <n v="1000"/>
    <n v="194"/>
    <n v="74"/>
    <n v="0.96"/>
    <x v="13"/>
  </r>
  <r>
    <x v="7"/>
    <s v="DE"/>
    <m/>
    <x v="5"/>
    <d v="2017-04-01T00:00:00"/>
    <x v="3"/>
    <x v="1"/>
    <n v="1732"/>
    <s v="very low "/>
    <n v="1294"/>
    <n v="435"/>
    <n v="632"/>
    <n v="1023"/>
    <n v="201"/>
    <n v="76"/>
    <n v="0.97"/>
    <x v="11"/>
  </r>
  <r>
    <x v="7"/>
    <s v="DE"/>
    <m/>
    <x v="5"/>
    <d v="2017-05-01T00:00:00"/>
    <x v="4"/>
    <x v="1"/>
    <n v="1758"/>
    <s v="very low "/>
    <n v="1318"/>
    <n v="437"/>
    <n v="639"/>
    <n v="1037"/>
    <n v="201"/>
    <n v="77"/>
    <n v="0.97"/>
    <x v="11"/>
  </r>
  <r>
    <x v="7"/>
    <s v="DE"/>
    <m/>
    <x v="5"/>
    <d v="2017-06-01T00:00:00"/>
    <x v="5"/>
    <x v="1"/>
    <n v="1776"/>
    <s v="very low "/>
    <n v="1340"/>
    <n v="433"/>
    <n v="643"/>
    <n v="1038"/>
    <n v="200"/>
    <n v="78"/>
    <n v="0.98"/>
    <x v="12"/>
  </r>
  <r>
    <x v="7"/>
    <s v="DE"/>
    <m/>
    <x v="5"/>
    <d v="2017-07-01T00:00:00"/>
    <x v="6"/>
    <x v="1"/>
    <n v="1842"/>
    <s v="very low "/>
    <n v="1397"/>
    <n v="442"/>
    <n v="656"/>
    <n v="1052"/>
    <n v="210"/>
    <n v="79"/>
    <n v="0.98"/>
    <x v="12"/>
  </r>
  <r>
    <x v="7"/>
    <s v="DE"/>
    <m/>
    <x v="5"/>
    <d v="2017-08-01T00:00:00"/>
    <x v="7"/>
    <x v="1"/>
    <n v="1946"/>
    <s v="very low "/>
    <n v="1509"/>
    <n v="434"/>
    <n v="679"/>
    <n v="1114"/>
    <n v="224"/>
    <n v="89"/>
    <n v="0.99"/>
    <x v="16"/>
  </r>
  <r>
    <x v="7"/>
    <s v="DE"/>
    <m/>
    <x v="5"/>
    <d v="2017-09-01T00:00:00"/>
    <x v="8"/>
    <x v="1"/>
    <n v="1997"/>
    <s v="very low "/>
    <n v="1578"/>
    <n v="416"/>
    <n v="683"/>
    <n v="1144"/>
    <n v="234"/>
    <n v="97"/>
    <n v="0.98"/>
    <x v="12"/>
  </r>
  <r>
    <x v="7"/>
    <s v="DE"/>
    <m/>
    <x v="5"/>
    <d v="2017-10-01T00:00:00"/>
    <x v="9"/>
    <x v="1"/>
    <n v="2017"/>
    <s v="very low "/>
    <n v="1590"/>
    <n v="423"/>
    <n v="693"/>
    <n v="1153"/>
    <n v="239"/>
    <n v="89"/>
    <n v="0.98"/>
    <x v="12"/>
  </r>
  <r>
    <x v="7"/>
    <s v="DE"/>
    <m/>
    <x v="5"/>
    <d v="2017-11-01T00:00:00"/>
    <x v="10"/>
    <x v="1"/>
    <n v="2015"/>
    <s v="very low "/>
    <n v="1598"/>
    <n v="413"/>
    <n v="691"/>
    <n v="1151"/>
    <n v="238"/>
    <n v="89"/>
    <n v="0.98"/>
    <x v="12"/>
  </r>
  <r>
    <x v="7"/>
    <s v="DE"/>
    <m/>
    <x v="5"/>
    <d v="2017-12-01T00:00:00"/>
    <x v="11"/>
    <x v="1"/>
    <n v="2012"/>
    <s v="very low "/>
    <n v="1596"/>
    <n v="413"/>
    <n v="695"/>
    <n v="1143"/>
    <n v="241"/>
    <n v="93"/>
    <n v="0.98"/>
    <x v="12"/>
  </r>
  <r>
    <x v="7"/>
    <s v="DE"/>
    <m/>
    <x v="5"/>
    <d v="2018-01-01T00:00:00"/>
    <x v="0"/>
    <x v="2"/>
    <n v="2007"/>
    <s v="very low "/>
    <n v="1586"/>
    <n v="418"/>
    <n v="690"/>
    <n v="1145"/>
    <n v="237"/>
    <n v="85"/>
    <n v="0.98"/>
    <x v="12"/>
  </r>
  <r>
    <x v="7"/>
    <s v="DE"/>
    <m/>
    <x v="5"/>
    <d v="2018-02-01T00:00:00"/>
    <x v="1"/>
    <x v="2"/>
    <n v="2055"/>
    <s v="very low "/>
    <n v="1633"/>
    <n v="418"/>
    <n v="703"/>
    <n v="1174"/>
    <n v="246"/>
    <n v="93"/>
    <n v="0.98"/>
    <x v="12"/>
  </r>
  <r>
    <x v="7"/>
    <s v="DE"/>
    <m/>
    <x v="5"/>
    <d v="2018-03-01T00:00:00"/>
    <x v="2"/>
    <x v="2"/>
    <n v="2065"/>
    <s v="very low "/>
    <n v="1643"/>
    <n v="418"/>
    <n v="708"/>
    <n v="1182"/>
    <n v="250"/>
    <n v="96"/>
    <n v="0.98"/>
    <x v="12"/>
  </r>
  <r>
    <x v="7"/>
    <s v="DE"/>
    <m/>
    <x v="5"/>
    <d v="2018-04-01T00:00:00"/>
    <x v="3"/>
    <x v="2"/>
    <n v="2097"/>
    <s v="very low "/>
    <n v="1672"/>
    <n v="422"/>
    <n v="710"/>
    <n v="1202"/>
    <n v="256"/>
    <n v="91"/>
    <n v="0.98"/>
    <x v="11"/>
  </r>
  <r>
    <x v="7"/>
    <s v="DE"/>
    <m/>
    <x v="5"/>
    <d v="2018-05-01T00:00:00"/>
    <x v="4"/>
    <x v="2"/>
    <n v="2097"/>
    <s v="very low "/>
    <n v="1684"/>
    <n v="410"/>
    <n v="709"/>
    <n v="1216"/>
    <n v="260"/>
    <n v="102"/>
    <n v="0.98"/>
    <x v="12"/>
  </r>
  <r>
    <x v="7"/>
    <s v="DE"/>
    <m/>
    <x v="5"/>
    <d v="2018-06-01T00:00:00"/>
    <x v="5"/>
    <x v="2"/>
    <n v="2083"/>
    <s v="very low "/>
    <n v="1803"/>
    <n v="277"/>
    <n v="716"/>
    <n v="1207"/>
    <n v="268"/>
    <n v="105"/>
    <n v="0.98"/>
    <x v="11"/>
  </r>
  <r>
    <x v="7"/>
    <s v="DE"/>
    <m/>
    <x v="5"/>
    <d v="2018-07-01T00:00:00"/>
    <x v="6"/>
    <x v="2"/>
    <n v="2095"/>
    <s v="very low "/>
    <n v="1817"/>
    <n v="274"/>
    <n v="694"/>
    <n v="1201"/>
    <n v="270"/>
    <n v="102"/>
    <n v="0.98"/>
    <x v="11"/>
  </r>
  <r>
    <x v="7"/>
    <s v="DE"/>
    <m/>
    <x v="5"/>
    <d v="2018-08-01T00:00:00"/>
    <x v="7"/>
    <x v="2"/>
    <n v="2108"/>
    <s v="very low "/>
    <n v="1836"/>
    <n v="266"/>
    <n v="784"/>
    <n v="1317"/>
    <n v="288"/>
    <n v="113"/>
    <n v="0.98"/>
    <x v="12"/>
  </r>
  <r>
    <x v="7"/>
    <s v="DE"/>
    <m/>
    <x v="5"/>
    <d v="2018-09-01T00:00:00"/>
    <x v="8"/>
    <x v="2"/>
    <n v="2150"/>
    <s v="very low "/>
    <n v="1889"/>
    <n v="256"/>
    <n v="779"/>
    <n v="1363"/>
    <n v="294"/>
    <n v="107"/>
    <n v="0.97"/>
    <x v="11"/>
  </r>
  <r>
    <x v="7"/>
    <s v="DE"/>
    <m/>
    <x v="5"/>
    <d v="2018-10-01T00:00:00"/>
    <x v="9"/>
    <x v="2"/>
    <n v="2179"/>
    <s v="very low "/>
    <n v="1914"/>
    <n v="259"/>
    <n v="792"/>
    <n v="1377"/>
    <n v="298"/>
    <n v="114"/>
    <n v="0.98"/>
    <x v="12"/>
  </r>
  <r>
    <x v="7"/>
    <s v="DE"/>
    <m/>
    <x v="5"/>
    <d v="2018-11-01T00:00:00"/>
    <x v="10"/>
    <x v="2"/>
    <n v="2164"/>
    <s v="very low "/>
    <n v="1901"/>
    <n v="259"/>
    <n v="788"/>
    <n v="1365"/>
    <n v="290"/>
    <n v="117"/>
    <n v="0.98"/>
    <x v="12"/>
  </r>
  <r>
    <x v="7"/>
    <s v="DE"/>
    <m/>
    <x v="5"/>
    <d v="2018-12-01T00:00:00"/>
    <x v="11"/>
    <x v="2"/>
    <n v="2154"/>
    <s v="very low "/>
    <n v="1899"/>
    <n v="248"/>
    <n v="790"/>
    <n v="1350"/>
    <n v="297"/>
    <n v="115"/>
    <n v="0.98"/>
    <x v="12"/>
  </r>
  <r>
    <x v="7"/>
    <s v="DE"/>
    <m/>
    <x v="5"/>
    <d v="2019-01-01T00:00:00"/>
    <x v="0"/>
    <x v="3"/>
    <n v="2209"/>
    <s v="very low "/>
    <n v="1945"/>
    <n v="259"/>
    <n v="799"/>
    <n v="1393"/>
    <n v="306"/>
    <n v="118"/>
    <n v="0.98"/>
    <x v="12"/>
  </r>
  <r>
    <x v="7"/>
    <s v="DE"/>
    <m/>
    <x v="5"/>
    <d v="2019-02-01T00:00:00"/>
    <x v="1"/>
    <x v="3"/>
    <n v="2209"/>
    <s v="very low "/>
    <n v="1953"/>
    <n v="251"/>
    <n v="817"/>
    <n v="1389"/>
    <n v="316"/>
    <n v="124"/>
    <n v="0.98"/>
    <x v="12"/>
  </r>
  <r>
    <x v="7"/>
    <s v="DE"/>
    <m/>
    <x v="5"/>
    <d v="2019-03-01T00:00:00"/>
    <x v="2"/>
    <x v="3"/>
    <n v="2222"/>
    <s v="very low "/>
    <n v="1957"/>
    <n v="247"/>
    <n v="818"/>
    <n v="1401"/>
    <n v="326"/>
    <n v="124"/>
    <n v="0.98"/>
    <x v="12"/>
  </r>
  <r>
    <x v="7"/>
    <s v="DE"/>
    <m/>
    <x v="5"/>
    <d v="2019-04-01T00:00:00"/>
    <x v="3"/>
    <x v="3"/>
    <n v="2248"/>
    <s v="very low "/>
    <n v="1980"/>
    <n v="249"/>
    <n v="832"/>
    <n v="1411"/>
    <n v="332"/>
    <n v="130"/>
    <n v="0.98"/>
    <x v="12"/>
  </r>
  <r>
    <x v="8"/>
    <s v="FL"/>
    <m/>
    <x v="5"/>
    <d v="2016-01-01T00:00:00"/>
    <x v="0"/>
    <x v="0"/>
    <n v="13239"/>
    <s v="low "/>
    <n v="8560"/>
    <n v="4434"/>
    <n v="4386"/>
    <n v="8240"/>
    <n v="1350"/>
    <n v="721"/>
    <n v="0.91"/>
    <x v="4"/>
  </r>
  <r>
    <x v="8"/>
    <s v="FL"/>
    <m/>
    <x v="5"/>
    <d v="2016-02-01T00:00:00"/>
    <x v="1"/>
    <x v="0"/>
    <n v="13554"/>
    <s v="low "/>
    <n v="8784"/>
    <n v="4527"/>
    <n v="4898"/>
    <n v="8519"/>
    <n v="1489"/>
    <n v="579"/>
    <n v="0.91"/>
    <x v="4"/>
  </r>
  <r>
    <x v="8"/>
    <s v="FL"/>
    <m/>
    <x v="5"/>
    <d v="2016-03-01T00:00:00"/>
    <x v="2"/>
    <x v="0"/>
    <n v="13919"/>
    <s v="low "/>
    <n v="9100"/>
    <n v="4588"/>
    <n v="4943"/>
    <n v="8829"/>
    <n v="1464"/>
    <n v="583"/>
    <n v="0.91"/>
    <x v="4"/>
  </r>
  <r>
    <x v="8"/>
    <s v="FL"/>
    <m/>
    <x v="5"/>
    <d v="2016-04-01T00:00:00"/>
    <x v="3"/>
    <x v="0"/>
    <n v="14871"/>
    <s v="low "/>
    <n v="10052"/>
    <n v="4600"/>
    <n v="5086"/>
    <n v="9644"/>
    <n v="1562"/>
    <n v="655"/>
    <n v="0.92"/>
    <x v="6"/>
  </r>
  <r>
    <x v="8"/>
    <s v="FL"/>
    <m/>
    <x v="5"/>
    <d v="2016-05-01T00:00:00"/>
    <x v="4"/>
    <x v="0"/>
    <n v="16529"/>
    <s v="low "/>
    <n v="11244"/>
    <n v="5059"/>
    <n v="5435"/>
    <n v="10939"/>
    <n v="1666"/>
    <n v="720"/>
    <n v="0.93"/>
    <x v="6"/>
  </r>
  <r>
    <x v="8"/>
    <s v="FL"/>
    <m/>
    <x v="5"/>
    <d v="2016-06-01T00:00:00"/>
    <x v="5"/>
    <x v="0"/>
    <n v="19027"/>
    <s v="low "/>
    <n v="12927"/>
    <n v="5870"/>
    <n v="5878"/>
    <n v="12963"/>
    <n v="1785"/>
    <n v="834"/>
    <n v="0.93"/>
    <x v="6"/>
  </r>
  <r>
    <x v="8"/>
    <s v="FL"/>
    <m/>
    <x v="5"/>
    <d v="2016-07-01T00:00:00"/>
    <x v="6"/>
    <x v="0"/>
    <n v="18748"/>
    <s v="low "/>
    <n v="13158"/>
    <n v="5350"/>
    <n v="5962"/>
    <n v="12566"/>
    <n v="1829"/>
    <n v="838"/>
    <n v="0.93"/>
    <x v="6"/>
  </r>
  <r>
    <x v="8"/>
    <s v="FL"/>
    <m/>
    <x v="5"/>
    <d v="2016-08-01T00:00:00"/>
    <x v="7"/>
    <x v="0"/>
    <n v="19156"/>
    <s v="low "/>
    <n v="13764"/>
    <n v="5149"/>
    <n v="5920"/>
    <n v="12323"/>
    <n v="1799"/>
    <n v="804"/>
    <n v="0.93"/>
    <x v="6"/>
  </r>
  <r>
    <x v="8"/>
    <s v="FL"/>
    <m/>
    <x v="5"/>
    <d v="2016-09-01T00:00:00"/>
    <x v="8"/>
    <x v="0"/>
    <n v="19654"/>
    <s v="low "/>
    <n v="14410"/>
    <n v="5002"/>
    <n v="6285"/>
    <n v="13065"/>
    <n v="1945"/>
    <n v="855"/>
    <n v="0.93"/>
    <x v="6"/>
  </r>
  <r>
    <x v="8"/>
    <s v="FL"/>
    <m/>
    <x v="5"/>
    <d v="2016-10-01T00:00:00"/>
    <x v="9"/>
    <x v="0"/>
    <n v="20529"/>
    <s v="moderate "/>
    <n v="15257"/>
    <n v="5018"/>
    <n v="6500"/>
    <n v="13658"/>
    <n v="2014"/>
    <n v="895"/>
    <n v="0.94"/>
    <x v="6"/>
  </r>
  <r>
    <x v="8"/>
    <s v="FL"/>
    <m/>
    <x v="5"/>
    <d v="2016-11-01T00:00:00"/>
    <x v="10"/>
    <x v="0"/>
    <n v="21179"/>
    <s v="moderate "/>
    <n v="15836"/>
    <n v="5080"/>
    <n v="6684"/>
    <n v="14150"/>
    <n v="2054"/>
    <n v="926"/>
    <n v="0.94"/>
    <x v="7"/>
  </r>
  <r>
    <x v="8"/>
    <s v="FL"/>
    <m/>
    <x v="5"/>
    <d v="2016-12-01T00:00:00"/>
    <x v="11"/>
    <x v="0"/>
    <n v="21945"/>
    <s v="moderate "/>
    <n v="16527"/>
    <n v="5159"/>
    <n v="6893"/>
    <n v="14671"/>
    <n v="2152"/>
    <n v="969"/>
    <n v="0.94"/>
    <x v="7"/>
  </r>
  <r>
    <x v="8"/>
    <s v="FL"/>
    <m/>
    <x v="5"/>
    <d v="2017-01-01T00:00:00"/>
    <x v="0"/>
    <x v="1"/>
    <n v="22090"/>
    <s v="moderate "/>
    <n v="16997"/>
    <n v="4843"/>
    <n v="6979"/>
    <n v="14708"/>
    <n v="2104"/>
    <n v="987"/>
    <n v="0.94"/>
    <x v="7"/>
  </r>
  <r>
    <x v="8"/>
    <s v="FL"/>
    <m/>
    <x v="5"/>
    <d v="2017-02-01T00:00:00"/>
    <x v="1"/>
    <x v="1"/>
    <n v="22575"/>
    <s v="moderate "/>
    <n v="17572"/>
    <n v="4747"/>
    <n v="7135"/>
    <n v="14988"/>
    <n v="2223"/>
    <n v="1006"/>
    <n v="0.94"/>
    <x v="7"/>
  </r>
  <r>
    <x v="8"/>
    <s v="FL"/>
    <m/>
    <x v="5"/>
    <d v="2017-03-01T00:00:00"/>
    <x v="2"/>
    <x v="1"/>
    <n v="23084"/>
    <s v="moderate "/>
    <n v="18019"/>
    <n v="4813"/>
    <n v="7246"/>
    <n v="15378"/>
    <n v="2277"/>
    <n v="1042"/>
    <n v="0.94"/>
    <x v="7"/>
  </r>
  <r>
    <x v="8"/>
    <s v="FL"/>
    <m/>
    <x v="5"/>
    <d v="2017-04-01T00:00:00"/>
    <x v="3"/>
    <x v="1"/>
    <n v="23730"/>
    <s v="moderate "/>
    <n v="18593"/>
    <n v="4889"/>
    <n v="7422"/>
    <n v="15797"/>
    <n v="2347"/>
    <n v="1107"/>
    <n v="0.94"/>
    <x v="7"/>
  </r>
  <r>
    <x v="8"/>
    <s v="FL"/>
    <m/>
    <x v="5"/>
    <d v="2017-05-01T00:00:00"/>
    <x v="4"/>
    <x v="1"/>
    <n v="24448"/>
    <s v="moderate "/>
    <n v="19304"/>
    <n v="4893"/>
    <n v="7598"/>
    <n v="16319"/>
    <n v="2361"/>
    <n v="1124"/>
    <n v="0.94"/>
    <x v="7"/>
  </r>
  <r>
    <x v="8"/>
    <s v="FL"/>
    <m/>
    <x v="5"/>
    <d v="2017-06-01T00:00:00"/>
    <x v="5"/>
    <x v="1"/>
    <n v="25149"/>
    <s v="moderate "/>
    <n v="20013"/>
    <n v="4887"/>
    <n v="7783"/>
    <n v="16790"/>
    <n v="2457"/>
    <n v="1169"/>
    <n v="0.94"/>
    <x v="8"/>
  </r>
  <r>
    <x v="8"/>
    <s v="FL"/>
    <m/>
    <x v="5"/>
    <d v="2017-07-01T00:00:00"/>
    <x v="6"/>
    <x v="1"/>
    <n v="25033"/>
    <s v="moderate "/>
    <n v="20129"/>
    <n v="4601"/>
    <n v="7798"/>
    <n v="16591"/>
    <n v="2466"/>
    <n v="1157"/>
    <n v="0.95"/>
    <x v="8"/>
  </r>
  <r>
    <x v="8"/>
    <s v="FL"/>
    <m/>
    <x v="5"/>
    <d v="2017-08-01T00:00:00"/>
    <x v="7"/>
    <x v="1"/>
    <n v="25430"/>
    <s v="moderate "/>
    <n v="20678"/>
    <n v="4465"/>
    <n v="7912"/>
    <n v="16785"/>
    <n v="2506"/>
    <n v="1205"/>
    <n v="0.95"/>
    <x v="8"/>
  </r>
  <r>
    <x v="8"/>
    <s v="FL"/>
    <m/>
    <x v="5"/>
    <d v="2017-09-01T00:00:00"/>
    <x v="8"/>
    <x v="1"/>
    <n v="25886"/>
    <s v="moderate "/>
    <n v="21330"/>
    <n v="4270"/>
    <n v="8026"/>
    <n v="17041"/>
    <n v="2533"/>
    <n v="1215"/>
    <n v="0.95"/>
    <x v="8"/>
  </r>
  <r>
    <x v="8"/>
    <s v="FL"/>
    <m/>
    <x v="5"/>
    <d v="2017-10-01T00:00:00"/>
    <x v="9"/>
    <x v="1"/>
    <n v="26505"/>
    <s v="moderate "/>
    <n v="21926"/>
    <n v="4269"/>
    <n v="8187"/>
    <n v="17452"/>
    <n v="2601"/>
    <n v="1269"/>
    <n v="0.95"/>
    <x v="8"/>
  </r>
  <r>
    <x v="8"/>
    <s v="FL"/>
    <m/>
    <x v="5"/>
    <d v="2017-11-01T00:00:00"/>
    <x v="10"/>
    <x v="1"/>
    <n v="26907"/>
    <s v="moderate "/>
    <n v="22390"/>
    <n v="4196"/>
    <n v="8318"/>
    <n v="17698"/>
    <n v="2645"/>
    <n v="1338"/>
    <n v="0.95"/>
    <x v="8"/>
  </r>
  <r>
    <x v="8"/>
    <s v="FL"/>
    <m/>
    <x v="5"/>
    <d v="2017-12-01T00:00:00"/>
    <x v="11"/>
    <x v="1"/>
    <n v="27110"/>
    <s v="moderate "/>
    <n v="22737"/>
    <n v="4046"/>
    <n v="8345"/>
    <n v="17820"/>
    <n v="2645"/>
    <n v="1339"/>
    <n v="0.95"/>
    <x v="8"/>
  </r>
  <r>
    <x v="8"/>
    <s v="FL"/>
    <m/>
    <x v="5"/>
    <d v="2018-01-01T00:00:00"/>
    <x v="0"/>
    <x v="2"/>
    <n v="27416"/>
    <s v="moderate "/>
    <n v="23358"/>
    <n v="3739"/>
    <n v="8392"/>
    <n v="18014"/>
    <n v="2714"/>
    <n v="1386"/>
    <n v="0.95"/>
    <x v="8"/>
  </r>
  <r>
    <x v="8"/>
    <s v="FL"/>
    <m/>
    <x v="5"/>
    <d v="2018-02-01T00:00:00"/>
    <x v="1"/>
    <x v="2"/>
    <n v="27729"/>
    <s v="moderate "/>
    <n v="23740"/>
    <n v="3749"/>
    <n v="8466"/>
    <n v="18203"/>
    <n v="2770"/>
    <n v="1408"/>
    <n v="0.95"/>
    <x v="7"/>
  </r>
  <r>
    <x v="8"/>
    <s v="FL"/>
    <m/>
    <x v="5"/>
    <d v="2018-03-01T00:00:00"/>
    <x v="2"/>
    <x v="2"/>
    <n v="27919"/>
    <s v="moderate "/>
    <n v="24029"/>
    <n v="3650"/>
    <n v="8553"/>
    <n v="18289"/>
    <n v="2792"/>
    <n v="1449"/>
    <n v="0.95"/>
    <x v="8"/>
  </r>
  <r>
    <x v="8"/>
    <s v="FL"/>
    <m/>
    <x v="5"/>
    <d v="2018-04-01T00:00:00"/>
    <x v="3"/>
    <x v="2"/>
    <n v="28448"/>
    <s v="moderate "/>
    <n v="24543"/>
    <n v="3660"/>
    <n v="8769"/>
    <n v="18540"/>
    <n v="2866"/>
    <n v="1487"/>
    <n v="0.96"/>
    <x v="10"/>
  </r>
  <r>
    <x v="8"/>
    <s v="FL"/>
    <m/>
    <x v="5"/>
    <d v="2018-05-01T00:00:00"/>
    <x v="4"/>
    <x v="2"/>
    <n v="28913"/>
    <s v="moderate "/>
    <n v="25053"/>
    <n v="3615"/>
    <n v="9005"/>
    <n v="18730"/>
    <n v="2955"/>
    <n v="1517"/>
    <n v="0.96"/>
    <x v="8"/>
  </r>
  <r>
    <x v="8"/>
    <s v="FL"/>
    <m/>
    <x v="5"/>
    <d v="2018-06-01T00:00:00"/>
    <x v="5"/>
    <x v="2"/>
    <n v="29360"/>
    <s v="moderate "/>
    <n v="25668"/>
    <n v="3433"/>
    <n v="9152"/>
    <n v="18965"/>
    <n v="3036"/>
    <n v="1540"/>
    <n v="0.96"/>
    <x v="10"/>
  </r>
  <r>
    <x v="8"/>
    <s v="FL"/>
    <m/>
    <x v="5"/>
    <d v="2018-07-01T00:00:00"/>
    <x v="6"/>
    <x v="2"/>
    <n v="29558"/>
    <s v="moderate "/>
    <n v="26225"/>
    <n v="3073"/>
    <n v="9141"/>
    <n v="18976"/>
    <n v="3095"/>
    <n v="1543"/>
    <n v="0.96"/>
    <x v="9"/>
  </r>
  <r>
    <x v="8"/>
    <s v="FL"/>
    <m/>
    <x v="5"/>
    <d v="2018-08-01T00:00:00"/>
    <x v="7"/>
    <x v="2"/>
    <n v="29980"/>
    <s v="moderate "/>
    <n v="26718"/>
    <n v="2964"/>
    <n v="10164"/>
    <n v="19750"/>
    <n v="3206"/>
    <n v="1725"/>
    <n v="0.96"/>
    <x v="10"/>
  </r>
  <r>
    <x v="8"/>
    <s v="FL"/>
    <m/>
    <x v="5"/>
    <d v="2018-09-01T00:00:00"/>
    <x v="8"/>
    <x v="2"/>
    <n v="30534"/>
    <s v="high "/>
    <n v="27511"/>
    <n v="2755"/>
    <n v="10351"/>
    <n v="20117"/>
    <n v="3312"/>
    <n v="1749"/>
    <n v="0.96"/>
    <x v="10"/>
  </r>
  <r>
    <x v="8"/>
    <s v="FL"/>
    <m/>
    <x v="5"/>
    <d v="2018-10-01T00:00:00"/>
    <x v="9"/>
    <x v="2"/>
    <n v="31041"/>
    <s v="high "/>
    <n v="28017"/>
    <n v="2741"/>
    <n v="10530"/>
    <n v="20400"/>
    <n v="3378"/>
    <n v="1783"/>
    <n v="0.96"/>
    <x v="10"/>
  </r>
  <r>
    <x v="8"/>
    <s v="FL"/>
    <m/>
    <x v="5"/>
    <d v="2018-11-01T00:00:00"/>
    <x v="10"/>
    <x v="2"/>
    <n v="31146"/>
    <s v="high "/>
    <n v="28189"/>
    <n v="2659"/>
    <n v="10516"/>
    <n v="20469"/>
    <n v="3421"/>
    <n v="1782"/>
    <n v="0.96"/>
    <x v="10"/>
  </r>
  <r>
    <x v="8"/>
    <s v="FL"/>
    <m/>
    <x v="5"/>
    <d v="2018-12-01T00:00:00"/>
    <x v="11"/>
    <x v="2"/>
    <n v="31506"/>
    <s v="high "/>
    <n v="28592"/>
    <n v="2610"/>
    <n v="10600"/>
    <n v="20700"/>
    <n v="3470"/>
    <n v="1833"/>
    <n v="0.96"/>
    <x v="10"/>
  </r>
  <r>
    <x v="8"/>
    <s v="FL"/>
    <m/>
    <x v="5"/>
    <d v="2019-01-01T00:00:00"/>
    <x v="0"/>
    <x v="3"/>
    <n v="31945"/>
    <s v="high "/>
    <n v="29062"/>
    <n v="2573"/>
    <n v="10728"/>
    <n v="20960"/>
    <n v="3579"/>
    <n v="1837"/>
    <n v="0.95"/>
    <x v="10"/>
  </r>
  <r>
    <x v="8"/>
    <s v="FL"/>
    <m/>
    <x v="5"/>
    <d v="2019-02-01T00:00:00"/>
    <x v="1"/>
    <x v="3"/>
    <n v="32044"/>
    <s v="high "/>
    <n v="29204"/>
    <n v="2465"/>
    <n v="11035"/>
    <n v="20951"/>
    <n v="3599"/>
    <n v="1921"/>
    <n v="0.96"/>
    <x v="10"/>
  </r>
  <r>
    <x v="8"/>
    <s v="FL"/>
    <m/>
    <x v="5"/>
    <d v="2019-03-01T00:00:00"/>
    <x v="2"/>
    <x v="3"/>
    <n v="32358"/>
    <s v="high "/>
    <n v="29331"/>
    <n v="2513"/>
    <n v="11141"/>
    <n v="21129"/>
    <n v="3679"/>
    <n v="1950"/>
    <n v="0.95"/>
    <x v="10"/>
  </r>
  <r>
    <x v="8"/>
    <s v="FL"/>
    <m/>
    <x v="5"/>
    <d v="2019-04-01T00:00:00"/>
    <x v="3"/>
    <x v="3"/>
    <n v="32485"/>
    <s v="high "/>
    <n v="29651"/>
    <n v="2385"/>
    <n v="11169"/>
    <n v="21207"/>
    <n v="3732"/>
    <n v="1955"/>
    <n v="0.95"/>
    <x v="10"/>
  </r>
  <r>
    <x v="9"/>
    <s v="GA"/>
    <m/>
    <x v="5"/>
    <d v="2016-01-01T00:00:00"/>
    <x v="0"/>
    <x v="0"/>
    <n v="5348"/>
    <s v="very low "/>
    <n v="4275"/>
    <n v="1005"/>
    <n v="1920"/>
    <n v="3108"/>
    <n v="445"/>
    <n v="261"/>
    <n v="0.92"/>
    <x v="5"/>
  </r>
  <r>
    <x v="9"/>
    <s v="GA"/>
    <m/>
    <x v="5"/>
    <d v="2016-02-01T00:00:00"/>
    <x v="1"/>
    <x v="0"/>
    <n v="5786"/>
    <s v="very low "/>
    <n v="4666"/>
    <n v="1054"/>
    <n v="2218"/>
    <n v="3516"/>
    <n v="445"/>
    <n v="304"/>
    <n v="0.92"/>
    <x v="5"/>
  </r>
  <r>
    <x v="9"/>
    <s v="GA"/>
    <m/>
    <x v="5"/>
    <d v="2016-03-01T00:00:00"/>
    <x v="2"/>
    <x v="0"/>
    <n v="6151"/>
    <s v="very low "/>
    <n v="4919"/>
    <n v="1166"/>
    <n v="2332"/>
    <n v="3764"/>
    <n v="456"/>
    <n v="320"/>
    <n v="0.92"/>
    <x v="5"/>
  </r>
  <r>
    <x v="9"/>
    <s v="GA"/>
    <m/>
    <x v="5"/>
    <d v="2016-04-01T00:00:00"/>
    <x v="3"/>
    <x v="0"/>
    <n v="6548"/>
    <s v="very low "/>
    <n v="5220"/>
    <n v="1265"/>
    <n v="2403"/>
    <n v="4089"/>
    <n v="509"/>
    <n v="354"/>
    <n v="0.92"/>
    <x v="6"/>
  </r>
  <r>
    <x v="9"/>
    <s v="GA"/>
    <m/>
    <x v="5"/>
    <d v="2016-05-01T00:00:00"/>
    <x v="4"/>
    <x v="0"/>
    <n v="7162"/>
    <s v="very low "/>
    <n v="5595"/>
    <n v="1499"/>
    <n v="2513"/>
    <n v="4588"/>
    <n v="550"/>
    <n v="402"/>
    <n v="0.93"/>
    <x v="7"/>
  </r>
  <r>
    <x v="9"/>
    <s v="GA"/>
    <m/>
    <x v="5"/>
    <d v="2016-06-01T00:00:00"/>
    <x v="5"/>
    <x v="0"/>
    <n v="8389"/>
    <s v="very low "/>
    <n v="6214"/>
    <n v="2110"/>
    <n v="2795"/>
    <n v="5504"/>
    <n v="617"/>
    <n v="495"/>
    <n v="0.93"/>
    <x v="7"/>
  </r>
  <r>
    <x v="9"/>
    <s v="GA"/>
    <m/>
    <x v="5"/>
    <d v="2016-07-01T00:00:00"/>
    <x v="6"/>
    <x v="0"/>
    <n v="8343"/>
    <s v="very low "/>
    <n v="6347"/>
    <n v="1933"/>
    <n v="2800"/>
    <n v="5406"/>
    <n v="628"/>
    <n v="492"/>
    <n v="0.93"/>
    <x v="7"/>
  </r>
  <r>
    <x v="9"/>
    <s v="GA"/>
    <m/>
    <x v="5"/>
    <d v="2016-08-01T00:00:00"/>
    <x v="7"/>
    <x v="0"/>
    <n v="8624"/>
    <s v="very low "/>
    <n v="6697"/>
    <n v="1862"/>
    <n v="2776"/>
    <n v="5318"/>
    <n v="625"/>
    <n v="469"/>
    <n v="0.93"/>
    <x v="7"/>
  </r>
  <r>
    <x v="9"/>
    <s v="GA"/>
    <m/>
    <x v="5"/>
    <d v="2016-09-01T00:00:00"/>
    <x v="8"/>
    <x v="0"/>
    <n v="8825"/>
    <s v="very low "/>
    <n v="6946"/>
    <n v="1811"/>
    <n v="3059"/>
    <n v="5586"/>
    <n v="693"/>
    <n v="507"/>
    <n v="0.94"/>
    <x v="7"/>
  </r>
  <r>
    <x v="9"/>
    <s v="GA"/>
    <m/>
    <x v="5"/>
    <d v="2016-10-01T00:00:00"/>
    <x v="9"/>
    <x v="0"/>
    <n v="9245"/>
    <s v="very low "/>
    <n v="7279"/>
    <n v="1897"/>
    <n v="3198"/>
    <n v="5848"/>
    <n v="712"/>
    <n v="533"/>
    <n v="0.94"/>
    <x v="7"/>
  </r>
  <r>
    <x v="9"/>
    <s v="GA"/>
    <m/>
    <x v="5"/>
    <d v="2016-11-01T00:00:00"/>
    <x v="10"/>
    <x v="0"/>
    <n v="9591"/>
    <s v="very low "/>
    <n v="7529"/>
    <n v="1989"/>
    <n v="3332"/>
    <n v="6055"/>
    <n v="735"/>
    <n v="566"/>
    <n v="0.94"/>
    <x v="8"/>
  </r>
  <r>
    <x v="9"/>
    <s v="GA"/>
    <m/>
    <x v="5"/>
    <d v="2016-12-01T00:00:00"/>
    <x v="11"/>
    <x v="0"/>
    <n v="9822"/>
    <s v="very low "/>
    <n v="7654"/>
    <n v="2083"/>
    <n v="3392"/>
    <n v="6214"/>
    <n v="761"/>
    <n v="571"/>
    <n v="0.94"/>
    <x v="8"/>
  </r>
  <r>
    <x v="9"/>
    <s v="GA"/>
    <m/>
    <x v="5"/>
    <d v="2017-01-01T00:00:00"/>
    <x v="0"/>
    <x v="1"/>
    <n v="9921"/>
    <s v="very low "/>
    <n v="7805"/>
    <n v="2052"/>
    <n v="3458"/>
    <n v="6229"/>
    <n v="793"/>
    <n v="593"/>
    <n v="0.94"/>
    <x v="8"/>
  </r>
  <r>
    <x v="9"/>
    <s v="GA"/>
    <m/>
    <x v="5"/>
    <d v="2017-02-01T00:00:00"/>
    <x v="1"/>
    <x v="1"/>
    <n v="10044"/>
    <s v="low "/>
    <n v="7901"/>
    <n v="2075"/>
    <n v="3526"/>
    <n v="6264"/>
    <n v="820"/>
    <n v="598"/>
    <n v="0.94"/>
    <x v="8"/>
  </r>
  <r>
    <x v="9"/>
    <s v="GA"/>
    <m/>
    <x v="5"/>
    <d v="2017-03-01T00:00:00"/>
    <x v="2"/>
    <x v="1"/>
    <n v="10210"/>
    <s v="low "/>
    <n v="8074"/>
    <n v="2074"/>
    <n v="3608"/>
    <n v="6336"/>
    <n v="829"/>
    <n v="616"/>
    <n v="0.94"/>
    <x v="8"/>
  </r>
  <r>
    <x v="9"/>
    <s v="GA"/>
    <m/>
    <x v="5"/>
    <d v="2017-04-01T00:00:00"/>
    <x v="3"/>
    <x v="1"/>
    <n v="10391"/>
    <s v="low "/>
    <n v="8248"/>
    <n v="2081"/>
    <n v="3660"/>
    <n v="6460"/>
    <n v="864"/>
    <n v="623"/>
    <n v="0.94"/>
    <x v="7"/>
  </r>
  <r>
    <x v="9"/>
    <s v="GA"/>
    <m/>
    <x v="5"/>
    <d v="2017-05-01T00:00:00"/>
    <x v="4"/>
    <x v="1"/>
    <n v="10558"/>
    <s v="low "/>
    <n v="8362"/>
    <n v="2132"/>
    <n v="3747"/>
    <n v="6527"/>
    <n v="884"/>
    <n v="644"/>
    <n v="0.94"/>
    <x v="7"/>
  </r>
  <r>
    <x v="9"/>
    <s v="GA"/>
    <m/>
    <x v="5"/>
    <d v="2017-06-01T00:00:00"/>
    <x v="5"/>
    <x v="1"/>
    <n v="10909"/>
    <s v="low "/>
    <n v="8596"/>
    <n v="2254"/>
    <n v="3813"/>
    <n v="6810"/>
    <n v="899"/>
    <n v="683"/>
    <n v="0.95"/>
    <x v="10"/>
  </r>
  <r>
    <x v="9"/>
    <s v="GA"/>
    <m/>
    <x v="5"/>
    <d v="2017-07-01T00:00:00"/>
    <x v="6"/>
    <x v="1"/>
    <n v="10886"/>
    <s v="low "/>
    <n v="8704"/>
    <n v="2123"/>
    <n v="3810"/>
    <n v="6709"/>
    <n v="907"/>
    <n v="697"/>
    <n v="0.95"/>
    <x v="10"/>
  </r>
  <r>
    <x v="9"/>
    <s v="GA"/>
    <m/>
    <x v="5"/>
    <d v="2017-08-01T00:00:00"/>
    <x v="7"/>
    <x v="1"/>
    <n v="11188"/>
    <s v="low "/>
    <n v="8972"/>
    <n v="2154"/>
    <n v="3903"/>
    <n v="6881"/>
    <n v="966"/>
    <n v="724"/>
    <n v="0.94"/>
    <x v="8"/>
  </r>
  <r>
    <x v="9"/>
    <s v="GA"/>
    <m/>
    <x v="5"/>
    <d v="2017-09-01T00:00:00"/>
    <x v="8"/>
    <x v="1"/>
    <n v="11365"/>
    <s v="low "/>
    <n v="9191"/>
    <n v="2112"/>
    <n v="3922"/>
    <n v="7023"/>
    <n v="967"/>
    <n v="734"/>
    <n v="0.95"/>
    <x v="8"/>
  </r>
  <r>
    <x v="9"/>
    <s v="GA"/>
    <m/>
    <x v="5"/>
    <d v="2017-10-01T00:00:00"/>
    <x v="9"/>
    <x v="1"/>
    <n v="11633"/>
    <s v="low "/>
    <n v="9409"/>
    <n v="2157"/>
    <n v="4017"/>
    <n v="7170"/>
    <n v="984"/>
    <n v="784"/>
    <n v="0.95"/>
    <x v="8"/>
  </r>
  <r>
    <x v="9"/>
    <s v="GA"/>
    <m/>
    <x v="5"/>
    <d v="2017-11-01T00:00:00"/>
    <x v="10"/>
    <x v="1"/>
    <n v="11723"/>
    <s v="low "/>
    <n v="9474"/>
    <n v="2181"/>
    <n v="4037"/>
    <n v="7225"/>
    <n v="1013"/>
    <n v="786"/>
    <n v="0.94"/>
    <x v="8"/>
  </r>
  <r>
    <x v="9"/>
    <s v="GA"/>
    <m/>
    <x v="5"/>
    <d v="2017-12-01T00:00:00"/>
    <x v="11"/>
    <x v="1"/>
    <n v="11746"/>
    <s v="low "/>
    <n v="9527"/>
    <n v="2150"/>
    <n v="4059"/>
    <n v="7223"/>
    <n v="1025"/>
    <n v="795"/>
    <n v="0.95"/>
    <x v="8"/>
  </r>
  <r>
    <x v="9"/>
    <s v="GA"/>
    <m/>
    <x v="5"/>
    <d v="2018-01-01T00:00:00"/>
    <x v="0"/>
    <x v="2"/>
    <n v="12021"/>
    <s v="low "/>
    <n v="9855"/>
    <n v="2107"/>
    <n v="4110"/>
    <n v="7408"/>
    <n v="1042"/>
    <n v="827"/>
    <n v="0.94"/>
    <x v="8"/>
  </r>
  <r>
    <x v="9"/>
    <s v="GA"/>
    <m/>
    <x v="5"/>
    <d v="2018-02-01T00:00:00"/>
    <x v="1"/>
    <x v="2"/>
    <n v="12181"/>
    <s v="low "/>
    <n v="10097"/>
    <n v="2028"/>
    <n v="4196"/>
    <n v="7477"/>
    <n v="1068"/>
    <n v="840"/>
    <n v="0.95"/>
    <x v="8"/>
  </r>
  <r>
    <x v="9"/>
    <s v="GA"/>
    <m/>
    <x v="5"/>
    <d v="2018-03-01T00:00:00"/>
    <x v="2"/>
    <x v="2"/>
    <n v="12293"/>
    <s v="low "/>
    <n v="10252"/>
    <n v="1981"/>
    <n v="4267"/>
    <n v="7512"/>
    <n v="1119"/>
    <n v="841"/>
    <n v="0.95"/>
    <x v="8"/>
  </r>
  <r>
    <x v="9"/>
    <s v="GA"/>
    <m/>
    <x v="5"/>
    <d v="2018-04-01T00:00:00"/>
    <x v="3"/>
    <x v="2"/>
    <n v="12388"/>
    <s v="low "/>
    <n v="10387"/>
    <n v="1943"/>
    <n v="4294"/>
    <n v="7570"/>
    <n v="1131"/>
    <n v="863"/>
    <n v="0.95"/>
    <x v="10"/>
  </r>
  <r>
    <x v="9"/>
    <s v="GA"/>
    <m/>
    <x v="5"/>
    <d v="2018-05-01T00:00:00"/>
    <x v="4"/>
    <x v="2"/>
    <n v="12558"/>
    <s v="low "/>
    <n v="10585"/>
    <n v="1914"/>
    <n v="4372"/>
    <n v="7626"/>
    <n v="1153"/>
    <n v="888"/>
    <n v="0.95"/>
    <x v="10"/>
  </r>
  <r>
    <x v="9"/>
    <s v="GA"/>
    <m/>
    <x v="5"/>
    <d v="2018-06-01T00:00:00"/>
    <x v="5"/>
    <x v="2"/>
    <n v="12689"/>
    <s v="low "/>
    <n v="10972"/>
    <n v="1661"/>
    <n v="4432"/>
    <n v="7705"/>
    <n v="1159"/>
    <n v="924"/>
    <n v="0.96"/>
    <x v="9"/>
  </r>
  <r>
    <x v="9"/>
    <s v="GA"/>
    <m/>
    <x v="5"/>
    <d v="2018-07-01T00:00:00"/>
    <x v="6"/>
    <x v="2"/>
    <n v="12922"/>
    <s v="low "/>
    <n v="11256"/>
    <n v="1601"/>
    <n v="4469"/>
    <n v="7755"/>
    <n v="1200"/>
    <n v="931"/>
    <n v="0.96"/>
    <x v="9"/>
  </r>
  <r>
    <x v="9"/>
    <s v="GA"/>
    <m/>
    <x v="5"/>
    <d v="2018-08-01T00:00:00"/>
    <x v="7"/>
    <x v="2"/>
    <n v="13146"/>
    <s v="low "/>
    <n v="11460"/>
    <n v="1613"/>
    <n v="4961"/>
    <n v="8145"/>
    <n v="1313"/>
    <n v="1005"/>
    <n v="0.96"/>
    <x v="9"/>
  </r>
  <r>
    <x v="9"/>
    <s v="GA"/>
    <m/>
    <x v="5"/>
    <d v="2018-09-01T00:00:00"/>
    <x v="8"/>
    <x v="2"/>
    <n v="13351"/>
    <s v="low "/>
    <n v="11749"/>
    <n v="1533"/>
    <n v="4984"/>
    <n v="8334"/>
    <n v="1326"/>
    <n v="1015"/>
    <n v="0.96"/>
    <x v="9"/>
  </r>
  <r>
    <x v="9"/>
    <s v="GA"/>
    <m/>
    <x v="5"/>
    <d v="2018-10-01T00:00:00"/>
    <x v="9"/>
    <x v="2"/>
    <n v="13581"/>
    <s v="low "/>
    <n v="11976"/>
    <n v="1534"/>
    <n v="5094"/>
    <n v="8433"/>
    <n v="1394"/>
    <n v="1025"/>
    <n v="0.96"/>
    <x v="9"/>
  </r>
  <r>
    <x v="9"/>
    <s v="GA"/>
    <m/>
    <x v="5"/>
    <d v="2018-11-01T00:00:00"/>
    <x v="10"/>
    <x v="2"/>
    <n v="13561"/>
    <s v="low "/>
    <n v="12002"/>
    <n v="1490"/>
    <n v="5071"/>
    <n v="8433"/>
    <n v="1421"/>
    <n v="1023"/>
    <n v="0.96"/>
    <x v="9"/>
  </r>
  <r>
    <x v="9"/>
    <s v="GA"/>
    <m/>
    <x v="5"/>
    <d v="2018-12-01T00:00:00"/>
    <x v="11"/>
    <x v="2"/>
    <n v="13833"/>
    <s v="low "/>
    <n v="12293"/>
    <n v="1455"/>
    <n v="5140"/>
    <n v="8619"/>
    <n v="1452"/>
    <n v="1053"/>
    <n v="0.96"/>
    <x v="9"/>
  </r>
  <r>
    <x v="9"/>
    <s v="GA"/>
    <m/>
    <x v="5"/>
    <d v="2019-01-01T00:00:00"/>
    <x v="0"/>
    <x v="3"/>
    <n v="13863"/>
    <s v="low "/>
    <n v="12389"/>
    <n v="1391"/>
    <n v="5176"/>
    <n v="8597"/>
    <n v="1474"/>
    <n v="1067"/>
    <n v="0.96"/>
    <x v="9"/>
  </r>
  <r>
    <x v="9"/>
    <s v="GA"/>
    <m/>
    <x v="5"/>
    <d v="2019-02-01T00:00:00"/>
    <x v="1"/>
    <x v="3"/>
    <n v="13926"/>
    <s v="low "/>
    <n v="12490"/>
    <n v="1356"/>
    <n v="5277"/>
    <n v="8626"/>
    <n v="1519"/>
    <n v="1098"/>
    <n v="0.96"/>
    <x v="9"/>
  </r>
  <r>
    <x v="9"/>
    <s v="GA"/>
    <m/>
    <x v="5"/>
    <d v="2019-03-01T00:00:00"/>
    <x v="2"/>
    <x v="3"/>
    <n v="14081"/>
    <s v="low "/>
    <n v="12627"/>
    <n v="1302"/>
    <n v="5366"/>
    <n v="8690"/>
    <n v="1578"/>
    <n v="1115"/>
    <n v="0.95"/>
    <x v="10"/>
  </r>
  <r>
    <x v="9"/>
    <s v="GA"/>
    <m/>
    <x v="5"/>
    <d v="2019-04-01T00:00:00"/>
    <x v="3"/>
    <x v="3"/>
    <n v="14216"/>
    <s v="low "/>
    <n v="12802"/>
    <n v="1278"/>
    <n v="5392"/>
    <n v="8789"/>
    <n v="1617"/>
    <n v="1122"/>
    <n v="0.95"/>
    <x v="10"/>
  </r>
  <r>
    <x v="10"/>
    <s v="HI"/>
    <m/>
    <x v="1"/>
    <d v="2016-01-01T00:00:00"/>
    <x v="0"/>
    <x v="0"/>
    <n v="746"/>
    <s v="very low "/>
    <n v="587"/>
    <n v="159"/>
    <n v="265"/>
    <n v="467"/>
    <n v="25"/>
    <n v="14"/>
    <n v="0.88"/>
    <x v="0"/>
  </r>
  <r>
    <x v="10"/>
    <s v="HI"/>
    <m/>
    <x v="1"/>
    <d v="2016-02-01T00:00:00"/>
    <x v="1"/>
    <x v="0"/>
    <n v="757"/>
    <s v="very low "/>
    <n v="595"/>
    <n v="162"/>
    <n v="272"/>
    <n v="479"/>
    <n v="22"/>
    <n v="12"/>
    <n v="0.89"/>
    <x v="0"/>
  </r>
  <r>
    <x v="10"/>
    <s v="HI"/>
    <m/>
    <x v="1"/>
    <d v="2016-03-01T00:00:00"/>
    <x v="2"/>
    <x v="0"/>
    <n v="775"/>
    <s v="very low "/>
    <n v="607"/>
    <n v="168"/>
    <n v="274"/>
    <n v="496"/>
    <n v="22"/>
    <n v="11"/>
    <n v="0.9"/>
    <x v="0"/>
  </r>
  <r>
    <x v="10"/>
    <s v="HI"/>
    <m/>
    <x v="1"/>
    <d v="2016-04-01T00:00:00"/>
    <x v="3"/>
    <x v="0"/>
    <n v="806"/>
    <s v="very low "/>
    <n v="635"/>
    <n v="171"/>
    <n v="283"/>
    <n v="518"/>
    <n v="25"/>
    <n v="15"/>
    <n v="0.91"/>
    <x v="4"/>
  </r>
  <r>
    <x v="10"/>
    <s v="HI"/>
    <m/>
    <x v="1"/>
    <d v="2016-05-01T00:00:00"/>
    <x v="4"/>
    <x v="0"/>
    <n v="832"/>
    <s v="very low "/>
    <n v="645"/>
    <n v="187"/>
    <n v="282"/>
    <n v="545"/>
    <n v="25"/>
    <n v="13"/>
    <n v="0.92"/>
    <x v="5"/>
  </r>
  <r>
    <x v="10"/>
    <s v="HI"/>
    <m/>
    <x v="1"/>
    <d v="2016-06-01T00:00:00"/>
    <x v="5"/>
    <x v="0"/>
    <n v="911"/>
    <s v="very low "/>
    <n v="678"/>
    <n v="233"/>
    <n v="306"/>
    <n v="600"/>
    <n v="28"/>
    <n v="16"/>
    <n v="0.91"/>
    <x v="5"/>
  </r>
  <r>
    <x v="10"/>
    <s v="HI"/>
    <m/>
    <x v="1"/>
    <d v="2016-07-01T00:00:00"/>
    <x v="6"/>
    <x v="0"/>
    <n v="914"/>
    <s v="very low "/>
    <n v="684"/>
    <n v="230"/>
    <n v="307"/>
    <n v="602"/>
    <n v="26"/>
    <n v="16"/>
    <n v="0.92"/>
    <x v="6"/>
  </r>
  <r>
    <x v="10"/>
    <s v="HI"/>
    <m/>
    <x v="1"/>
    <d v="2016-08-01T00:00:00"/>
    <x v="7"/>
    <x v="0"/>
    <n v="945"/>
    <s v="very low "/>
    <n v="727"/>
    <n v="218"/>
    <n v="309"/>
    <n v="595"/>
    <n v="27"/>
    <n v="15"/>
    <n v="0.93"/>
    <x v="6"/>
  </r>
  <r>
    <x v="10"/>
    <s v="HI"/>
    <m/>
    <x v="1"/>
    <d v="2016-09-01T00:00:00"/>
    <x v="8"/>
    <x v="0"/>
    <n v="966"/>
    <s v="very low "/>
    <n v="749"/>
    <n v="217"/>
    <n v="328"/>
    <n v="628"/>
    <n v="30"/>
    <n v="16"/>
    <n v="0.93"/>
    <x v="5"/>
  </r>
  <r>
    <x v="10"/>
    <s v="HI"/>
    <m/>
    <x v="1"/>
    <d v="2016-10-01T00:00:00"/>
    <x v="9"/>
    <x v="0"/>
    <n v="998"/>
    <s v="very low "/>
    <n v="777"/>
    <n v="221"/>
    <n v="339"/>
    <n v="649"/>
    <n v="31"/>
    <n v="20"/>
    <n v="0.93"/>
    <x v="6"/>
  </r>
  <r>
    <x v="10"/>
    <s v="HI"/>
    <m/>
    <x v="1"/>
    <d v="2016-11-01T00:00:00"/>
    <x v="10"/>
    <x v="0"/>
    <n v="1023"/>
    <s v="very low "/>
    <n v="799"/>
    <n v="224"/>
    <n v="345"/>
    <n v="669"/>
    <n v="38"/>
    <n v="18"/>
    <n v="0.91"/>
    <x v="6"/>
  </r>
  <r>
    <x v="10"/>
    <s v="HI"/>
    <m/>
    <x v="1"/>
    <d v="2016-12-01T00:00:00"/>
    <x v="11"/>
    <x v="0"/>
    <n v="1041"/>
    <s v="very low "/>
    <n v="816"/>
    <n v="225"/>
    <n v="350"/>
    <n v="677"/>
    <n v="34"/>
    <n v="20"/>
    <n v="0.92"/>
    <x v="6"/>
  </r>
  <r>
    <x v="10"/>
    <s v="HI"/>
    <m/>
    <x v="1"/>
    <d v="2017-01-01T00:00:00"/>
    <x v="0"/>
    <x v="1"/>
    <n v="1063"/>
    <s v="very low "/>
    <n v="838"/>
    <n v="225"/>
    <n v="361"/>
    <n v="691"/>
    <n v="39"/>
    <n v="22"/>
    <n v="0.92"/>
    <x v="5"/>
  </r>
  <r>
    <x v="10"/>
    <s v="HI"/>
    <m/>
    <x v="1"/>
    <d v="2017-02-01T00:00:00"/>
    <x v="1"/>
    <x v="1"/>
    <n v="1147"/>
    <s v="very low "/>
    <n v="936"/>
    <n v="211"/>
    <n v="375"/>
    <n v="745"/>
    <n v="44"/>
    <n v="23"/>
    <n v="0.92"/>
    <x v="6"/>
  </r>
  <r>
    <x v="10"/>
    <s v="HI"/>
    <m/>
    <x v="1"/>
    <d v="2017-03-01T00:00:00"/>
    <x v="2"/>
    <x v="1"/>
    <n v="1207"/>
    <s v="very low "/>
    <n v="982"/>
    <n v="224"/>
    <n v="393"/>
    <n v="783"/>
    <n v="49"/>
    <n v="26"/>
    <n v="0.92"/>
    <x v="6"/>
  </r>
  <r>
    <x v="10"/>
    <s v="HI"/>
    <m/>
    <x v="1"/>
    <d v="2017-04-01T00:00:00"/>
    <x v="3"/>
    <x v="1"/>
    <n v="1251"/>
    <s v="very low "/>
    <n v="1022"/>
    <n v="228"/>
    <n v="402"/>
    <n v="816"/>
    <n v="58"/>
    <n v="27"/>
    <n v="0.92"/>
    <x v="5"/>
  </r>
  <r>
    <x v="10"/>
    <s v="HI"/>
    <m/>
    <x v="1"/>
    <d v="2017-05-01T00:00:00"/>
    <x v="4"/>
    <x v="1"/>
    <n v="1289"/>
    <s v="very low "/>
    <n v="1065"/>
    <n v="223"/>
    <n v="416"/>
    <n v="841"/>
    <n v="59"/>
    <n v="33"/>
    <n v="0.92"/>
    <x v="5"/>
  </r>
  <r>
    <x v="10"/>
    <s v="HI"/>
    <m/>
    <x v="1"/>
    <d v="2017-06-01T00:00:00"/>
    <x v="5"/>
    <x v="1"/>
    <n v="1317"/>
    <s v="very low "/>
    <n v="1088"/>
    <n v="228"/>
    <n v="422"/>
    <n v="861"/>
    <n v="64"/>
    <n v="34"/>
    <n v="0.93"/>
    <x v="6"/>
  </r>
  <r>
    <x v="10"/>
    <s v="HI"/>
    <m/>
    <x v="1"/>
    <d v="2017-07-01T00:00:00"/>
    <x v="6"/>
    <x v="1"/>
    <n v="1324"/>
    <s v="very low "/>
    <n v="1112"/>
    <n v="212"/>
    <n v="429"/>
    <n v="847"/>
    <n v="65"/>
    <n v="38"/>
    <n v="0.94"/>
    <x v="8"/>
  </r>
  <r>
    <x v="10"/>
    <s v="HI"/>
    <m/>
    <x v="1"/>
    <d v="2017-08-01T00:00:00"/>
    <x v="7"/>
    <x v="1"/>
    <n v="1363"/>
    <s v="very low "/>
    <n v="1164"/>
    <n v="199"/>
    <n v="444"/>
    <n v="868"/>
    <n v="74"/>
    <n v="40"/>
    <n v="0.95"/>
    <x v="10"/>
  </r>
  <r>
    <x v="10"/>
    <s v="HI"/>
    <m/>
    <x v="1"/>
    <d v="2017-09-01T00:00:00"/>
    <x v="8"/>
    <x v="1"/>
    <n v="1367"/>
    <s v="very low "/>
    <n v="1177"/>
    <n v="190"/>
    <n v="446"/>
    <n v="870"/>
    <n v="69"/>
    <n v="36"/>
    <n v="0.94"/>
    <x v="8"/>
  </r>
  <r>
    <x v="10"/>
    <s v="HI"/>
    <m/>
    <x v="1"/>
    <d v="2017-10-01T00:00:00"/>
    <x v="9"/>
    <x v="1"/>
    <n v="1439"/>
    <s v="very low "/>
    <n v="1244"/>
    <n v="195"/>
    <n v="470"/>
    <n v="908"/>
    <n v="80"/>
    <n v="38"/>
    <n v="0.95"/>
    <x v="10"/>
  </r>
  <r>
    <x v="10"/>
    <s v="HI"/>
    <m/>
    <x v="1"/>
    <d v="2017-11-01T00:00:00"/>
    <x v="10"/>
    <x v="1"/>
    <n v="1454"/>
    <s v="very low "/>
    <n v="1250"/>
    <n v="201"/>
    <n v="479"/>
    <n v="916"/>
    <n v="82"/>
    <n v="36"/>
    <n v="0.95"/>
    <x v="10"/>
  </r>
  <r>
    <x v="10"/>
    <s v="HI"/>
    <m/>
    <x v="1"/>
    <d v="2017-12-01T00:00:00"/>
    <x v="11"/>
    <x v="1"/>
    <n v="1462"/>
    <s v="very low "/>
    <n v="1269"/>
    <n v="190"/>
    <n v="484"/>
    <n v="917"/>
    <n v="84"/>
    <n v="38"/>
    <n v="0.95"/>
    <x v="8"/>
  </r>
  <r>
    <x v="10"/>
    <s v="HI"/>
    <m/>
    <x v="1"/>
    <d v="2018-01-01T00:00:00"/>
    <x v="0"/>
    <x v="2"/>
    <n v="1518"/>
    <s v="very low "/>
    <n v="1319"/>
    <n v="199"/>
    <n v="489"/>
    <n v="963"/>
    <n v="87"/>
    <n v="46"/>
    <n v="0.94"/>
    <x v="10"/>
  </r>
  <r>
    <x v="10"/>
    <s v="HI"/>
    <m/>
    <x v="1"/>
    <d v="2018-02-01T00:00:00"/>
    <x v="1"/>
    <x v="2"/>
    <n v="1524"/>
    <s v="very low "/>
    <n v="1338"/>
    <n v="186"/>
    <n v="502"/>
    <n v="951"/>
    <n v="89"/>
    <n v="45"/>
    <n v="0.95"/>
    <x v="10"/>
  </r>
  <r>
    <x v="10"/>
    <s v="HI"/>
    <m/>
    <x v="1"/>
    <d v="2018-03-01T00:00:00"/>
    <x v="2"/>
    <x v="2"/>
    <n v="1544"/>
    <s v="very low "/>
    <n v="1354"/>
    <n v="190"/>
    <n v="511"/>
    <n v="967"/>
    <n v="92"/>
    <n v="46"/>
    <n v="0.95"/>
    <x v="10"/>
  </r>
  <r>
    <x v="10"/>
    <s v="HI"/>
    <m/>
    <x v="1"/>
    <d v="2018-04-01T00:00:00"/>
    <x v="3"/>
    <x v="2"/>
    <n v="1551"/>
    <s v="very low "/>
    <n v="1360"/>
    <n v="191"/>
    <n v="519"/>
    <n v="963"/>
    <n v="93"/>
    <n v="42"/>
    <n v="0.96"/>
    <x v="9"/>
  </r>
  <r>
    <x v="10"/>
    <s v="HI"/>
    <m/>
    <x v="1"/>
    <d v="2018-05-01T00:00:00"/>
    <x v="4"/>
    <x v="2"/>
    <n v="1577"/>
    <s v="very low "/>
    <n v="1385"/>
    <n v="192"/>
    <n v="516"/>
    <n v="990"/>
    <n v="91"/>
    <n v="44"/>
    <n v="0.96"/>
    <x v="9"/>
  </r>
  <r>
    <x v="10"/>
    <s v="HI"/>
    <m/>
    <x v="1"/>
    <d v="2018-06-01T00:00:00"/>
    <x v="5"/>
    <x v="2"/>
    <n v="1667"/>
    <s v="very low "/>
    <n v="1485"/>
    <n v="179"/>
    <n v="546"/>
    <n v="1052"/>
    <n v="98"/>
    <n v="49"/>
    <n v="0.96"/>
    <x v="9"/>
  </r>
  <r>
    <x v="10"/>
    <s v="HI"/>
    <m/>
    <x v="1"/>
    <d v="2018-07-01T00:00:00"/>
    <x v="6"/>
    <x v="2"/>
    <n v="1701"/>
    <s v="very low "/>
    <n v="1521"/>
    <n v="179"/>
    <n v="560"/>
    <n v="1052"/>
    <n v="108"/>
    <n v="49"/>
    <n v="0.96"/>
    <x v="13"/>
  </r>
  <r>
    <x v="10"/>
    <s v="HI"/>
    <m/>
    <x v="1"/>
    <d v="2018-08-01T00:00:00"/>
    <x v="7"/>
    <x v="2"/>
    <n v="1727"/>
    <s v="very low "/>
    <n v="1553"/>
    <n v="174"/>
    <n v="598"/>
    <n v="1118"/>
    <n v="102"/>
    <n v="53"/>
    <n v="0.96"/>
    <x v="13"/>
  </r>
  <r>
    <x v="10"/>
    <s v="HI"/>
    <m/>
    <x v="1"/>
    <d v="2018-09-01T00:00:00"/>
    <x v="8"/>
    <x v="2"/>
    <n v="1745"/>
    <s v="very low "/>
    <n v="1574"/>
    <n v="168"/>
    <n v="591"/>
    <n v="1141"/>
    <n v="104"/>
    <n v="55"/>
    <n v="0.95"/>
    <x v="13"/>
  </r>
  <r>
    <x v="10"/>
    <s v="HI"/>
    <m/>
    <x v="1"/>
    <d v="2018-10-01T00:00:00"/>
    <x v="9"/>
    <x v="2"/>
    <n v="1788"/>
    <s v="very low "/>
    <n v="1603"/>
    <n v="170"/>
    <n v="610"/>
    <n v="1164"/>
    <n v="115"/>
    <n v="59"/>
    <n v="0.96"/>
    <x v="13"/>
  </r>
  <r>
    <x v="10"/>
    <s v="HI"/>
    <m/>
    <x v="1"/>
    <d v="2018-11-01T00:00:00"/>
    <x v="10"/>
    <x v="2"/>
    <n v="1884"/>
    <s v="very low "/>
    <n v="1709"/>
    <n v="162"/>
    <n v="630"/>
    <n v="1235"/>
    <n v="123"/>
    <n v="61"/>
    <n v="0.96"/>
    <x v="9"/>
  </r>
  <r>
    <x v="10"/>
    <s v="HI"/>
    <m/>
    <x v="1"/>
    <d v="2018-12-01T00:00:00"/>
    <x v="11"/>
    <x v="2"/>
    <n v="1921"/>
    <s v="very low "/>
    <n v="1733"/>
    <n v="169"/>
    <n v="630"/>
    <n v="1269"/>
    <n v="123"/>
    <n v="57"/>
    <n v="0.96"/>
    <x v="9"/>
  </r>
  <r>
    <x v="10"/>
    <s v="HI"/>
    <m/>
    <x v="1"/>
    <d v="2019-01-01T00:00:00"/>
    <x v="0"/>
    <x v="3"/>
    <n v="1936"/>
    <s v="very low "/>
    <n v="1744"/>
    <n v="174"/>
    <n v="651"/>
    <n v="1263"/>
    <n v="129"/>
    <n v="60"/>
    <n v="0.96"/>
    <x v="13"/>
  </r>
  <r>
    <x v="10"/>
    <s v="HI"/>
    <m/>
    <x v="1"/>
    <d v="2019-02-01T00:00:00"/>
    <x v="1"/>
    <x v="3"/>
    <n v="1944"/>
    <s v="very low "/>
    <n v="1767"/>
    <n v="161"/>
    <n v="657"/>
    <n v="1286"/>
    <n v="128"/>
    <n v="61"/>
    <n v="0.96"/>
    <x v="9"/>
  </r>
  <r>
    <x v="10"/>
    <s v="HI"/>
    <m/>
    <x v="1"/>
    <d v="2019-03-01T00:00:00"/>
    <x v="2"/>
    <x v="3"/>
    <n v="1977"/>
    <s v="very low "/>
    <n v="1781"/>
    <n v="164"/>
    <n v="672"/>
    <n v="1303"/>
    <n v="131"/>
    <n v="61"/>
    <n v="0.96"/>
    <x v="9"/>
  </r>
  <r>
    <x v="10"/>
    <s v="HI"/>
    <m/>
    <x v="1"/>
    <d v="2019-04-01T00:00:00"/>
    <x v="3"/>
    <x v="3"/>
    <n v="1955"/>
    <s v="very low "/>
    <n v="1775"/>
    <n v="158"/>
    <n v="664"/>
    <n v="1288"/>
    <n v="129"/>
    <n v="58"/>
    <n v="0.96"/>
    <x v="13"/>
  </r>
  <r>
    <x v="11"/>
    <s v="ID"/>
    <m/>
    <x v="2"/>
    <d v="2016-01-01T00:00:00"/>
    <x v="0"/>
    <x v="0"/>
    <n v="923"/>
    <s v="very low "/>
    <n v="789"/>
    <n v="133"/>
    <n v="513"/>
    <n v="359"/>
    <n v="123"/>
    <n v="145"/>
    <n v="0.82"/>
    <x v="17"/>
  </r>
  <r>
    <x v="11"/>
    <s v="ID"/>
    <m/>
    <x v="2"/>
    <d v="2016-02-01T00:00:00"/>
    <x v="1"/>
    <x v="0"/>
    <n v="943"/>
    <s v="very low "/>
    <n v="806"/>
    <n v="136"/>
    <n v="539"/>
    <n v="386"/>
    <n v="117"/>
    <n v="146"/>
    <n v="0.83"/>
    <x v="17"/>
  </r>
  <r>
    <x v="11"/>
    <s v="ID"/>
    <m/>
    <x v="2"/>
    <d v="2016-03-01T00:00:00"/>
    <x v="2"/>
    <x v="0"/>
    <n v="1027"/>
    <s v="very low "/>
    <n v="877"/>
    <n v="149"/>
    <n v="581"/>
    <n v="424"/>
    <n v="125"/>
    <n v="153"/>
    <n v="0.83"/>
    <x v="18"/>
  </r>
  <r>
    <x v="11"/>
    <s v="ID"/>
    <m/>
    <x v="2"/>
    <d v="2016-04-01T00:00:00"/>
    <x v="3"/>
    <x v="0"/>
    <n v="1084"/>
    <s v="very low "/>
    <n v="916"/>
    <n v="167"/>
    <n v="600"/>
    <n v="466"/>
    <n v="132"/>
    <n v="160"/>
    <n v="0.86"/>
    <x v="14"/>
  </r>
  <r>
    <x v="11"/>
    <s v="ID"/>
    <m/>
    <x v="2"/>
    <d v="2016-05-01T00:00:00"/>
    <x v="4"/>
    <x v="0"/>
    <n v="1225"/>
    <s v="very low "/>
    <n v="1019"/>
    <n v="205"/>
    <n v="670"/>
    <n v="538"/>
    <n v="146"/>
    <n v="192"/>
    <n v="0.86"/>
    <x v="14"/>
  </r>
  <r>
    <x v="11"/>
    <s v="ID"/>
    <m/>
    <x v="2"/>
    <d v="2016-06-01T00:00:00"/>
    <x v="5"/>
    <x v="0"/>
    <n v="1430"/>
    <s v="very low "/>
    <n v="1154"/>
    <n v="275"/>
    <n v="767"/>
    <n v="649"/>
    <n v="173"/>
    <n v="210"/>
    <n v="0.88"/>
    <x v="0"/>
  </r>
  <r>
    <x v="11"/>
    <s v="ID"/>
    <m/>
    <x v="2"/>
    <d v="2016-07-01T00:00:00"/>
    <x v="6"/>
    <x v="0"/>
    <n v="1430"/>
    <s v="very low "/>
    <n v="1175"/>
    <n v="254"/>
    <n v="755"/>
    <n v="644"/>
    <n v="172"/>
    <n v="207"/>
    <n v="0.88"/>
    <x v="0"/>
  </r>
  <r>
    <x v="11"/>
    <s v="ID"/>
    <m/>
    <x v="2"/>
    <d v="2016-08-01T00:00:00"/>
    <x v="7"/>
    <x v="0"/>
    <n v="1440"/>
    <s v="very low "/>
    <n v="1195"/>
    <n v="244"/>
    <n v="748"/>
    <n v="632"/>
    <n v="170"/>
    <n v="203"/>
    <n v="0.89"/>
    <x v="2"/>
  </r>
  <r>
    <x v="11"/>
    <s v="ID"/>
    <m/>
    <x v="2"/>
    <d v="2016-09-01T00:00:00"/>
    <x v="8"/>
    <x v="0"/>
    <n v="1468"/>
    <s v="very low "/>
    <n v="1220"/>
    <n v="247"/>
    <n v="747"/>
    <n v="686"/>
    <n v="175"/>
    <n v="213"/>
    <n v="0.91"/>
    <x v="4"/>
  </r>
  <r>
    <x v="11"/>
    <s v="ID"/>
    <m/>
    <x v="2"/>
    <d v="2016-10-01T00:00:00"/>
    <x v="9"/>
    <x v="0"/>
    <n v="1515"/>
    <s v="very low "/>
    <n v="1258"/>
    <n v="256"/>
    <n v="778"/>
    <n v="700"/>
    <n v="181"/>
    <n v="214"/>
    <n v="0.91"/>
    <x v="4"/>
  </r>
  <r>
    <x v="11"/>
    <s v="ID"/>
    <m/>
    <x v="2"/>
    <d v="2016-11-01T00:00:00"/>
    <x v="10"/>
    <x v="0"/>
    <n v="1567"/>
    <s v="very low "/>
    <n v="1315"/>
    <n v="251"/>
    <n v="805"/>
    <n v="716"/>
    <n v="183"/>
    <n v="216"/>
    <n v="0.91"/>
    <x v="6"/>
  </r>
  <r>
    <x v="11"/>
    <s v="ID"/>
    <m/>
    <x v="2"/>
    <d v="2016-12-01T00:00:00"/>
    <x v="11"/>
    <x v="0"/>
    <n v="1574"/>
    <s v="very low "/>
    <n v="1315"/>
    <n v="258"/>
    <n v="812"/>
    <n v="718"/>
    <n v="191"/>
    <n v="223"/>
    <n v="0.91"/>
    <x v="6"/>
  </r>
  <r>
    <x v="11"/>
    <s v="ID"/>
    <m/>
    <x v="2"/>
    <d v="2017-01-01T00:00:00"/>
    <x v="0"/>
    <x v="1"/>
    <n v="1597"/>
    <s v="very low "/>
    <n v="1345"/>
    <n v="251"/>
    <n v="811"/>
    <n v="745"/>
    <n v="196"/>
    <n v="222"/>
    <n v="0.91"/>
    <x v="5"/>
  </r>
  <r>
    <x v="11"/>
    <s v="ID"/>
    <m/>
    <x v="2"/>
    <d v="2017-02-01T00:00:00"/>
    <x v="1"/>
    <x v="1"/>
    <n v="1602"/>
    <s v="very low "/>
    <n v="1350"/>
    <n v="251"/>
    <n v="809"/>
    <n v="753"/>
    <n v="199"/>
    <n v="225"/>
    <n v="0.93"/>
    <x v="5"/>
  </r>
  <r>
    <x v="11"/>
    <s v="ID"/>
    <m/>
    <x v="2"/>
    <d v="2017-03-01T00:00:00"/>
    <x v="2"/>
    <x v="1"/>
    <n v="1626"/>
    <s v="very low "/>
    <n v="1345"/>
    <n v="280"/>
    <n v="821"/>
    <n v="760"/>
    <n v="201"/>
    <n v="227"/>
    <n v="0.93"/>
    <x v="6"/>
  </r>
  <r>
    <x v="11"/>
    <s v="ID"/>
    <m/>
    <x v="2"/>
    <d v="2017-04-01T00:00:00"/>
    <x v="3"/>
    <x v="1"/>
    <n v="1740"/>
    <s v="very low "/>
    <n v="1451"/>
    <n v="288"/>
    <n v="874"/>
    <n v="816"/>
    <n v="210"/>
    <n v="245"/>
    <n v="0.93"/>
    <x v="8"/>
  </r>
  <r>
    <x v="11"/>
    <s v="ID"/>
    <m/>
    <x v="2"/>
    <d v="2017-05-01T00:00:00"/>
    <x v="4"/>
    <x v="1"/>
    <n v="1751"/>
    <s v="very low "/>
    <n v="1459"/>
    <n v="291"/>
    <n v="879"/>
    <n v="818"/>
    <n v="201"/>
    <n v="248"/>
    <n v="0.93"/>
    <x v="8"/>
  </r>
  <r>
    <x v="11"/>
    <s v="ID"/>
    <m/>
    <x v="2"/>
    <d v="2017-06-01T00:00:00"/>
    <x v="5"/>
    <x v="1"/>
    <n v="1825"/>
    <s v="very low "/>
    <n v="1536"/>
    <n v="288"/>
    <n v="902"/>
    <n v="869"/>
    <n v="224"/>
    <n v="248"/>
    <n v="0.95"/>
    <x v="10"/>
  </r>
  <r>
    <x v="11"/>
    <s v="ID"/>
    <m/>
    <x v="2"/>
    <d v="2017-07-01T00:00:00"/>
    <x v="6"/>
    <x v="1"/>
    <n v="1854"/>
    <s v="very low "/>
    <n v="1552"/>
    <n v="301"/>
    <n v="901"/>
    <n v="882"/>
    <n v="224"/>
    <n v="250"/>
    <n v="0.95"/>
    <x v="9"/>
  </r>
  <r>
    <x v="11"/>
    <s v="ID"/>
    <m/>
    <x v="2"/>
    <d v="2017-08-01T00:00:00"/>
    <x v="7"/>
    <x v="1"/>
    <n v="1915"/>
    <s v="very low "/>
    <n v="1607"/>
    <n v="307"/>
    <n v="922"/>
    <n v="917"/>
    <n v="231"/>
    <n v="259"/>
    <n v="0.96"/>
    <x v="9"/>
  </r>
  <r>
    <x v="11"/>
    <s v="ID"/>
    <m/>
    <x v="2"/>
    <d v="2017-09-01T00:00:00"/>
    <x v="8"/>
    <x v="1"/>
    <n v="1969"/>
    <s v="very low "/>
    <n v="1666"/>
    <n v="302"/>
    <n v="936"/>
    <n v="948"/>
    <n v="233"/>
    <n v="274"/>
    <n v="0.96"/>
    <x v="13"/>
  </r>
  <r>
    <x v="11"/>
    <s v="ID"/>
    <m/>
    <x v="2"/>
    <d v="2017-10-01T00:00:00"/>
    <x v="9"/>
    <x v="1"/>
    <n v="2040"/>
    <s v="very low "/>
    <n v="1737"/>
    <n v="302"/>
    <n v="967"/>
    <n v="987"/>
    <n v="242"/>
    <n v="277"/>
    <n v="0.95"/>
    <x v="13"/>
  </r>
  <r>
    <x v="11"/>
    <s v="ID"/>
    <m/>
    <x v="2"/>
    <d v="2017-11-01T00:00:00"/>
    <x v="10"/>
    <x v="1"/>
    <n v="2069"/>
    <s v="very low "/>
    <n v="1765"/>
    <n v="303"/>
    <n v="984"/>
    <n v="997"/>
    <n v="254"/>
    <n v="284"/>
    <n v="0.95"/>
    <x v="9"/>
  </r>
  <r>
    <x v="11"/>
    <s v="ID"/>
    <m/>
    <x v="2"/>
    <d v="2017-12-01T00:00:00"/>
    <x v="11"/>
    <x v="1"/>
    <n v="2083"/>
    <s v="very low "/>
    <n v="1769"/>
    <n v="313"/>
    <n v="1002"/>
    <n v="999"/>
    <n v="258"/>
    <n v="295"/>
    <n v="0.96"/>
    <x v="9"/>
  </r>
  <r>
    <x v="11"/>
    <s v="ID"/>
    <m/>
    <x v="2"/>
    <d v="2018-01-01T00:00:00"/>
    <x v="0"/>
    <x v="2"/>
    <n v="2115"/>
    <s v="very low "/>
    <n v="1789"/>
    <n v="325"/>
    <n v="1008"/>
    <n v="1024"/>
    <n v="265"/>
    <n v="304"/>
    <n v="0.96"/>
    <x v="9"/>
  </r>
  <r>
    <x v="11"/>
    <s v="ID"/>
    <m/>
    <x v="2"/>
    <d v="2018-02-01T00:00:00"/>
    <x v="1"/>
    <x v="2"/>
    <n v="2247"/>
    <s v="very low "/>
    <n v="1931"/>
    <n v="315"/>
    <n v="1046"/>
    <n v="1105"/>
    <n v="275"/>
    <n v="319"/>
    <n v="0.96"/>
    <x v="9"/>
  </r>
  <r>
    <x v="11"/>
    <s v="ID"/>
    <m/>
    <x v="2"/>
    <d v="2018-03-01T00:00:00"/>
    <x v="2"/>
    <x v="2"/>
    <n v="2267"/>
    <s v="very low "/>
    <n v="1957"/>
    <n v="309"/>
    <n v="1060"/>
    <n v="1111"/>
    <n v="284"/>
    <n v="326"/>
    <n v="0.96"/>
    <x v="9"/>
  </r>
  <r>
    <x v="11"/>
    <s v="ID"/>
    <m/>
    <x v="2"/>
    <d v="2018-04-01T00:00:00"/>
    <x v="3"/>
    <x v="2"/>
    <n v="2265"/>
    <s v="very low "/>
    <n v="1955"/>
    <n v="309"/>
    <n v="1049"/>
    <n v="1115"/>
    <n v="288"/>
    <n v="328"/>
    <n v="0.96"/>
    <x v="13"/>
  </r>
  <r>
    <x v="11"/>
    <s v="ID"/>
    <m/>
    <x v="2"/>
    <d v="2018-05-01T00:00:00"/>
    <x v="4"/>
    <x v="2"/>
    <n v="2315"/>
    <s v="very low "/>
    <n v="2014"/>
    <n v="300"/>
    <n v="1048"/>
    <n v="1163"/>
    <n v="307"/>
    <n v="328"/>
    <n v="0.96"/>
    <x v="13"/>
  </r>
  <r>
    <x v="11"/>
    <s v="ID"/>
    <m/>
    <x v="2"/>
    <d v="2018-06-01T00:00:00"/>
    <x v="5"/>
    <x v="2"/>
    <n v="2339"/>
    <s v="very low "/>
    <n v="2053"/>
    <n v="285"/>
    <n v="1063"/>
    <n v="1164"/>
    <n v="319"/>
    <n v="325"/>
    <n v="0.97"/>
    <x v="13"/>
  </r>
  <r>
    <x v="11"/>
    <s v="ID"/>
    <m/>
    <x v="2"/>
    <d v="2018-07-01T00:00:00"/>
    <x v="6"/>
    <x v="2"/>
    <n v="2377"/>
    <s v="very low "/>
    <n v="2101"/>
    <n v="274"/>
    <n v="1075"/>
    <n v="1170"/>
    <n v="322"/>
    <n v="335"/>
    <n v="0.96"/>
    <x v="13"/>
  </r>
  <r>
    <x v="11"/>
    <s v="ID"/>
    <m/>
    <x v="2"/>
    <d v="2018-08-01T00:00:00"/>
    <x v="7"/>
    <x v="2"/>
    <n v="2442"/>
    <s v="very low "/>
    <n v="2166"/>
    <n v="259"/>
    <n v="1232"/>
    <n v="1206"/>
    <n v="352"/>
    <n v="374"/>
    <n v="0.97"/>
    <x v="13"/>
  </r>
  <r>
    <x v="11"/>
    <s v="ID"/>
    <m/>
    <x v="2"/>
    <d v="2018-09-01T00:00:00"/>
    <x v="8"/>
    <x v="2"/>
    <n v="2507"/>
    <s v="very low "/>
    <n v="2254"/>
    <n v="252"/>
    <n v="1248"/>
    <n v="1253"/>
    <n v="364"/>
    <n v="371"/>
    <n v="0.97"/>
    <x v="13"/>
  </r>
  <r>
    <x v="11"/>
    <s v="ID"/>
    <m/>
    <x v="2"/>
    <d v="2018-10-01T00:00:00"/>
    <x v="9"/>
    <x v="2"/>
    <n v="2542"/>
    <s v="very low "/>
    <n v="2282"/>
    <n v="259"/>
    <n v="1266"/>
    <n v="1266"/>
    <n v="365"/>
    <n v="382"/>
    <n v="0.97"/>
    <x v="13"/>
  </r>
  <r>
    <x v="11"/>
    <s v="ID"/>
    <m/>
    <x v="2"/>
    <d v="2018-11-01T00:00:00"/>
    <x v="10"/>
    <x v="2"/>
    <n v="2548"/>
    <s v="very low "/>
    <n v="2315"/>
    <n v="232"/>
    <n v="1251"/>
    <n v="1279"/>
    <n v="371"/>
    <n v="379"/>
    <n v="0.97"/>
    <x v="11"/>
  </r>
  <r>
    <x v="11"/>
    <s v="ID"/>
    <m/>
    <x v="2"/>
    <d v="2018-12-01T00:00:00"/>
    <x v="11"/>
    <x v="2"/>
    <n v="2590"/>
    <s v="very low "/>
    <n v="2357"/>
    <n v="229"/>
    <n v="1261"/>
    <n v="1305"/>
    <n v="373"/>
    <n v="386"/>
    <n v="0.97"/>
    <x v="11"/>
  </r>
  <r>
    <x v="11"/>
    <s v="ID"/>
    <m/>
    <x v="2"/>
    <d v="2019-01-01T00:00:00"/>
    <x v="0"/>
    <x v="3"/>
    <n v="2579"/>
    <s v="very low "/>
    <n v="2346"/>
    <n v="233"/>
    <n v="1258"/>
    <n v="1299"/>
    <n v="366"/>
    <n v="386"/>
    <n v="0.97"/>
    <x v="11"/>
  </r>
  <r>
    <x v="11"/>
    <s v="ID"/>
    <m/>
    <x v="2"/>
    <d v="2019-02-01T00:00:00"/>
    <x v="1"/>
    <x v="3"/>
    <n v="2596"/>
    <s v="very low "/>
    <n v="2371"/>
    <n v="225"/>
    <n v="1281"/>
    <n v="1312"/>
    <n v="387"/>
    <n v="390"/>
    <n v="0.97"/>
    <x v="11"/>
  </r>
  <r>
    <x v="11"/>
    <s v="ID"/>
    <m/>
    <x v="2"/>
    <d v="2019-03-01T00:00:00"/>
    <x v="2"/>
    <x v="3"/>
    <n v="2618"/>
    <s v="very low "/>
    <n v="2393"/>
    <n v="216"/>
    <n v="1291"/>
    <n v="1326"/>
    <n v="395"/>
    <n v="394"/>
    <n v="0.97"/>
    <x v="11"/>
  </r>
  <r>
    <x v="11"/>
    <s v="ID"/>
    <m/>
    <x v="2"/>
    <d v="2019-04-01T00:00:00"/>
    <x v="3"/>
    <x v="3"/>
    <n v="2660"/>
    <s v="very low "/>
    <n v="2434"/>
    <n v="220"/>
    <n v="1305"/>
    <n v="1351"/>
    <n v="392"/>
    <n v="404"/>
    <n v="0.96"/>
    <x v="13"/>
  </r>
  <r>
    <x v="12"/>
    <s v="IL"/>
    <n v="46902"/>
    <x v="6"/>
    <d v="2019-04-01T00:00:00"/>
    <x v="3"/>
    <x v="3"/>
    <n v="26781"/>
    <s v="moderate "/>
    <n v="25148"/>
    <n v="1296"/>
    <n v="9446"/>
    <n v="17253"/>
    <n v="2610"/>
    <n v="1424"/>
    <n v="0.96"/>
    <x v="9"/>
  </r>
  <r>
    <x v="12"/>
    <s v="IL"/>
    <n v="303"/>
    <x v="6"/>
    <d v="2019-03-01T00:00:00"/>
    <x v="2"/>
    <x v="3"/>
    <n v="26609"/>
    <s v="moderate "/>
    <n v="24866"/>
    <n v="1372"/>
    <n v="9430"/>
    <n v="17133"/>
    <n v="2615"/>
    <n v="1396"/>
    <n v="0.96"/>
    <x v="13"/>
  </r>
  <r>
    <x v="12"/>
    <s v="IL"/>
    <n v="8871.7189999999991"/>
    <x v="6"/>
    <d v="2019-02-01T00:00:00"/>
    <x v="1"/>
    <x v="3"/>
    <n v="26260"/>
    <s v="moderate "/>
    <n v="24620"/>
    <n v="1369"/>
    <n v="9335"/>
    <n v="16895"/>
    <n v="2530"/>
    <n v="1391"/>
    <n v="0.96"/>
    <x v="13"/>
  </r>
  <r>
    <x v="12"/>
    <s v="IL"/>
    <m/>
    <x v="6"/>
    <d v="2019-01-01T00:00:00"/>
    <x v="0"/>
    <x v="3"/>
    <n v="26109"/>
    <s v="moderate "/>
    <n v="24433"/>
    <n v="1403"/>
    <n v="9100"/>
    <n v="16775"/>
    <n v="2472"/>
    <n v="1348"/>
    <n v="0.95"/>
    <x v="9"/>
  </r>
  <r>
    <x v="12"/>
    <s v="IL"/>
    <m/>
    <x v="6"/>
    <d v="2018-12-01T00:00:00"/>
    <x v="11"/>
    <x v="2"/>
    <n v="26016"/>
    <s v="moderate "/>
    <n v="24229"/>
    <n v="1490"/>
    <n v="9020"/>
    <n v="16792"/>
    <n v="2435"/>
    <n v="1323"/>
    <n v="0.94"/>
    <x v="13"/>
  </r>
  <r>
    <x v="12"/>
    <s v="IL"/>
    <m/>
    <x v="6"/>
    <d v="2018-11-01T00:00:00"/>
    <x v="10"/>
    <x v="2"/>
    <n v="25825"/>
    <s v="moderate "/>
    <n v="24086"/>
    <n v="1452"/>
    <n v="8964"/>
    <n v="16696"/>
    <n v="2417"/>
    <n v="1303"/>
    <n v="0.96"/>
    <x v="13"/>
  </r>
  <r>
    <x v="12"/>
    <s v="IL"/>
    <m/>
    <x v="6"/>
    <d v="2018-10-01T00:00:00"/>
    <x v="9"/>
    <x v="2"/>
    <n v="25807"/>
    <s v="moderate "/>
    <n v="24033"/>
    <n v="1490"/>
    <n v="8946"/>
    <n v="16729"/>
    <n v="2387"/>
    <n v="1291"/>
    <n v="0.96"/>
    <x v="9"/>
  </r>
  <r>
    <x v="12"/>
    <s v="IL"/>
    <m/>
    <x v="6"/>
    <d v="2018-09-01T00:00:00"/>
    <x v="8"/>
    <x v="2"/>
    <n v="25407"/>
    <s v="moderate "/>
    <n v="23616"/>
    <n v="1518"/>
    <n v="8832"/>
    <n v="16489"/>
    <n v="2317"/>
    <n v="1282"/>
    <n v="0.96"/>
    <x v="13"/>
  </r>
  <r>
    <x v="12"/>
    <s v="IL"/>
    <m/>
    <x v="6"/>
    <d v="2018-08-01T00:00:00"/>
    <x v="7"/>
    <x v="2"/>
    <n v="24877"/>
    <s v="moderate "/>
    <n v="22938"/>
    <n v="1660"/>
    <n v="8706"/>
    <n v="16086"/>
    <n v="2275"/>
    <n v="1265"/>
    <n v="0.96"/>
    <x v="13"/>
  </r>
  <r>
    <x v="12"/>
    <s v="IL"/>
    <m/>
    <x v="6"/>
    <d v="2018-07-01T00:00:00"/>
    <x v="6"/>
    <x v="2"/>
    <n v="24505"/>
    <s v="moderate "/>
    <n v="22491"/>
    <n v="1754"/>
    <n v="7492"/>
    <n v="14417"/>
    <n v="2107"/>
    <n v="1140"/>
    <n v="0.96"/>
    <x v="13"/>
  </r>
  <r>
    <x v="13"/>
    <s v="OH"/>
    <m/>
    <x v="6"/>
    <d v="2019-04-01T00:00:00"/>
    <x v="3"/>
    <x v="3"/>
    <n v="24373"/>
    <s v="moderate "/>
    <n v="22221"/>
    <n v="1824"/>
    <n v="8013"/>
    <n v="16291"/>
    <n v="3158"/>
    <n v="705"/>
    <n v="0.97"/>
    <x v="11"/>
  </r>
  <r>
    <x v="12"/>
    <s v="IL"/>
    <m/>
    <x v="6"/>
    <d v="2018-06-01T00:00:00"/>
    <x v="5"/>
    <x v="2"/>
    <n v="24337"/>
    <s v="moderate "/>
    <n v="22238"/>
    <n v="1835"/>
    <n v="7520"/>
    <n v="14593"/>
    <n v="2068"/>
    <n v="1120"/>
    <n v="0.96"/>
    <x v="13"/>
  </r>
  <r>
    <x v="13"/>
    <s v="OH"/>
    <m/>
    <x v="6"/>
    <d v="2019-03-01T00:00:00"/>
    <x v="2"/>
    <x v="3"/>
    <n v="24139"/>
    <s v="moderate "/>
    <n v="22011"/>
    <n v="1824"/>
    <n v="7939"/>
    <n v="16139"/>
    <n v="3101"/>
    <n v="690"/>
    <n v="0.97"/>
    <x v="11"/>
  </r>
  <r>
    <x v="13"/>
    <s v="OH"/>
    <m/>
    <x v="6"/>
    <d v="2019-02-01T00:00:00"/>
    <x v="1"/>
    <x v="3"/>
    <n v="24004"/>
    <s v="moderate "/>
    <n v="21762"/>
    <n v="2025"/>
    <n v="7875"/>
    <n v="16090"/>
    <n v="3035"/>
    <n v="675"/>
    <n v="0.97"/>
    <x v="11"/>
  </r>
  <r>
    <x v="12"/>
    <s v="IL"/>
    <m/>
    <x v="6"/>
    <d v="2018-05-01T00:00:00"/>
    <x v="4"/>
    <x v="2"/>
    <n v="23961"/>
    <s v="moderate "/>
    <n v="21779"/>
    <n v="1919"/>
    <n v="7500"/>
    <n v="14338"/>
    <n v="2044"/>
    <n v="1085"/>
    <n v="0.96"/>
    <x v="9"/>
  </r>
  <r>
    <x v="13"/>
    <s v="OH"/>
    <m/>
    <x v="6"/>
    <d v="2019-01-01T00:00:00"/>
    <x v="0"/>
    <x v="3"/>
    <n v="23897"/>
    <s v="moderate "/>
    <n v="21574"/>
    <n v="2128"/>
    <n v="7712"/>
    <n v="15982"/>
    <n v="2923"/>
    <n v="670"/>
    <n v="0.97"/>
    <x v="11"/>
  </r>
  <r>
    <x v="13"/>
    <s v="OH"/>
    <m/>
    <x v="6"/>
    <d v="2018-12-01T00:00:00"/>
    <x v="11"/>
    <x v="2"/>
    <n v="23758"/>
    <s v="moderate "/>
    <n v="21423"/>
    <n v="2137"/>
    <n v="7702"/>
    <n v="15890"/>
    <n v="2907"/>
    <n v="657"/>
    <n v="0.97"/>
    <x v="11"/>
  </r>
  <r>
    <x v="12"/>
    <s v="IL"/>
    <m/>
    <x v="6"/>
    <d v="2018-04-01T00:00:00"/>
    <x v="3"/>
    <x v="2"/>
    <n v="23723"/>
    <s v="moderate "/>
    <n v="21461"/>
    <n v="2007"/>
    <n v="7414"/>
    <n v="14224"/>
    <n v="2036"/>
    <n v="1079"/>
    <n v="0.96"/>
    <x v="9"/>
  </r>
  <r>
    <x v="13"/>
    <s v="OH"/>
    <m/>
    <x v="6"/>
    <d v="2018-11-01T00:00:00"/>
    <x v="10"/>
    <x v="2"/>
    <n v="23494"/>
    <s v="moderate "/>
    <n v="21120"/>
    <n v="2204"/>
    <n v="7622"/>
    <n v="15736"/>
    <n v="2847"/>
    <n v="633"/>
    <n v="0.97"/>
    <x v="11"/>
  </r>
  <r>
    <x v="13"/>
    <s v="OH"/>
    <m/>
    <x v="6"/>
    <d v="2018-10-01T00:00:00"/>
    <x v="9"/>
    <x v="2"/>
    <n v="23331"/>
    <s v="moderate "/>
    <n v="20884"/>
    <n v="2279"/>
    <n v="7583"/>
    <n v="15645"/>
    <n v="2798"/>
    <n v="631"/>
    <n v="0.97"/>
    <x v="11"/>
  </r>
  <r>
    <x v="12"/>
    <s v="IL"/>
    <m/>
    <x v="6"/>
    <d v="2018-03-01T00:00:00"/>
    <x v="2"/>
    <x v="2"/>
    <n v="23229"/>
    <s v="moderate "/>
    <n v="20981"/>
    <n v="1995"/>
    <n v="7283"/>
    <n v="13980"/>
    <n v="1992"/>
    <n v="1049"/>
    <n v="0.95"/>
    <x v="10"/>
  </r>
  <r>
    <x v="12"/>
    <s v="IL"/>
    <m/>
    <x v="6"/>
    <d v="2018-02-01T00:00:00"/>
    <x v="1"/>
    <x v="2"/>
    <n v="23137"/>
    <s v="moderate "/>
    <n v="20854"/>
    <n v="2027"/>
    <n v="7226"/>
    <n v="13943"/>
    <n v="1970"/>
    <n v="1017"/>
    <n v="0.95"/>
    <x v="10"/>
  </r>
  <r>
    <x v="13"/>
    <s v="OH"/>
    <m/>
    <x v="6"/>
    <d v="2018-09-01T00:00:00"/>
    <x v="8"/>
    <x v="2"/>
    <n v="23082"/>
    <s v="moderate "/>
    <n v="20608"/>
    <n v="2329"/>
    <n v="7527"/>
    <n v="15497"/>
    <n v="2753"/>
    <n v="623"/>
    <n v="0.97"/>
    <x v="11"/>
  </r>
  <r>
    <x v="12"/>
    <s v="IL"/>
    <m/>
    <x v="6"/>
    <d v="2018-01-01T00:00:00"/>
    <x v="0"/>
    <x v="2"/>
    <n v="22895"/>
    <s v="moderate "/>
    <n v="19703"/>
    <n v="2134"/>
    <n v="7131"/>
    <n v="13866"/>
    <n v="1947"/>
    <n v="1021"/>
    <n v="0.95"/>
    <x v="10"/>
  </r>
  <r>
    <x v="13"/>
    <s v="OH"/>
    <m/>
    <x v="6"/>
    <d v="2018-08-01T00:00:00"/>
    <x v="7"/>
    <x v="2"/>
    <n v="22697"/>
    <s v="moderate "/>
    <n v="20008"/>
    <n v="2542"/>
    <n v="7447"/>
    <n v="15205"/>
    <n v="2676"/>
    <n v="613"/>
    <n v="0.97"/>
    <x v="13"/>
  </r>
  <r>
    <x v="12"/>
    <s v="IL"/>
    <m/>
    <x v="6"/>
    <d v="2017-12-01T00:00:00"/>
    <x v="11"/>
    <x v="1"/>
    <n v="22490"/>
    <s v="moderate "/>
    <n v="19322"/>
    <n v="2143"/>
    <n v="7044"/>
    <n v="13637"/>
    <n v="1912"/>
    <n v="994"/>
    <n v="0.95"/>
    <x v="9"/>
  </r>
  <r>
    <x v="12"/>
    <s v="IL"/>
    <m/>
    <x v="6"/>
    <d v="2017-11-01T00:00:00"/>
    <x v="10"/>
    <x v="1"/>
    <n v="22312"/>
    <s v="moderate "/>
    <n v="19182"/>
    <n v="2138"/>
    <n v="6998"/>
    <n v="13585"/>
    <n v="1882"/>
    <n v="995"/>
    <n v="0.95"/>
    <x v="10"/>
  </r>
  <r>
    <x v="13"/>
    <s v="OH"/>
    <m/>
    <x v="6"/>
    <d v="2018-07-01T00:00:00"/>
    <x v="6"/>
    <x v="2"/>
    <n v="22279"/>
    <s v="moderate "/>
    <n v="19532"/>
    <n v="2613"/>
    <n v="6743"/>
    <n v="13069"/>
    <n v="2358"/>
    <n v="563"/>
    <n v="0.97"/>
    <x v="13"/>
  </r>
  <r>
    <x v="13"/>
    <s v="OH"/>
    <m/>
    <x v="6"/>
    <d v="2018-06-01T00:00:00"/>
    <x v="5"/>
    <x v="2"/>
    <n v="22091"/>
    <s v="moderate "/>
    <n v="19203"/>
    <n v="2767"/>
    <n v="6753"/>
    <n v="13381"/>
    <n v="2306"/>
    <n v="550"/>
    <n v="0.97"/>
    <x v="11"/>
  </r>
  <r>
    <x v="13"/>
    <s v="OH"/>
    <m/>
    <x v="6"/>
    <d v="2018-05-01T00:00:00"/>
    <x v="4"/>
    <x v="2"/>
    <n v="21954"/>
    <s v="moderate "/>
    <n v="18965"/>
    <n v="2866"/>
    <n v="6689"/>
    <n v="13318"/>
    <n v="2263"/>
    <n v="535"/>
    <n v="0.97"/>
    <x v="11"/>
  </r>
  <r>
    <x v="13"/>
    <s v="OH"/>
    <m/>
    <x v="6"/>
    <d v="2018-04-01T00:00:00"/>
    <x v="3"/>
    <x v="2"/>
    <n v="21795"/>
    <s v="moderate "/>
    <n v="18765"/>
    <n v="2907"/>
    <n v="6645"/>
    <n v="13247"/>
    <n v="2261"/>
    <n v="528"/>
    <n v="0.97"/>
    <x v="11"/>
  </r>
  <r>
    <x v="12"/>
    <s v="IL"/>
    <m/>
    <x v="6"/>
    <d v="2017-10-01T00:00:00"/>
    <x v="9"/>
    <x v="1"/>
    <n v="21720"/>
    <s v="moderate "/>
    <n v="18569"/>
    <n v="2172"/>
    <n v="6872"/>
    <n v="13234"/>
    <n v="1824"/>
    <n v="965"/>
    <n v="0.95"/>
    <x v="10"/>
  </r>
  <r>
    <x v="13"/>
    <s v="OH"/>
    <m/>
    <x v="6"/>
    <d v="2018-02-01T00:00:00"/>
    <x v="1"/>
    <x v="2"/>
    <n v="21449"/>
    <s v="moderate "/>
    <n v="18382"/>
    <n v="2944"/>
    <n v="6584"/>
    <n v="13049"/>
    <n v="2208"/>
    <n v="506"/>
    <n v="0.96"/>
    <x v="13"/>
  </r>
  <r>
    <x v="13"/>
    <s v="OH"/>
    <m/>
    <x v="6"/>
    <d v="2018-03-01T00:00:00"/>
    <x v="2"/>
    <x v="2"/>
    <n v="21448"/>
    <s v="moderate "/>
    <n v="18441"/>
    <n v="2885"/>
    <n v="6599"/>
    <n v="13019"/>
    <n v="2210"/>
    <n v="525"/>
    <n v="0.96"/>
    <x v="13"/>
  </r>
  <r>
    <x v="13"/>
    <s v="OH"/>
    <m/>
    <x v="6"/>
    <d v="2018-01-01T00:00:00"/>
    <x v="0"/>
    <x v="2"/>
    <n v="21223"/>
    <s v="moderate "/>
    <n v="18159"/>
    <n v="2950"/>
    <n v="6535"/>
    <n v="12930"/>
    <n v="2174"/>
    <n v="510"/>
    <n v="0.96"/>
    <x v="13"/>
  </r>
  <r>
    <x v="14"/>
    <s v="MI"/>
    <m/>
    <x v="6"/>
    <d v="2019-04-01T00:00:00"/>
    <x v="3"/>
    <x v="3"/>
    <n v="21165"/>
    <s v="moderate "/>
    <n v="18606"/>
    <n v="2488"/>
    <n v="8006"/>
    <n v="13100"/>
    <n v="1802"/>
    <n v="1692"/>
    <n v="0.96"/>
    <x v="9"/>
  </r>
  <r>
    <x v="12"/>
    <s v="IL"/>
    <m/>
    <x v="6"/>
    <d v="2017-09-01T00:00:00"/>
    <x v="8"/>
    <x v="1"/>
    <n v="21027"/>
    <s v="moderate "/>
    <n v="17983"/>
    <n v="2199"/>
    <n v="6714"/>
    <n v="12844"/>
    <n v="1771"/>
    <n v="934"/>
    <n v="0.95"/>
    <x v="10"/>
  </r>
  <r>
    <x v="13"/>
    <s v="OH"/>
    <m/>
    <x v="6"/>
    <d v="2017-12-01T00:00:00"/>
    <x v="11"/>
    <x v="1"/>
    <n v="20982"/>
    <s v="moderate "/>
    <n v="17908"/>
    <n v="2961"/>
    <n v="6441"/>
    <n v="12825"/>
    <n v="2115"/>
    <n v="489"/>
    <n v="0.96"/>
    <x v="13"/>
  </r>
  <r>
    <x v="14"/>
    <s v="MI"/>
    <m/>
    <x v="6"/>
    <d v="2019-03-01T00:00:00"/>
    <x v="2"/>
    <x v="3"/>
    <n v="20967"/>
    <s v="moderate "/>
    <n v="18284"/>
    <n v="2579"/>
    <n v="7848"/>
    <n v="13083"/>
    <n v="1623"/>
    <n v="1605"/>
    <n v="0.96"/>
    <x v="9"/>
  </r>
  <r>
    <x v="13"/>
    <s v="OH"/>
    <m/>
    <x v="6"/>
    <d v="2017-11-01T00:00:00"/>
    <x v="10"/>
    <x v="1"/>
    <n v="20905"/>
    <s v="moderate "/>
    <n v="17815"/>
    <n v="2984"/>
    <n v="6422"/>
    <n v="12833"/>
    <n v="2079"/>
    <n v="504"/>
    <n v="0.96"/>
    <x v="13"/>
  </r>
  <r>
    <x v="14"/>
    <s v="MI"/>
    <m/>
    <x v="6"/>
    <d v="2019-02-01T00:00:00"/>
    <x v="1"/>
    <x v="3"/>
    <n v="20893"/>
    <s v="moderate "/>
    <n v="18239"/>
    <n v="2613"/>
    <n v="7782"/>
    <n v="13088"/>
    <n v="1586"/>
    <n v="1563"/>
    <n v="0.96"/>
    <x v="9"/>
  </r>
  <r>
    <x v="14"/>
    <s v="MI"/>
    <m/>
    <x v="6"/>
    <d v="2019-01-01T00:00:00"/>
    <x v="0"/>
    <x v="3"/>
    <n v="20641"/>
    <s v="moderate "/>
    <n v="17903"/>
    <n v="2696"/>
    <n v="7598"/>
    <n v="12890"/>
    <n v="1529"/>
    <n v="1487"/>
    <n v="0.97"/>
    <x v="9"/>
  </r>
  <r>
    <x v="14"/>
    <s v="MI"/>
    <m/>
    <x v="6"/>
    <d v="2018-11-01T00:00:00"/>
    <x v="10"/>
    <x v="2"/>
    <n v="20624"/>
    <s v="moderate "/>
    <n v="17784"/>
    <n v="2795"/>
    <n v="7585"/>
    <n v="12928"/>
    <n v="1485"/>
    <n v="1477"/>
    <n v="0.97"/>
    <x v="13"/>
  </r>
  <r>
    <x v="13"/>
    <s v="OH"/>
    <m/>
    <x v="6"/>
    <d v="2017-10-01T00:00:00"/>
    <x v="9"/>
    <x v="1"/>
    <n v="20617"/>
    <s v="moderate "/>
    <n v="17538"/>
    <n v="2976"/>
    <n v="6374"/>
    <n v="12642"/>
    <n v="2053"/>
    <n v="489"/>
    <n v="0.96"/>
    <x v="13"/>
  </r>
  <r>
    <x v="12"/>
    <s v="IL"/>
    <m/>
    <x v="6"/>
    <d v="2017-08-01T00:00:00"/>
    <x v="7"/>
    <x v="1"/>
    <n v="20615"/>
    <s v="moderate "/>
    <n v="17601"/>
    <n v="2283"/>
    <n v="6615"/>
    <n v="12638"/>
    <n v="1766"/>
    <n v="917"/>
    <n v="0.95"/>
    <x v="10"/>
  </r>
  <r>
    <x v="14"/>
    <s v="MI"/>
    <m/>
    <x v="6"/>
    <d v="2018-12-01T00:00:00"/>
    <x v="11"/>
    <x v="2"/>
    <n v="20577"/>
    <s v="moderate "/>
    <n v="17748"/>
    <n v="2778"/>
    <n v="7569"/>
    <n v="12867"/>
    <n v="1505"/>
    <n v="1463"/>
    <n v="0.97"/>
    <x v="9"/>
  </r>
  <r>
    <x v="14"/>
    <s v="MI"/>
    <m/>
    <x v="6"/>
    <d v="2018-10-01T00:00:00"/>
    <x v="9"/>
    <x v="2"/>
    <n v="20481"/>
    <s v="moderate "/>
    <n v="17423"/>
    <n v="3019"/>
    <n v="7546"/>
    <n v="12841"/>
    <n v="1458"/>
    <n v="1465"/>
    <n v="0.97"/>
    <x v="13"/>
  </r>
  <r>
    <x v="14"/>
    <s v="MI"/>
    <m/>
    <x v="6"/>
    <d v="2018-09-01T00:00:00"/>
    <x v="8"/>
    <x v="2"/>
    <n v="20260"/>
    <s v="moderate "/>
    <n v="17167"/>
    <n v="3059"/>
    <n v="7468"/>
    <n v="12732"/>
    <n v="1432"/>
    <n v="1434"/>
    <n v="0.97"/>
    <x v="13"/>
  </r>
  <r>
    <x v="13"/>
    <s v="OH"/>
    <m/>
    <x v="6"/>
    <d v="2017-09-01T00:00:00"/>
    <x v="8"/>
    <x v="1"/>
    <n v="20034"/>
    <s v="moderate "/>
    <n v="17033"/>
    <n v="2908"/>
    <n v="6286"/>
    <n v="12289"/>
    <n v="2030"/>
    <n v="469"/>
    <n v="0.96"/>
    <x v="13"/>
  </r>
  <r>
    <x v="12"/>
    <s v="IL"/>
    <m/>
    <x v="6"/>
    <d v="2017-07-01T00:00:00"/>
    <x v="6"/>
    <x v="1"/>
    <n v="19971"/>
    <s v="low "/>
    <n v="16908"/>
    <n v="2356"/>
    <n v="6436"/>
    <n v="12389"/>
    <n v="1729"/>
    <n v="877"/>
    <n v="0.93"/>
    <x v="10"/>
  </r>
  <r>
    <x v="14"/>
    <s v="MI"/>
    <m/>
    <x v="6"/>
    <d v="2018-08-01T00:00:00"/>
    <x v="7"/>
    <x v="2"/>
    <n v="19857"/>
    <s v="low "/>
    <n v="16628"/>
    <n v="3180"/>
    <n v="7358"/>
    <n v="12440"/>
    <n v="1409"/>
    <n v="1412"/>
    <n v="0.97"/>
    <x v="13"/>
  </r>
  <r>
    <x v="12"/>
    <s v="IL"/>
    <m/>
    <x v="6"/>
    <d v="2017-06-01T00:00:00"/>
    <x v="5"/>
    <x v="1"/>
    <n v="19825"/>
    <s v="low "/>
    <n v="16616"/>
    <n v="2510"/>
    <n v="6431"/>
    <n v="12497"/>
    <n v="1696"/>
    <n v="862"/>
    <n v="0.94"/>
    <x v="10"/>
  </r>
  <r>
    <x v="13"/>
    <s v="OH"/>
    <m/>
    <x v="6"/>
    <d v="2017-08-01T00:00:00"/>
    <x v="7"/>
    <x v="1"/>
    <n v="19659"/>
    <s v="low "/>
    <n v="16583"/>
    <n v="2992"/>
    <n v="6161"/>
    <n v="12123"/>
    <n v="1994"/>
    <n v="459"/>
    <n v="0.96"/>
    <x v="13"/>
  </r>
  <r>
    <x v="14"/>
    <s v="MI"/>
    <m/>
    <x v="6"/>
    <d v="2018-07-01T00:00:00"/>
    <x v="6"/>
    <x v="2"/>
    <n v="19552"/>
    <s v="low "/>
    <n v="16240"/>
    <n v="3264"/>
    <n v="6474"/>
    <n v="10901"/>
    <n v="1255"/>
    <n v="1300"/>
    <n v="0.97"/>
    <x v="13"/>
  </r>
  <r>
    <x v="14"/>
    <s v="MI"/>
    <m/>
    <x v="6"/>
    <d v="2018-06-01T00:00:00"/>
    <x v="5"/>
    <x v="2"/>
    <n v="19388"/>
    <s v="low "/>
    <n v="15932"/>
    <n v="3421"/>
    <n v="6511"/>
    <n v="11140"/>
    <n v="1229"/>
    <n v="1266"/>
    <n v="0.97"/>
    <x v="13"/>
  </r>
  <r>
    <x v="14"/>
    <s v="MI"/>
    <m/>
    <x v="6"/>
    <d v="2018-05-01T00:00:00"/>
    <x v="4"/>
    <x v="2"/>
    <n v="19341"/>
    <s v="low "/>
    <n v="15610"/>
    <n v="3700"/>
    <n v="6518"/>
    <n v="11106"/>
    <n v="1227"/>
    <n v="1250"/>
    <n v="0.97"/>
    <x v="9"/>
  </r>
  <r>
    <x v="12"/>
    <s v="IL"/>
    <m/>
    <x v="6"/>
    <d v="2017-05-01T00:00:00"/>
    <x v="4"/>
    <x v="1"/>
    <n v="19271"/>
    <s v="low "/>
    <n v="16124"/>
    <n v="2463"/>
    <n v="6298"/>
    <n v="12087"/>
    <n v="1645"/>
    <n v="840"/>
    <n v="0.94"/>
    <x v="8"/>
  </r>
  <r>
    <x v="14"/>
    <s v="MI"/>
    <m/>
    <x v="6"/>
    <d v="2018-04-01T00:00:00"/>
    <x v="3"/>
    <x v="2"/>
    <n v="19186"/>
    <s v="low "/>
    <n v="15133"/>
    <n v="4020"/>
    <n v="6477"/>
    <n v="11012"/>
    <n v="1198"/>
    <n v="1220"/>
    <n v="0.97"/>
    <x v="13"/>
  </r>
  <r>
    <x v="14"/>
    <s v="MI"/>
    <m/>
    <x v="6"/>
    <d v="2018-03-01T00:00:00"/>
    <x v="2"/>
    <x v="2"/>
    <n v="19118"/>
    <s v="low "/>
    <n v="14985"/>
    <n v="4102"/>
    <n v="6473"/>
    <n v="10992"/>
    <n v="1174"/>
    <n v="1212"/>
    <n v="0.97"/>
    <x v="13"/>
  </r>
  <r>
    <x v="14"/>
    <s v="MI"/>
    <m/>
    <x v="6"/>
    <d v="2018-02-01T00:00:00"/>
    <x v="1"/>
    <x v="2"/>
    <n v="19082"/>
    <s v="low "/>
    <n v="14889"/>
    <n v="4164"/>
    <n v="6424"/>
    <n v="10999"/>
    <n v="1163"/>
    <n v="1190"/>
    <n v="0.97"/>
    <x v="13"/>
  </r>
  <r>
    <x v="13"/>
    <s v="OH"/>
    <m/>
    <x v="6"/>
    <d v="2017-07-01T00:00:00"/>
    <x v="6"/>
    <x v="1"/>
    <n v="19061"/>
    <s v="low "/>
    <n v="15898"/>
    <n v="3082"/>
    <n v="6101"/>
    <n v="11791"/>
    <n v="1908"/>
    <n v="438"/>
    <n v="0.96"/>
    <x v="13"/>
  </r>
  <r>
    <x v="14"/>
    <s v="MI"/>
    <m/>
    <x v="6"/>
    <d v="2018-01-01T00:00:00"/>
    <x v="0"/>
    <x v="2"/>
    <n v="18988"/>
    <s v="low "/>
    <n v="14427"/>
    <n v="4532"/>
    <n v="6404"/>
    <n v="10983"/>
    <n v="1144"/>
    <n v="1170"/>
    <n v="0.96"/>
    <x v="9"/>
  </r>
  <r>
    <x v="14"/>
    <s v="MI"/>
    <m/>
    <x v="6"/>
    <d v="2017-12-01T00:00:00"/>
    <x v="11"/>
    <x v="1"/>
    <n v="18683"/>
    <s v="low "/>
    <n v="14162"/>
    <n v="4491"/>
    <n v="6325"/>
    <n v="10809"/>
    <n v="1120"/>
    <n v="1136"/>
    <n v="0.96"/>
    <x v="9"/>
  </r>
  <r>
    <x v="14"/>
    <s v="MI"/>
    <m/>
    <x v="6"/>
    <d v="2017-11-01T00:00:00"/>
    <x v="10"/>
    <x v="1"/>
    <n v="18611"/>
    <s v="low "/>
    <n v="13802"/>
    <n v="4609"/>
    <n v="6317"/>
    <n v="10767"/>
    <n v="1109"/>
    <n v="1127"/>
    <n v="0.96"/>
    <x v="9"/>
  </r>
  <r>
    <x v="14"/>
    <s v="MI"/>
    <m/>
    <x v="6"/>
    <d v="2017-10-01T00:00:00"/>
    <x v="9"/>
    <x v="1"/>
    <n v="18561"/>
    <s v="low "/>
    <n v="13668"/>
    <n v="4868"/>
    <n v="6273"/>
    <n v="10753"/>
    <n v="1114"/>
    <n v="1119"/>
    <n v="0.96"/>
    <x v="13"/>
  </r>
  <r>
    <x v="12"/>
    <s v="IL"/>
    <m/>
    <x v="6"/>
    <d v="2017-04-01T00:00:00"/>
    <x v="3"/>
    <x v="1"/>
    <n v="18539"/>
    <s v="low "/>
    <n v="15794"/>
    <n v="2476"/>
    <n v="6119"/>
    <n v="11561"/>
    <n v="1623"/>
    <n v="802"/>
    <n v="0.94"/>
    <x v="8"/>
  </r>
  <r>
    <x v="13"/>
    <s v="OH"/>
    <m/>
    <x v="6"/>
    <d v="2017-06-01T00:00:00"/>
    <x v="5"/>
    <x v="1"/>
    <n v="18337"/>
    <s v="low "/>
    <n v="14978"/>
    <n v="3278"/>
    <n v="5970"/>
    <n v="11546"/>
    <n v="1792"/>
    <n v="424"/>
    <n v="0.96"/>
    <x v="13"/>
  </r>
  <r>
    <x v="12"/>
    <s v="IL"/>
    <m/>
    <x v="6"/>
    <d v="2017-03-01T00:00:00"/>
    <x v="2"/>
    <x v="1"/>
    <n v="18272"/>
    <s v="low "/>
    <n v="15512"/>
    <n v="2489"/>
    <n v="6057"/>
    <n v="11399"/>
    <n v="1583"/>
    <n v="784"/>
    <n v="0.94"/>
    <x v="8"/>
  </r>
  <r>
    <x v="14"/>
    <s v="MI"/>
    <m/>
    <x v="6"/>
    <d v="2017-09-01T00:00:00"/>
    <x v="8"/>
    <x v="1"/>
    <n v="18224"/>
    <s v="low "/>
    <n v="13375"/>
    <n v="4823"/>
    <n v="6254"/>
    <n v="10557"/>
    <n v="1142"/>
    <n v="1122"/>
    <n v="0.97"/>
    <x v="13"/>
  </r>
  <r>
    <x v="14"/>
    <s v="MI"/>
    <m/>
    <x v="6"/>
    <d v="2017-08-01T00:00:00"/>
    <x v="7"/>
    <x v="1"/>
    <n v="17976"/>
    <s v="low "/>
    <n v="13004"/>
    <n v="4947"/>
    <n v="6264"/>
    <n v="10384"/>
    <n v="1162"/>
    <n v="1148"/>
    <n v="0.96"/>
    <x v="10"/>
  </r>
  <r>
    <x v="13"/>
    <s v="OH"/>
    <m/>
    <x v="6"/>
    <d v="2017-05-01T00:00:00"/>
    <x v="4"/>
    <x v="1"/>
    <n v="17957"/>
    <s v="low "/>
    <n v="14660"/>
    <n v="3216"/>
    <n v="5864"/>
    <n v="11330"/>
    <n v="1740"/>
    <n v="412"/>
    <n v="0.95"/>
    <x v="9"/>
  </r>
  <r>
    <x v="12"/>
    <s v="IL"/>
    <m/>
    <x v="6"/>
    <d v="2017-02-01T00:00:00"/>
    <x v="1"/>
    <x v="1"/>
    <n v="17947"/>
    <s v="low "/>
    <n v="15105"/>
    <n v="2586"/>
    <n v="5995"/>
    <n v="11174"/>
    <n v="1551"/>
    <n v="766"/>
    <n v="0.94"/>
    <x v="8"/>
  </r>
  <r>
    <x v="12"/>
    <s v="IL"/>
    <m/>
    <x v="6"/>
    <d v="2017-01-01T00:00:00"/>
    <x v="0"/>
    <x v="1"/>
    <n v="17737"/>
    <s v="low "/>
    <n v="14867"/>
    <n v="2624"/>
    <n v="5899"/>
    <n v="11093"/>
    <n v="1532"/>
    <n v="737"/>
    <n v="0.94"/>
    <x v="8"/>
  </r>
  <r>
    <x v="13"/>
    <s v="OH"/>
    <m/>
    <x v="6"/>
    <d v="2017-04-01T00:00:00"/>
    <x v="3"/>
    <x v="1"/>
    <n v="17669"/>
    <s v="low "/>
    <n v="14386"/>
    <n v="3201"/>
    <n v="5760"/>
    <n v="11143"/>
    <n v="1689"/>
    <n v="396"/>
    <n v="0.95"/>
    <x v="9"/>
  </r>
  <r>
    <x v="14"/>
    <s v="MI"/>
    <m/>
    <x v="6"/>
    <d v="2017-07-01T00:00:00"/>
    <x v="6"/>
    <x v="1"/>
    <n v="17484"/>
    <s v="low "/>
    <n v="10875"/>
    <n v="6580"/>
    <n v="6176"/>
    <n v="10206"/>
    <n v="1150"/>
    <n v="1124"/>
    <n v="0.96"/>
    <x v="10"/>
  </r>
  <r>
    <x v="12"/>
    <s v="IL"/>
    <m/>
    <x v="6"/>
    <d v="2016-12-01T00:00:00"/>
    <x v="11"/>
    <x v="0"/>
    <n v="17461"/>
    <s v="low "/>
    <n v="14513"/>
    <n v="2694"/>
    <n v="5809"/>
    <n v="10948"/>
    <n v="1502"/>
    <n v="741"/>
    <n v="0.93"/>
    <x v="8"/>
  </r>
  <r>
    <x v="14"/>
    <s v="MI"/>
    <m/>
    <x v="6"/>
    <d v="2017-06-01T00:00:00"/>
    <x v="5"/>
    <x v="1"/>
    <n v="17447"/>
    <s v="low "/>
    <n v="10657"/>
    <n v="6766"/>
    <n v="6223"/>
    <n v="10394"/>
    <n v="1150"/>
    <n v="1137"/>
    <n v="0.96"/>
    <x v="10"/>
  </r>
  <r>
    <x v="13"/>
    <s v="OH"/>
    <m/>
    <x v="6"/>
    <d v="2017-03-01T00:00:00"/>
    <x v="2"/>
    <x v="1"/>
    <n v="17311"/>
    <s v="low "/>
    <n v="14056"/>
    <n v="3174"/>
    <n v="5662"/>
    <n v="10922"/>
    <n v="1674"/>
    <n v="396"/>
    <n v="0.96"/>
    <x v="9"/>
  </r>
  <r>
    <x v="14"/>
    <s v="MI"/>
    <m/>
    <x v="6"/>
    <d v="2017-05-01T00:00:00"/>
    <x v="4"/>
    <x v="1"/>
    <n v="17170"/>
    <s v="low "/>
    <n v="10360"/>
    <n v="6786"/>
    <n v="6101"/>
    <n v="10212"/>
    <n v="1092"/>
    <n v="1080"/>
    <n v="0.96"/>
    <x v="10"/>
  </r>
  <r>
    <x v="13"/>
    <s v="OH"/>
    <m/>
    <x v="6"/>
    <d v="2017-02-01T00:00:00"/>
    <x v="1"/>
    <x v="1"/>
    <n v="17142"/>
    <s v="low "/>
    <n v="13927"/>
    <n v="3130"/>
    <n v="5599"/>
    <n v="10837"/>
    <n v="1664"/>
    <n v="371"/>
    <n v="0.96"/>
    <x v="9"/>
  </r>
  <r>
    <x v="15"/>
    <s v="IA"/>
    <m/>
    <x v="7"/>
    <d v="2016-01-01T00:00:00"/>
    <x v="0"/>
    <x v="0"/>
    <n v="3772"/>
    <s v="very low "/>
    <n v="3003"/>
    <n v="769"/>
    <n v="1639"/>
    <n v="1784"/>
    <n v="457"/>
    <n v="264"/>
    <n v="0.84"/>
    <x v="15"/>
  </r>
  <r>
    <x v="15"/>
    <s v="IA"/>
    <m/>
    <x v="7"/>
    <d v="2016-02-01T00:00:00"/>
    <x v="1"/>
    <x v="0"/>
    <n v="3856"/>
    <s v="very low "/>
    <n v="3066"/>
    <n v="790"/>
    <n v="1854"/>
    <n v="1963"/>
    <n v="434"/>
    <n v="304"/>
    <n v="0.84"/>
    <x v="19"/>
  </r>
  <r>
    <x v="15"/>
    <s v="IA"/>
    <m/>
    <x v="7"/>
    <d v="2016-03-01T00:00:00"/>
    <x v="2"/>
    <x v="0"/>
    <n v="3940"/>
    <s v="very low "/>
    <n v="3097"/>
    <n v="843"/>
    <n v="1860"/>
    <n v="2044"/>
    <n v="438"/>
    <n v="312"/>
    <n v="0.84"/>
    <x v="19"/>
  </r>
  <r>
    <x v="15"/>
    <s v="IA"/>
    <m/>
    <x v="7"/>
    <d v="2016-04-01T00:00:00"/>
    <x v="3"/>
    <x v="0"/>
    <n v="4063"/>
    <s v="very low "/>
    <n v="3173"/>
    <n v="890"/>
    <n v="1894"/>
    <n v="2135"/>
    <n v="461"/>
    <n v="323"/>
    <n v="0.85"/>
    <x v="1"/>
  </r>
  <r>
    <x v="15"/>
    <s v="IA"/>
    <m/>
    <x v="7"/>
    <d v="2016-05-01T00:00:00"/>
    <x v="4"/>
    <x v="0"/>
    <n v="4236"/>
    <s v="very low "/>
    <n v="3251"/>
    <n v="985"/>
    <n v="1964"/>
    <n v="2235"/>
    <n v="472"/>
    <n v="354"/>
    <n v="0.86"/>
    <x v="1"/>
  </r>
  <r>
    <x v="15"/>
    <s v="IA"/>
    <m/>
    <x v="7"/>
    <d v="2016-06-01T00:00:00"/>
    <x v="5"/>
    <x v="0"/>
    <n v="4453"/>
    <s v="very low "/>
    <n v="3351"/>
    <n v="1102"/>
    <n v="2020"/>
    <n v="2394"/>
    <n v="486"/>
    <n v="372"/>
    <n v="0.87"/>
    <x v="1"/>
  </r>
  <r>
    <x v="15"/>
    <s v="IA"/>
    <m/>
    <x v="7"/>
    <d v="2016-07-01T00:00:00"/>
    <x v="6"/>
    <x v="0"/>
    <n v="4466"/>
    <s v="very low "/>
    <n v="3393"/>
    <n v="1073"/>
    <n v="2006"/>
    <n v="2354"/>
    <n v="486"/>
    <n v="362"/>
    <n v="0.87"/>
    <x v="1"/>
  </r>
  <r>
    <x v="15"/>
    <s v="IA"/>
    <m/>
    <x v="7"/>
    <d v="2016-08-01T00:00:00"/>
    <x v="7"/>
    <x v="0"/>
    <n v="4636"/>
    <s v="very low "/>
    <n v="3560"/>
    <n v="1076"/>
    <n v="2028"/>
    <n v="2358"/>
    <n v="487"/>
    <n v="377"/>
    <n v="0.87"/>
    <x v="0"/>
  </r>
  <r>
    <x v="15"/>
    <s v="IA"/>
    <m/>
    <x v="7"/>
    <d v="2016-09-01T00:00:00"/>
    <x v="8"/>
    <x v="0"/>
    <n v="4673"/>
    <s v="very low "/>
    <n v="3707"/>
    <n v="966"/>
    <n v="2070"/>
    <n v="2465"/>
    <n v="521"/>
    <n v="383"/>
    <n v="0.88"/>
    <x v="0"/>
  </r>
  <r>
    <x v="15"/>
    <s v="IA"/>
    <m/>
    <x v="7"/>
    <d v="2016-10-01T00:00:00"/>
    <x v="9"/>
    <x v="0"/>
    <n v="4854"/>
    <s v="very low "/>
    <n v="3910"/>
    <n v="944"/>
    <n v="2136"/>
    <n v="2551"/>
    <n v="536"/>
    <n v="396"/>
    <n v="0.88"/>
    <x v="2"/>
  </r>
  <r>
    <x v="15"/>
    <s v="IA"/>
    <m/>
    <x v="7"/>
    <d v="2016-11-01T00:00:00"/>
    <x v="10"/>
    <x v="0"/>
    <n v="4896"/>
    <s v="very low "/>
    <n v="4009"/>
    <n v="887"/>
    <n v="2165"/>
    <n v="2565"/>
    <n v="548"/>
    <n v="408"/>
    <n v="0.88"/>
    <x v="3"/>
  </r>
  <r>
    <x v="15"/>
    <s v="IA"/>
    <m/>
    <x v="7"/>
    <d v="2016-12-01T00:00:00"/>
    <x v="11"/>
    <x v="0"/>
    <n v="4963"/>
    <s v="very low "/>
    <n v="4089"/>
    <n v="874"/>
    <n v="2197"/>
    <n v="2581"/>
    <n v="546"/>
    <n v="425"/>
    <n v="0.89"/>
    <x v="3"/>
  </r>
  <r>
    <x v="15"/>
    <s v="IA"/>
    <m/>
    <x v="7"/>
    <d v="2017-01-01T00:00:00"/>
    <x v="0"/>
    <x v="1"/>
    <n v="5039"/>
    <s v="very low "/>
    <n v="4196"/>
    <n v="843"/>
    <n v="2244"/>
    <n v="2595"/>
    <n v="572"/>
    <n v="433"/>
    <n v="0.89"/>
    <x v="4"/>
  </r>
  <r>
    <x v="15"/>
    <s v="IA"/>
    <m/>
    <x v="7"/>
    <d v="2017-02-01T00:00:00"/>
    <x v="1"/>
    <x v="1"/>
    <n v="5108"/>
    <s v="very low "/>
    <n v="4321"/>
    <n v="787"/>
    <n v="2246"/>
    <n v="2653"/>
    <n v="586"/>
    <n v="433"/>
    <n v="0.89"/>
    <x v="4"/>
  </r>
  <r>
    <x v="15"/>
    <s v="IA"/>
    <m/>
    <x v="7"/>
    <d v="2017-03-01T00:00:00"/>
    <x v="2"/>
    <x v="1"/>
    <n v="5246"/>
    <s v="very low "/>
    <n v="4470"/>
    <n v="776"/>
    <n v="2311"/>
    <n v="2719"/>
    <n v="613"/>
    <n v="442"/>
    <n v="0.89"/>
    <x v="4"/>
  </r>
  <r>
    <x v="15"/>
    <s v="IA"/>
    <m/>
    <x v="7"/>
    <d v="2017-04-01T00:00:00"/>
    <x v="3"/>
    <x v="1"/>
    <n v="5325"/>
    <s v="very low "/>
    <n v="4540"/>
    <n v="785"/>
    <n v="2335"/>
    <n v="2763"/>
    <n v="624"/>
    <n v="451"/>
    <n v="0.89"/>
    <x v="4"/>
  </r>
  <r>
    <x v="15"/>
    <s v="IA"/>
    <m/>
    <x v="7"/>
    <d v="2017-05-01T00:00:00"/>
    <x v="4"/>
    <x v="1"/>
    <n v="5404"/>
    <s v="very low "/>
    <n v="4592"/>
    <n v="811"/>
    <n v="2382"/>
    <n v="2806"/>
    <n v="640"/>
    <n v="456"/>
    <n v="0.89"/>
    <x v="4"/>
  </r>
  <r>
    <x v="15"/>
    <s v="IA"/>
    <m/>
    <x v="7"/>
    <d v="2017-06-01T00:00:00"/>
    <x v="5"/>
    <x v="1"/>
    <n v="5534"/>
    <s v="very low "/>
    <n v="4684"/>
    <n v="847"/>
    <n v="2418"/>
    <n v="2906"/>
    <n v="654"/>
    <n v="469"/>
    <n v="0.9"/>
    <x v="5"/>
  </r>
  <r>
    <x v="15"/>
    <s v="IA"/>
    <m/>
    <x v="7"/>
    <d v="2017-07-01T00:00:00"/>
    <x v="6"/>
    <x v="1"/>
    <n v="5586"/>
    <s v="very low "/>
    <n v="4812"/>
    <n v="774"/>
    <n v="2388"/>
    <n v="2880"/>
    <n v="664"/>
    <n v="471"/>
    <n v="0.91"/>
    <x v="5"/>
  </r>
  <r>
    <x v="15"/>
    <s v="IA"/>
    <m/>
    <x v="7"/>
    <d v="2017-08-01T00:00:00"/>
    <x v="7"/>
    <x v="1"/>
    <n v="5694"/>
    <s v="very low "/>
    <n v="4952"/>
    <n v="742"/>
    <n v="2402"/>
    <n v="2924"/>
    <n v="670"/>
    <n v="481"/>
    <n v="0.91"/>
    <x v="6"/>
  </r>
  <r>
    <x v="15"/>
    <s v="IA"/>
    <m/>
    <x v="7"/>
    <d v="2017-09-01T00:00:00"/>
    <x v="8"/>
    <x v="1"/>
    <n v="5764"/>
    <s v="very low "/>
    <n v="5049"/>
    <n v="715"/>
    <n v="2424"/>
    <n v="2958"/>
    <n v="678"/>
    <n v="485"/>
    <n v="0.91"/>
    <x v="6"/>
  </r>
  <r>
    <x v="15"/>
    <s v="IA"/>
    <m/>
    <x v="7"/>
    <d v="2017-10-01T00:00:00"/>
    <x v="9"/>
    <x v="1"/>
    <n v="5904"/>
    <s v="very low "/>
    <n v="5200"/>
    <n v="704"/>
    <n v="2466"/>
    <n v="3030"/>
    <n v="703"/>
    <n v="491"/>
    <n v="0.92"/>
    <x v="7"/>
  </r>
  <r>
    <x v="15"/>
    <s v="IA"/>
    <m/>
    <x v="7"/>
    <d v="2017-11-01T00:00:00"/>
    <x v="10"/>
    <x v="1"/>
    <n v="5919"/>
    <s v="very low "/>
    <n v="5202"/>
    <n v="716"/>
    <n v="2475"/>
    <n v="3059"/>
    <n v="705"/>
    <n v="498"/>
    <n v="0.92"/>
    <x v="7"/>
  </r>
  <r>
    <x v="15"/>
    <s v="IA"/>
    <m/>
    <x v="7"/>
    <d v="2017-12-01T00:00:00"/>
    <x v="11"/>
    <x v="1"/>
    <n v="6003"/>
    <s v="very low "/>
    <n v="5280"/>
    <n v="722"/>
    <n v="2519"/>
    <n v="3089"/>
    <n v="722"/>
    <n v="505"/>
    <n v="0.92"/>
    <x v="7"/>
  </r>
  <r>
    <x v="15"/>
    <s v="IA"/>
    <m/>
    <x v="7"/>
    <d v="2018-01-01T00:00:00"/>
    <x v="0"/>
    <x v="2"/>
    <n v="6032"/>
    <s v="very low "/>
    <n v="5332"/>
    <n v="700"/>
    <n v="2523"/>
    <n v="3112"/>
    <n v="731"/>
    <n v="518"/>
    <n v="0.92"/>
    <x v="7"/>
  </r>
  <r>
    <x v="15"/>
    <s v="IA"/>
    <m/>
    <x v="7"/>
    <d v="2018-02-01T00:00:00"/>
    <x v="1"/>
    <x v="2"/>
    <n v="6076"/>
    <s v="very low "/>
    <n v="5394"/>
    <n v="682"/>
    <n v="2544"/>
    <n v="3125"/>
    <n v="749"/>
    <n v="513"/>
    <n v="0.92"/>
    <x v="7"/>
  </r>
  <r>
    <x v="15"/>
    <s v="IA"/>
    <m/>
    <x v="7"/>
    <d v="2018-03-01T00:00:00"/>
    <x v="2"/>
    <x v="2"/>
    <n v="6108"/>
    <s v="very low "/>
    <n v="5416"/>
    <n v="688"/>
    <n v="2566"/>
    <n v="3143"/>
    <n v="754"/>
    <n v="517"/>
    <n v="0.92"/>
    <x v="7"/>
  </r>
  <r>
    <x v="15"/>
    <s v="IA"/>
    <m/>
    <x v="7"/>
    <d v="2018-04-01T00:00:00"/>
    <x v="3"/>
    <x v="2"/>
    <n v="6149"/>
    <s v="very low "/>
    <n v="5484"/>
    <n v="665"/>
    <n v="2568"/>
    <n v="3178"/>
    <n v="771"/>
    <n v="522"/>
    <n v="0.93"/>
    <x v="8"/>
  </r>
  <r>
    <x v="15"/>
    <s v="IA"/>
    <m/>
    <x v="7"/>
    <d v="2018-05-01T00:00:00"/>
    <x v="4"/>
    <x v="2"/>
    <n v="6166"/>
    <s v="very low "/>
    <n v="5526"/>
    <n v="640"/>
    <n v="2563"/>
    <n v="3178"/>
    <n v="757"/>
    <n v="527"/>
    <n v="0.93"/>
    <x v="8"/>
  </r>
  <r>
    <x v="15"/>
    <s v="IA"/>
    <m/>
    <x v="7"/>
    <d v="2018-06-01T00:00:00"/>
    <x v="5"/>
    <x v="2"/>
    <n v="6228"/>
    <s v="very low "/>
    <n v="5752"/>
    <n v="476"/>
    <n v="2545"/>
    <n v="3254"/>
    <n v="780"/>
    <n v="522"/>
    <n v="0.93"/>
    <x v="8"/>
  </r>
  <r>
    <x v="15"/>
    <s v="IA"/>
    <m/>
    <x v="7"/>
    <d v="2018-07-01T00:00:00"/>
    <x v="6"/>
    <x v="2"/>
    <n v="6348"/>
    <s v="very low "/>
    <n v="5877"/>
    <n v="470"/>
    <n v="2556"/>
    <n v="3200"/>
    <n v="787"/>
    <n v="537"/>
    <n v="0.93"/>
    <x v="8"/>
  </r>
  <r>
    <x v="15"/>
    <s v="IA"/>
    <m/>
    <x v="7"/>
    <d v="2018-08-01T00:00:00"/>
    <x v="7"/>
    <x v="2"/>
    <n v="6398"/>
    <s v="very low "/>
    <n v="5941"/>
    <n v="457"/>
    <n v="2896"/>
    <n v="3497"/>
    <n v="820"/>
    <n v="576"/>
    <n v="0.93"/>
    <x v="8"/>
  </r>
  <r>
    <x v="15"/>
    <s v="IA"/>
    <m/>
    <x v="7"/>
    <d v="2018-09-01T00:00:00"/>
    <x v="8"/>
    <x v="2"/>
    <n v="6462"/>
    <s v="very low "/>
    <n v="6047"/>
    <n v="414"/>
    <n v="2937"/>
    <n v="3510"/>
    <n v="837"/>
    <n v="591"/>
    <n v="0.93"/>
    <x v="8"/>
  </r>
  <r>
    <x v="15"/>
    <s v="IA"/>
    <m/>
    <x v="7"/>
    <d v="2018-10-01T00:00:00"/>
    <x v="9"/>
    <x v="2"/>
    <n v="6578"/>
    <s v="very low "/>
    <n v="6121"/>
    <n v="423"/>
    <n v="2988"/>
    <n v="3563"/>
    <n v="854"/>
    <n v="600"/>
    <n v="0.93"/>
    <x v="8"/>
  </r>
  <r>
    <x v="15"/>
    <s v="IA"/>
    <m/>
    <x v="7"/>
    <d v="2018-11-01T00:00:00"/>
    <x v="10"/>
    <x v="2"/>
    <n v="6622"/>
    <s v="very low "/>
    <n v="6222"/>
    <n v="399"/>
    <n v="3007"/>
    <n v="3575"/>
    <n v="866"/>
    <n v="600"/>
    <n v="0.93"/>
    <x v="8"/>
  </r>
  <r>
    <x v="15"/>
    <s v="IA"/>
    <m/>
    <x v="7"/>
    <d v="2018-12-01T00:00:00"/>
    <x v="11"/>
    <x v="2"/>
    <n v="6668"/>
    <s v="very low "/>
    <n v="6262"/>
    <n v="403"/>
    <n v="3002"/>
    <n v="3618"/>
    <n v="893"/>
    <n v="598"/>
    <n v="0.93"/>
    <x v="8"/>
  </r>
  <r>
    <x v="15"/>
    <s v="IA"/>
    <m/>
    <x v="7"/>
    <d v="2019-01-01T00:00:00"/>
    <x v="0"/>
    <x v="3"/>
    <n v="6666"/>
    <s v="very low "/>
    <n v="6276"/>
    <n v="390"/>
    <n v="3018"/>
    <n v="3592"/>
    <n v="898"/>
    <n v="600"/>
    <n v="0.94"/>
    <x v="8"/>
  </r>
  <r>
    <x v="15"/>
    <s v="IA"/>
    <m/>
    <x v="7"/>
    <d v="2019-02-01T00:00:00"/>
    <x v="1"/>
    <x v="3"/>
    <n v="6662"/>
    <s v="very low "/>
    <n v="6296"/>
    <n v="365"/>
    <n v="3066"/>
    <n v="3589"/>
    <n v="908"/>
    <n v="618"/>
    <n v="0.95"/>
    <x v="9"/>
  </r>
  <r>
    <x v="15"/>
    <s v="IA"/>
    <m/>
    <x v="7"/>
    <d v="2019-03-01T00:00:00"/>
    <x v="2"/>
    <x v="3"/>
    <n v="6704"/>
    <s v="very low "/>
    <n v="6347"/>
    <n v="348"/>
    <n v="3066"/>
    <n v="3627"/>
    <n v="914"/>
    <n v="626"/>
    <n v="0.95"/>
    <x v="9"/>
  </r>
  <r>
    <x v="15"/>
    <s v="IA"/>
    <m/>
    <x v="7"/>
    <d v="2019-04-01T00:00:00"/>
    <x v="3"/>
    <x v="3"/>
    <n v="6699"/>
    <s v="very low "/>
    <n v="6333"/>
    <n v="359"/>
    <n v="3060"/>
    <n v="3618"/>
    <n v="912"/>
    <n v="638"/>
    <n v="0.96"/>
    <x v="9"/>
  </r>
  <r>
    <x v="16"/>
    <s v="KS"/>
    <m/>
    <x v="7"/>
    <d v="2016-01-01T00:00:00"/>
    <x v="0"/>
    <x v="0"/>
    <n v="2415"/>
    <s v="very low "/>
    <n v="1918"/>
    <n v="401"/>
    <n v="1055"/>
    <n v="1174"/>
    <n v="329"/>
    <n v="167"/>
    <n v="0.86"/>
    <x v="1"/>
  </r>
  <r>
    <x v="16"/>
    <s v="KS"/>
    <m/>
    <x v="7"/>
    <d v="2016-02-01T00:00:00"/>
    <x v="1"/>
    <x v="0"/>
    <n v="2476"/>
    <s v="very low "/>
    <n v="1983"/>
    <n v="401"/>
    <n v="1187"/>
    <n v="1232"/>
    <n v="364"/>
    <n v="177"/>
    <n v="0.86"/>
    <x v="1"/>
  </r>
  <r>
    <x v="16"/>
    <s v="KS"/>
    <m/>
    <x v="7"/>
    <d v="2016-03-01T00:00:00"/>
    <x v="2"/>
    <x v="0"/>
    <n v="2620"/>
    <s v="very low "/>
    <n v="2099"/>
    <n v="419"/>
    <n v="1265"/>
    <n v="1297"/>
    <n v="371"/>
    <n v="182"/>
    <n v="0.87"/>
    <x v="1"/>
  </r>
  <r>
    <x v="16"/>
    <s v="KS"/>
    <m/>
    <x v="7"/>
    <d v="2016-04-01T00:00:00"/>
    <x v="3"/>
    <x v="0"/>
    <n v="2776"/>
    <s v="very low "/>
    <n v="2256"/>
    <n v="428"/>
    <n v="1342"/>
    <n v="1373"/>
    <n v="407"/>
    <n v="200"/>
    <n v="0.87"/>
    <x v="0"/>
  </r>
  <r>
    <x v="16"/>
    <s v="KS"/>
    <m/>
    <x v="7"/>
    <d v="2016-05-01T00:00:00"/>
    <x v="4"/>
    <x v="0"/>
    <n v="3019"/>
    <s v="very low "/>
    <n v="2400"/>
    <n v="527"/>
    <n v="1428"/>
    <n v="1534"/>
    <n v="427"/>
    <n v="227"/>
    <n v="0.88"/>
    <x v="2"/>
  </r>
  <r>
    <x v="16"/>
    <s v="KS"/>
    <m/>
    <x v="7"/>
    <d v="2016-06-01T00:00:00"/>
    <x v="5"/>
    <x v="0"/>
    <n v="3396"/>
    <s v="very low "/>
    <n v="2583"/>
    <n v="716"/>
    <n v="1569"/>
    <n v="1788"/>
    <n v="483"/>
    <n v="252"/>
    <n v="0.88"/>
    <x v="2"/>
  </r>
  <r>
    <x v="16"/>
    <s v="KS"/>
    <m/>
    <x v="7"/>
    <d v="2016-07-01T00:00:00"/>
    <x v="6"/>
    <x v="0"/>
    <n v="3390"/>
    <s v="very low "/>
    <n v="2608"/>
    <n v="693"/>
    <n v="1567"/>
    <n v="1758"/>
    <n v="477"/>
    <n v="253"/>
    <n v="0.88"/>
    <x v="2"/>
  </r>
  <r>
    <x v="16"/>
    <s v="KS"/>
    <m/>
    <x v="7"/>
    <d v="2016-08-01T00:00:00"/>
    <x v="7"/>
    <x v="0"/>
    <n v="3503"/>
    <s v="very low "/>
    <n v="2734"/>
    <n v="675"/>
    <n v="1533"/>
    <n v="1736"/>
    <n v="473"/>
    <n v="246"/>
    <n v="0.89"/>
    <x v="3"/>
  </r>
  <r>
    <x v="16"/>
    <s v="KS"/>
    <m/>
    <x v="7"/>
    <d v="2016-09-01T00:00:00"/>
    <x v="8"/>
    <x v="0"/>
    <n v="3554"/>
    <s v="very low "/>
    <n v="2824"/>
    <n v="639"/>
    <n v="1634"/>
    <n v="1833"/>
    <n v="504"/>
    <n v="261"/>
    <n v="0.9"/>
    <x v="4"/>
  </r>
  <r>
    <x v="16"/>
    <s v="KS"/>
    <m/>
    <x v="7"/>
    <d v="2016-10-01T00:00:00"/>
    <x v="9"/>
    <x v="0"/>
    <n v="3628"/>
    <s v="very low "/>
    <n v="2866"/>
    <n v="675"/>
    <n v="1636"/>
    <n v="1903"/>
    <n v="506"/>
    <n v="271"/>
    <n v="0.9"/>
    <x v="4"/>
  </r>
  <r>
    <x v="16"/>
    <s v="KS"/>
    <m/>
    <x v="7"/>
    <d v="2016-11-01T00:00:00"/>
    <x v="10"/>
    <x v="0"/>
    <n v="3714"/>
    <s v="very low "/>
    <n v="2998"/>
    <n v="631"/>
    <n v="1686"/>
    <n v="1930"/>
    <n v="508"/>
    <n v="275"/>
    <n v="0.9"/>
    <x v="4"/>
  </r>
  <r>
    <x v="16"/>
    <s v="KS"/>
    <m/>
    <x v="7"/>
    <d v="2016-12-01T00:00:00"/>
    <x v="11"/>
    <x v="0"/>
    <n v="3816"/>
    <s v="very low "/>
    <n v="3063"/>
    <n v="667"/>
    <n v="1722"/>
    <n v="1991"/>
    <n v="518"/>
    <n v="295"/>
    <n v="0.9"/>
    <x v="4"/>
  </r>
  <r>
    <x v="16"/>
    <s v="KS"/>
    <m/>
    <x v="7"/>
    <d v="2017-01-01T00:00:00"/>
    <x v="0"/>
    <x v="1"/>
    <n v="3841"/>
    <s v="very low "/>
    <n v="3115"/>
    <n v="641"/>
    <n v="1736"/>
    <n v="2007"/>
    <n v="534"/>
    <n v="302"/>
    <n v="0.9"/>
    <x v="4"/>
  </r>
  <r>
    <x v="16"/>
    <s v="KS"/>
    <m/>
    <x v="7"/>
    <d v="2017-02-01T00:00:00"/>
    <x v="1"/>
    <x v="1"/>
    <n v="3900"/>
    <s v="very low "/>
    <n v="3175"/>
    <n v="644"/>
    <n v="1760"/>
    <n v="2036"/>
    <n v="540"/>
    <n v="314"/>
    <n v="0.91"/>
    <x v="6"/>
  </r>
  <r>
    <x v="16"/>
    <s v="KS"/>
    <m/>
    <x v="7"/>
    <d v="2017-03-01T00:00:00"/>
    <x v="2"/>
    <x v="1"/>
    <n v="3910"/>
    <s v="very low "/>
    <n v="3184"/>
    <n v="649"/>
    <n v="1766"/>
    <n v="2036"/>
    <n v="547"/>
    <n v="311"/>
    <n v="0.92"/>
    <x v="6"/>
  </r>
  <r>
    <x v="16"/>
    <s v="KS"/>
    <m/>
    <x v="7"/>
    <d v="2017-04-01T00:00:00"/>
    <x v="3"/>
    <x v="1"/>
    <n v="4028"/>
    <s v="very low "/>
    <n v="3291"/>
    <n v="655"/>
    <n v="1807"/>
    <n v="2109"/>
    <n v="571"/>
    <n v="323"/>
    <n v="0.92"/>
    <x v="6"/>
  </r>
  <r>
    <x v="16"/>
    <s v="KS"/>
    <m/>
    <x v="7"/>
    <d v="2017-05-01T00:00:00"/>
    <x v="4"/>
    <x v="1"/>
    <n v="4182"/>
    <s v="very low "/>
    <n v="3427"/>
    <n v="678"/>
    <n v="1900"/>
    <n v="2160"/>
    <n v="571"/>
    <n v="341"/>
    <n v="0.92"/>
    <x v="6"/>
  </r>
  <r>
    <x v="16"/>
    <s v="KS"/>
    <m/>
    <x v="7"/>
    <d v="2017-06-01T00:00:00"/>
    <x v="5"/>
    <x v="1"/>
    <n v="4291"/>
    <s v="very low "/>
    <n v="3520"/>
    <n v="695"/>
    <n v="1914"/>
    <n v="2251"/>
    <n v="595"/>
    <n v="358"/>
    <n v="0.92"/>
    <x v="7"/>
  </r>
  <r>
    <x v="16"/>
    <s v="KS"/>
    <m/>
    <x v="7"/>
    <d v="2017-07-01T00:00:00"/>
    <x v="6"/>
    <x v="1"/>
    <n v="4292"/>
    <s v="very low "/>
    <n v="3567"/>
    <n v="648"/>
    <n v="1875"/>
    <n v="2244"/>
    <n v="591"/>
    <n v="352"/>
    <n v="0.93"/>
    <x v="7"/>
  </r>
  <r>
    <x v="16"/>
    <s v="KS"/>
    <m/>
    <x v="7"/>
    <d v="2017-08-01T00:00:00"/>
    <x v="7"/>
    <x v="1"/>
    <n v="4383"/>
    <s v="very low "/>
    <n v="3677"/>
    <n v="629"/>
    <n v="1910"/>
    <n v="2275"/>
    <n v="591"/>
    <n v="365"/>
    <n v="0.93"/>
    <x v="7"/>
  </r>
  <r>
    <x v="16"/>
    <s v="KS"/>
    <m/>
    <x v="7"/>
    <d v="2017-09-01T00:00:00"/>
    <x v="8"/>
    <x v="1"/>
    <n v="4478"/>
    <s v="very low "/>
    <n v="3787"/>
    <n v="610"/>
    <n v="1914"/>
    <n v="2354"/>
    <n v="597"/>
    <n v="361"/>
    <n v="0.93"/>
    <x v="7"/>
  </r>
  <r>
    <x v="16"/>
    <s v="KS"/>
    <m/>
    <x v="7"/>
    <d v="2017-10-01T00:00:00"/>
    <x v="9"/>
    <x v="1"/>
    <n v="4539"/>
    <s v="very low "/>
    <n v="3838"/>
    <n v="623"/>
    <n v="1943"/>
    <n v="2374"/>
    <n v="605"/>
    <n v="358"/>
    <n v="0.93"/>
    <x v="7"/>
  </r>
  <r>
    <x v="16"/>
    <s v="KS"/>
    <m/>
    <x v="7"/>
    <d v="2017-11-01T00:00:00"/>
    <x v="10"/>
    <x v="1"/>
    <n v="4607"/>
    <s v="very low "/>
    <n v="3896"/>
    <n v="631"/>
    <n v="1945"/>
    <n v="2441"/>
    <n v="608"/>
    <n v="365"/>
    <n v="0.93"/>
    <x v="7"/>
  </r>
  <r>
    <x v="16"/>
    <s v="KS"/>
    <m/>
    <x v="7"/>
    <d v="2017-12-01T00:00:00"/>
    <x v="11"/>
    <x v="1"/>
    <n v="4637"/>
    <s v="very low "/>
    <n v="3921"/>
    <n v="631"/>
    <n v="1967"/>
    <n v="2438"/>
    <n v="616"/>
    <n v="382"/>
    <n v="0.93"/>
    <x v="7"/>
  </r>
  <r>
    <x v="16"/>
    <s v="KS"/>
    <m/>
    <x v="7"/>
    <d v="2018-01-01T00:00:00"/>
    <x v="0"/>
    <x v="2"/>
    <n v="4643"/>
    <s v="very low "/>
    <n v="3946"/>
    <n v="619"/>
    <n v="1962"/>
    <n v="2445"/>
    <n v="613"/>
    <n v="386"/>
    <n v="0.93"/>
    <x v="8"/>
  </r>
  <r>
    <x v="16"/>
    <s v="KS"/>
    <m/>
    <x v="7"/>
    <d v="2018-02-01T00:00:00"/>
    <x v="1"/>
    <x v="2"/>
    <n v="4666"/>
    <s v="very low "/>
    <n v="3984"/>
    <n v="608"/>
    <n v="1959"/>
    <n v="2467"/>
    <n v="619"/>
    <n v="382"/>
    <n v="0.93"/>
    <x v="8"/>
  </r>
  <r>
    <x v="16"/>
    <s v="KS"/>
    <m/>
    <x v="7"/>
    <d v="2018-03-01T00:00:00"/>
    <x v="2"/>
    <x v="2"/>
    <n v="4741"/>
    <s v="very low "/>
    <n v="4058"/>
    <n v="609"/>
    <n v="1976"/>
    <n v="2506"/>
    <n v="627"/>
    <n v="387"/>
    <n v="0.93"/>
    <x v="7"/>
  </r>
  <r>
    <x v="16"/>
    <s v="KS"/>
    <m/>
    <x v="7"/>
    <d v="2018-04-01T00:00:00"/>
    <x v="3"/>
    <x v="2"/>
    <n v="4779"/>
    <s v="very low "/>
    <n v="4101"/>
    <n v="605"/>
    <n v="1996"/>
    <n v="2516"/>
    <n v="630"/>
    <n v="406"/>
    <n v="0.94"/>
    <x v="8"/>
  </r>
  <r>
    <x v="16"/>
    <s v="KS"/>
    <m/>
    <x v="7"/>
    <d v="2018-05-01T00:00:00"/>
    <x v="4"/>
    <x v="2"/>
    <n v="4800"/>
    <s v="very low "/>
    <n v="4114"/>
    <n v="612"/>
    <n v="2003"/>
    <n v="2531"/>
    <n v="632"/>
    <n v="403"/>
    <n v="0.94"/>
    <x v="8"/>
  </r>
  <r>
    <x v="16"/>
    <s v="KS"/>
    <m/>
    <x v="7"/>
    <d v="2018-06-01T00:00:00"/>
    <x v="5"/>
    <x v="2"/>
    <n v="4840"/>
    <s v="very low "/>
    <n v="4205"/>
    <n v="556"/>
    <n v="2026"/>
    <n v="2532"/>
    <n v="657"/>
    <n v="406"/>
    <n v="0.93"/>
    <x v="7"/>
  </r>
  <r>
    <x v="16"/>
    <s v="KS"/>
    <m/>
    <x v="7"/>
    <d v="2018-07-01T00:00:00"/>
    <x v="6"/>
    <x v="2"/>
    <n v="4918"/>
    <s v="very low "/>
    <n v="4283"/>
    <n v="559"/>
    <n v="2014"/>
    <n v="2570"/>
    <n v="661"/>
    <n v="407"/>
    <n v="0.93"/>
    <x v="8"/>
  </r>
  <r>
    <x v="16"/>
    <s v="KS"/>
    <m/>
    <x v="7"/>
    <d v="2018-08-01T00:00:00"/>
    <x v="7"/>
    <x v="2"/>
    <n v="4993"/>
    <s v="very low "/>
    <n v="4361"/>
    <n v="558"/>
    <n v="2296"/>
    <n v="2672"/>
    <n v="710"/>
    <n v="414"/>
    <n v="0.93"/>
    <x v="8"/>
  </r>
  <r>
    <x v="16"/>
    <s v="KS"/>
    <m/>
    <x v="7"/>
    <d v="2018-09-01T00:00:00"/>
    <x v="8"/>
    <x v="2"/>
    <n v="5121"/>
    <s v="very low "/>
    <n v="4521"/>
    <n v="521"/>
    <n v="2356"/>
    <n v="2731"/>
    <n v="736"/>
    <n v="433"/>
    <n v="0.93"/>
    <x v="8"/>
  </r>
  <r>
    <x v="16"/>
    <s v="KS"/>
    <m/>
    <x v="7"/>
    <d v="2018-10-01T00:00:00"/>
    <x v="9"/>
    <x v="2"/>
    <n v="5146"/>
    <s v="very low "/>
    <n v="4566"/>
    <n v="496"/>
    <n v="2358"/>
    <n v="2744"/>
    <n v="734"/>
    <n v="435"/>
    <n v="0.93"/>
    <x v="10"/>
  </r>
  <r>
    <x v="16"/>
    <s v="KS"/>
    <m/>
    <x v="7"/>
    <d v="2018-11-01T00:00:00"/>
    <x v="10"/>
    <x v="2"/>
    <n v="5212"/>
    <s v="very low "/>
    <n v="4686"/>
    <n v="443"/>
    <n v="2378"/>
    <n v="2785"/>
    <n v="760"/>
    <n v="454"/>
    <n v="0.94"/>
    <x v="10"/>
  </r>
  <r>
    <x v="16"/>
    <s v="KS"/>
    <m/>
    <x v="7"/>
    <d v="2018-12-01T00:00:00"/>
    <x v="11"/>
    <x v="2"/>
    <n v="5250"/>
    <s v="very low "/>
    <n v="4722"/>
    <n v="443"/>
    <n v="2393"/>
    <n v="2799"/>
    <n v="760"/>
    <n v="450"/>
    <n v="0.94"/>
    <x v="8"/>
  </r>
  <r>
    <x v="16"/>
    <s v="KS"/>
    <m/>
    <x v="7"/>
    <d v="2019-01-01T00:00:00"/>
    <x v="0"/>
    <x v="3"/>
    <n v="5293"/>
    <s v="very low "/>
    <n v="4765"/>
    <n v="451"/>
    <n v="2422"/>
    <n v="2812"/>
    <n v="773"/>
    <n v="467"/>
    <n v="0.94"/>
    <x v="10"/>
  </r>
  <r>
    <x v="16"/>
    <s v="KS"/>
    <m/>
    <x v="7"/>
    <d v="2019-02-01T00:00:00"/>
    <x v="1"/>
    <x v="3"/>
    <n v="5320"/>
    <s v="very low "/>
    <n v="4791"/>
    <n v="451"/>
    <n v="2485"/>
    <n v="2833"/>
    <n v="799"/>
    <n v="482"/>
    <n v="0.94"/>
    <x v="8"/>
  </r>
  <r>
    <x v="16"/>
    <s v="KS"/>
    <m/>
    <x v="7"/>
    <d v="2019-03-01T00:00:00"/>
    <x v="2"/>
    <x v="3"/>
    <n v="5329"/>
    <s v="very low "/>
    <n v="4801"/>
    <n v="442"/>
    <n v="2480"/>
    <n v="2838"/>
    <n v="816"/>
    <n v="472"/>
    <n v="0.94"/>
    <x v="8"/>
  </r>
  <r>
    <x v="16"/>
    <s v="KS"/>
    <m/>
    <x v="7"/>
    <d v="2019-04-01T00:00:00"/>
    <x v="3"/>
    <x v="3"/>
    <n v="5383"/>
    <s v="very low "/>
    <n v="4868"/>
    <n v="433"/>
    <n v="2494"/>
    <n v="2875"/>
    <n v="821"/>
    <n v="493"/>
    <n v="0.94"/>
    <x v="10"/>
  </r>
  <r>
    <x v="17"/>
    <s v="KY"/>
    <m/>
    <x v="0"/>
    <d v="2016-01-01T00:00:00"/>
    <x v="0"/>
    <x v="0"/>
    <n v="2584"/>
    <s v="very low "/>
    <n v="1840"/>
    <n v="708"/>
    <n v="1096"/>
    <n v="1307"/>
    <n v="440"/>
    <n v="133"/>
    <n v="0.88"/>
    <x v="0"/>
  </r>
  <r>
    <x v="17"/>
    <s v="KY"/>
    <m/>
    <x v="0"/>
    <d v="2016-02-01T00:00:00"/>
    <x v="1"/>
    <x v="0"/>
    <n v="2689"/>
    <s v="very low "/>
    <n v="1907"/>
    <n v="745"/>
    <n v="1322"/>
    <n v="1343"/>
    <n v="500"/>
    <n v="154"/>
    <n v="0.88"/>
    <x v="0"/>
  </r>
  <r>
    <x v="17"/>
    <s v="KY"/>
    <m/>
    <x v="0"/>
    <d v="2016-03-01T00:00:00"/>
    <x v="2"/>
    <x v="0"/>
    <n v="2802"/>
    <s v="very low "/>
    <n v="1984"/>
    <n v="785"/>
    <n v="1342"/>
    <n v="1437"/>
    <n v="509"/>
    <n v="160"/>
    <n v="0.89"/>
    <x v="0"/>
  </r>
  <r>
    <x v="17"/>
    <s v="KY"/>
    <m/>
    <x v="0"/>
    <d v="2016-04-01T00:00:00"/>
    <x v="3"/>
    <x v="0"/>
    <n v="2954"/>
    <s v="very low "/>
    <n v="2089"/>
    <n v="834"/>
    <n v="1370"/>
    <n v="1560"/>
    <n v="555"/>
    <n v="175"/>
    <n v="0.9"/>
    <x v="4"/>
  </r>
  <r>
    <x v="17"/>
    <s v="KY"/>
    <m/>
    <x v="0"/>
    <d v="2016-05-01T00:00:00"/>
    <x v="4"/>
    <x v="0"/>
    <n v="3360"/>
    <s v="very low "/>
    <n v="2272"/>
    <n v="1058"/>
    <n v="1511"/>
    <n v="1823"/>
    <n v="592"/>
    <n v="191"/>
    <n v="0.91"/>
    <x v="4"/>
  </r>
  <r>
    <x v="17"/>
    <s v="KY"/>
    <m/>
    <x v="0"/>
    <d v="2016-06-01T00:00:00"/>
    <x v="5"/>
    <x v="0"/>
    <n v="4319"/>
    <s v="very low "/>
    <n v="2732"/>
    <n v="1557"/>
    <n v="1848"/>
    <n v="2437"/>
    <n v="752"/>
    <n v="243"/>
    <n v="0.91"/>
    <x v="5"/>
  </r>
  <r>
    <x v="17"/>
    <s v="KY"/>
    <m/>
    <x v="0"/>
    <d v="2016-07-01T00:00:00"/>
    <x v="6"/>
    <x v="0"/>
    <n v="4086"/>
    <s v="very low "/>
    <n v="2669"/>
    <n v="1389"/>
    <n v="1781"/>
    <n v="2271"/>
    <n v="725"/>
    <n v="239"/>
    <n v="0.92"/>
    <x v="6"/>
  </r>
  <r>
    <x v="17"/>
    <s v="KY"/>
    <m/>
    <x v="0"/>
    <d v="2016-08-01T00:00:00"/>
    <x v="7"/>
    <x v="0"/>
    <n v="4244"/>
    <s v="very low "/>
    <n v="2838"/>
    <n v="1381"/>
    <n v="1772"/>
    <n v="2254"/>
    <n v="712"/>
    <n v="236"/>
    <n v="0.92"/>
    <x v="6"/>
  </r>
  <r>
    <x v="17"/>
    <s v="KY"/>
    <m/>
    <x v="0"/>
    <d v="2016-09-01T00:00:00"/>
    <x v="8"/>
    <x v="0"/>
    <n v="4334"/>
    <s v="very low "/>
    <n v="3023"/>
    <n v="1283"/>
    <n v="1876"/>
    <n v="2404"/>
    <n v="750"/>
    <n v="251"/>
    <n v="0.93"/>
    <x v="7"/>
  </r>
  <r>
    <x v="17"/>
    <s v="KY"/>
    <m/>
    <x v="0"/>
    <d v="2016-10-01T00:00:00"/>
    <x v="9"/>
    <x v="0"/>
    <n v="4489"/>
    <s v="very low "/>
    <n v="3172"/>
    <n v="1286"/>
    <n v="1906"/>
    <n v="2517"/>
    <n v="773"/>
    <n v="259"/>
    <n v="0.93"/>
    <x v="7"/>
  </r>
  <r>
    <x v="17"/>
    <s v="KY"/>
    <m/>
    <x v="0"/>
    <d v="2016-11-01T00:00:00"/>
    <x v="10"/>
    <x v="0"/>
    <n v="4653"/>
    <s v="very low "/>
    <n v="3283"/>
    <n v="1337"/>
    <n v="1955"/>
    <n v="2624"/>
    <n v="812"/>
    <n v="256"/>
    <n v="0.93"/>
    <x v="7"/>
  </r>
  <r>
    <x v="17"/>
    <s v="KY"/>
    <m/>
    <x v="0"/>
    <d v="2016-12-01T00:00:00"/>
    <x v="11"/>
    <x v="0"/>
    <n v="4755"/>
    <s v="very low "/>
    <n v="3366"/>
    <n v="1356"/>
    <n v="1967"/>
    <n v="2703"/>
    <n v="826"/>
    <n v="255"/>
    <n v="0.93"/>
    <x v="8"/>
  </r>
  <r>
    <x v="17"/>
    <s v="KY"/>
    <m/>
    <x v="0"/>
    <d v="2017-01-01T00:00:00"/>
    <x v="0"/>
    <x v="1"/>
    <n v="4756"/>
    <s v="very low "/>
    <n v="3455"/>
    <n v="1277"/>
    <n v="1951"/>
    <n v="2710"/>
    <n v="813"/>
    <n v="256"/>
    <n v="0.94"/>
    <x v="8"/>
  </r>
  <r>
    <x v="17"/>
    <s v="KY"/>
    <m/>
    <x v="0"/>
    <d v="2017-02-01T00:00:00"/>
    <x v="1"/>
    <x v="1"/>
    <n v="4833"/>
    <s v="very low "/>
    <n v="3546"/>
    <n v="1264"/>
    <n v="1976"/>
    <n v="2760"/>
    <n v="843"/>
    <n v="259"/>
    <n v="0.94"/>
    <x v="8"/>
  </r>
  <r>
    <x v="17"/>
    <s v="KY"/>
    <m/>
    <x v="0"/>
    <d v="2017-03-01T00:00:00"/>
    <x v="2"/>
    <x v="1"/>
    <n v="4995"/>
    <s v="very low "/>
    <n v="3699"/>
    <n v="1269"/>
    <n v="2020"/>
    <n v="2882"/>
    <n v="876"/>
    <n v="266"/>
    <n v="0.94"/>
    <x v="10"/>
  </r>
  <r>
    <x v="17"/>
    <s v="KY"/>
    <m/>
    <x v="0"/>
    <d v="2017-04-01T00:00:00"/>
    <x v="3"/>
    <x v="1"/>
    <n v="5218"/>
    <s v="very low "/>
    <n v="3903"/>
    <n v="1285"/>
    <n v="2106"/>
    <n v="3021"/>
    <n v="912"/>
    <n v="278"/>
    <n v="0.94"/>
    <x v="8"/>
  </r>
  <r>
    <x v="17"/>
    <s v="KY"/>
    <m/>
    <x v="0"/>
    <d v="2017-05-01T00:00:00"/>
    <x v="4"/>
    <x v="1"/>
    <n v="5487"/>
    <s v="very low "/>
    <n v="4114"/>
    <n v="1344"/>
    <n v="2210"/>
    <n v="3167"/>
    <n v="933"/>
    <n v="292"/>
    <n v="0.94"/>
    <x v="8"/>
  </r>
  <r>
    <x v="17"/>
    <s v="KY"/>
    <m/>
    <x v="0"/>
    <d v="2017-06-01T00:00:00"/>
    <x v="5"/>
    <x v="1"/>
    <n v="5678"/>
    <s v="very low "/>
    <n v="4277"/>
    <n v="1371"/>
    <n v="2297"/>
    <n v="3256"/>
    <n v="977"/>
    <n v="299"/>
    <n v="0.95"/>
    <x v="10"/>
  </r>
  <r>
    <x v="17"/>
    <s v="KY"/>
    <m/>
    <x v="0"/>
    <d v="2017-07-01T00:00:00"/>
    <x v="6"/>
    <x v="1"/>
    <n v="5740"/>
    <s v="very low "/>
    <n v="4436"/>
    <n v="1276"/>
    <n v="2285"/>
    <n v="3301"/>
    <n v="995"/>
    <n v="311"/>
    <n v="0.94"/>
    <x v="10"/>
  </r>
  <r>
    <x v="17"/>
    <s v="KY"/>
    <m/>
    <x v="0"/>
    <d v="2017-08-01T00:00:00"/>
    <x v="7"/>
    <x v="1"/>
    <n v="5923"/>
    <s v="very low "/>
    <n v="4658"/>
    <n v="1234"/>
    <n v="2349"/>
    <n v="3375"/>
    <n v="1019"/>
    <n v="313"/>
    <n v="0.95"/>
    <x v="10"/>
  </r>
  <r>
    <x v="17"/>
    <s v="KY"/>
    <m/>
    <x v="0"/>
    <d v="2017-09-01T00:00:00"/>
    <x v="8"/>
    <x v="1"/>
    <n v="6113"/>
    <s v="very low "/>
    <n v="4911"/>
    <n v="1173"/>
    <n v="2411"/>
    <n v="3466"/>
    <n v="1042"/>
    <n v="320"/>
    <n v="0.96"/>
    <x v="9"/>
  </r>
  <r>
    <x v="17"/>
    <s v="KY"/>
    <m/>
    <x v="0"/>
    <d v="2017-10-01T00:00:00"/>
    <x v="9"/>
    <x v="1"/>
    <n v="6390"/>
    <s v="very low "/>
    <n v="5188"/>
    <n v="1171"/>
    <n v="2507"/>
    <n v="3616"/>
    <n v="1087"/>
    <n v="334"/>
    <n v="0.96"/>
    <x v="9"/>
  </r>
  <r>
    <x v="17"/>
    <s v="KY"/>
    <m/>
    <x v="0"/>
    <d v="2017-11-01T00:00:00"/>
    <x v="10"/>
    <x v="1"/>
    <n v="6531"/>
    <s v="very low "/>
    <n v="5346"/>
    <n v="1153"/>
    <n v="2562"/>
    <n v="3667"/>
    <n v="1114"/>
    <n v="342"/>
    <n v="0.96"/>
    <x v="9"/>
  </r>
  <r>
    <x v="17"/>
    <s v="KY"/>
    <m/>
    <x v="0"/>
    <d v="2017-12-01T00:00:00"/>
    <x v="11"/>
    <x v="1"/>
    <n v="6648"/>
    <s v="very low "/>
    <n v="5464"/>
    <n v="1155"/>
    <n v="2595"/>
    <n v="3729"/>
    <n v="1115"/>
    <n v="350"/>
    <n v="0.96"/>
    <x v="9"/>
  </r>
  <r>
    <x v="17"/>
    <s v="KY"/>
    <m/>
    <x v="0"/>
    <d v="2018-01-01T00:00:00"/>
    <x v="0"/>
    <x v="2"/>
    <n v="6753"/>
    <s v="very low "/>
    <n v="5616"/>
    <n v="1109"/>
    <n v="2614"/>
    <n v="3812"/>
    <n v="1151"/>
    <n v="363"/>
    <n v="0.96"/>
    <x v="9"/>
  </r>
  <r>
    <x v="17"/>
    <s v="KY"/>
    <m/>
    <x v="0"/>
    <d v="2018-02-01T00:00:00"/>
    <x v="1"/>
    <x v="2"/>
    <n v="6834"/>
    <s v="very low "/>
    <n v="5753"/>
    <n v="1054"/>
    <n v="2620"/>
    <n v="3865"/>
    <n v="1157"/>
    <n v="356"/>
    <n v="0.96"/>
    <x v="13"/>
  </r>
  <r>
    <x v="17"/>
    <s v="KY"/>
    <m/>
    <x v="0"/>
    <d v="2018-03-01T00:00:00"/>
    <x v="2"/>
    <x v="2"/>
    <n v="7054"/>
    <s v="very low "/>
    <n v="6023"/>
    <n v="1004"/>
    <n v="2673"/>
    <n v="4009"/>
    <n v="1196"/>
    <n v="358"/>
    <n v="0.96"/>
    <x v="9"/>
  </r>
  <r>
    <x v="17"/>
    <s v="KY"/>
    <m/>
    <x v="0"/>
    <d v="2018-04-01T00:00:00"/>
    <x v="3"/>
    <x v="2"/>
    <n v="7187"/>
    <s v="very low "/>
    <n v="6161"/>
    <n v="999"/>
    <n v="2720"/>
    <n v="4088"/>
    <n v="1226"/>
    <n v="361"/>
    <n v="0.97"/>
    <x v="13"/>
  </r>
  <r>
    <x v="17"/>
    <s v="KY"/>
    <m/>
    <x v="0"/>
    <d v="2018-05-01T00:00:00"/>
    <x v="4"/>
    <x v="2"/>
    <n v="7246"/>
    <s v="very low "/>
    <n v="6226"/>
    <n v="992"/>
    <n v="2749"/>
    <n v="4111"/>
    <n v="1250"/>
    <n v="364"/>
    <n v="0.96"/>
    <x v="13"/>
  </r>
  <r>
    <x v="17"/>
    <s v="KY"/>
    <m/>
    <x v="0"/>
    <d v="2018-06-01T00:00:00"/>
    <x v="5"/>
    <x v="2"/>
    <n v="7362"/>
    <s v="very low "/>
    <n v="6365"/>
    <n v="960"/>
    <n v="2785"/>
    <n v="4173"/>
    <n v="1284"/>
    <n v="371"/>
    <n v="0.96"/>
    <x v="9"/>
  </r>
  <r>
    <x v="17"/>
    <s v="KY"/>
    <m/>
    <x v="0"/>
    <d v="2018-07-01T00:00:00"/>
    <x v="6"/>
    <x v="2"/>
    <n v="7450"/>
    <s v="very low "/>
    <n v="6512"/>
    <n v="907"/>
    <n v="2774"/>
    <n v="4166"/>
    <n v="1280"/>
    <n v="378"/>
    <n v="0.96"/>
    <x v="9"/>
  </r>
  <r>
    <x v="17"/>
    <s v="KY"/>
    <m/>
    <x v="0"/>
    <d v="2018-08-01T00:00:00"/>
    <x v="7"/>
    <x v="2"/>
    <n v="7582"/>
    <s v="very low "/>
    <n v="6683"/>
    <n v="870"/>
    <n v="3148"/>
    <n v="4420"/>
    <n v="1328"/>
    <n v="407"/>
    <n v="0.96"/>
    <x v="9"/>
  </r>
  <r>
    <x v="17"/>
    <s v="KY"/>
    <m/>
    <x v="0"/>
    <d v="2018-09-01T00:00:00"/>
    <x v="8"/>
    <x v="2"/>
    <n v="7706"/>
    <s v="very low "/>
    <n v="6895"/>
    <n v="776"/>
    <n v="3216"/>
    <n v="4474"/>
    <n v="1382"/>
    <n v="417"/>
    <n v="0.97"/>
    <x v="13"/>
  </r>
  <r>
    <x v="17"/>
    <s v="KY"/>
    <m/>
    <x v="0"/>
    <d v="2018-10-01T00:00:00"/>
    <x v="9"/>
    <x v="2"/>
    <n v="7781"/>
    <s v="very low "/>
    <n v="6989"/>
    <n v="752"/>
    <n v="3242"/>
    <n v="4509"/>
    <n v="1406"/>
    <n v="420"/>
    <n v="0.96"/>
    <x v="13"/>
  </r>
  <r>
    <x v="17"/>
    <s v="KY"/>
    <m/>
    <x v="0"/>
    <d v="2018-11-01T00:00:00"/>
    <x v="10"/>
    <x v="2"/>
    <n v="7793"/>
    <s v="very low "/>
    <n v="7039"/>
    <n v="713"/>
    <n v="3260"/>
    <n v="4491"/>
    <n v="1433"/>
    <n v="409"/>
    <n v="0.97"/>
    <x v="13"/>
  </r>
  <r>
    <x v="17"/>
    <s v="KY"/>
    <m/>
    <x v="0"/>
    <d v="2018-12-01T00:00:00"/>
    <x v="11"/>
    <x v="2"/>
    <n v="7835"/>
    <s v="very low "/>
    <n v="7092"/>
    <n v="693"/>
    <n v="3276"/>
    <n v="4502"/>
    <n v="1434"/>
    <n v="417"/>
    <n v="0.97"/>
    <x v="13"/>
  </r>
  <r>
    <x v="17"/>
    <s v="KY"/>
    <m/>
    <x v="0"/>
    <d v="2019-01-01T00:00:00"/>
    <x v="0"/>
    <x v="3"/>
    <n v="7861"/>
    <s v="very low "/>
    <n v="7136"/>
    <n v="661"/>
    <n v="3282"/>
    <n v="4508"/>
    <n v="1482"/>
    <n v="426"/>
    <n v="0.96"/>
    <x v="13"/>
  </r>
  <r>
    <x v="17"/>
    <s v="KY"/>
    <m/>
    <x v="0"/>
    <d v="2019-02-01T00:00:00"/>
    <x v="1"/>
    <x v="3"/>
    <n v="7962"/>
    <s v="very low "/>
    <n v="7241"/>
    <n v="654"/>
    <n v="3407"/>
    <n v="4546"/>
    <n v="1519"/>
    <n v="441"/>
    <n v="0.97"/>
    <x v="13"/>
  </r>
  <r>
    <x v="17"/>
    <s v="KY"/>
    <m/>
    <x v="0"/>
    <d v="2019-03-01T00:00:00"/>
    <x v="2"/>
    <x v="3"/>
    <n v="8029"/>
    <s v="very low "/>
    <n v="7371"/>
    <n v="554"/>
    <n v="3437"/>
    <n v="4576"/>
    <n v="1536"/>
    <n v="445"/>
    <n v="0.97"/>
    <x v="13"/>
  </r>
  <r>
    <x v="17"/>
    <s v="KY"/>
    <m/>
    <x v="0"/>
    <d v="2019-04-01T00:00:00"/>
    <x v="3"/>
    <x v="3"/>
    <n v="8080"/>
    <s v="very low "/>
    <n v="7447"/>
    <n v="532"/>
    <n v="3437"/>
    <n v="4620"/>
    <n v="1560"/>
    <n v="437"/>
    <n v="0.97"/>
    <x v="11"/>
  </r>
  <r>
    <x v="18"/>
    <s v="LA"/>
    <m/>
    <x v="3"/>
    <d v="2016-01-01T00:00:00"/>
    <x v="0"/>
    <x v="0"/>
    <n v="2259"/>
    <s v="very low "/>
    <n v="1666"/>
    <n v="578"/>
    <n v="816"/>
    <n v="1327"/>
    <n v="255"/>
    <n v="57"/>
    <n v="0.8"/>
    <x v="20"/>
  </r>
  <r>
    <x v="18"/>
    <s v="LA"/>
    <m/>
    <x v="3"/>
    <d v="2016-02-01T00:00:00"/>
    <x v="1"/>
    <x v="0"/>
    <n v="2326"/>
    <s v="very low "/>
    <n v="1707"/>
    <n v="603"/>
    <n v="898"/>
    <n v="1409"/>
    <n v="284"/>
    <n v="60"/>
    <n v="0.81"/>
    <x v="20"/>
  </r>
  <r>
    <x v="18"/>
    <s v="LA"/>
    <m/>
    <x v="3"/>
    <d v="2016-03-01T00:00:00"/>
    <x v="2"/>
    <x v="0"/>
    <n v="2410"/>
    <s v="very low "/>
    <n v="1780"/>
    <n v="611"/>
    <n v="916"/>
    <n v="1474"/>
    <n v="290"/>
    <n v="60"/>
    <n v="0.82"/>
    <x v="17"/>
  </r>
  <r>
    <x v="18"/>
    <s v="LA"/>
    <m/>
    <x v="3"/>
    <d v="2016-04-01T00:00:00"/>
    <x v="3"/>
    <x v="0"/>
    <n v="2594"/>
    <s v="very low "/>
    <n v="1909"/>
    <n v="668"/>
    <n v="949"/>
    <n v="1623"/>
    <n v="298"/>
    <n v="62"/>
    <n v="0.83"/>
    <x v="19"/>
  </r>
  <r>
    <x v="18"/>
    <s v="LA"/>
    <m/>
    <x v="3"/>
    <d v="2016-05-01T00:00:00"/>
    <x v="4"/>
    <x v="0"/>
    <n v="2988"/>
    <s v="very low "/>
    <n v="2092"/>
    <n v="881"/>
    <n v="1041"/>
    <n v="1928"/>
    <n v="343"/>
    <n v="79"/>
    <n v="0.83"/>
    <x v="19"/>
  </r>
  <r>
    <x v="18"/>
    <s v="LA"/>
    <m/>
    <x v="3"/>
    <d v="2016-06-01T00:00:00"/>
    <x v="5"/>
    <x v="0"/>
    <n v="3572"/>
    <s v="very low "/>
    <n v="2390"/>
    <n v="1169"/>
    <n v="1147"/>
    <n v="2403"/>
    <n v="390"/>
    <n v="82"/>
    <n v="0.84"/>
    <x v="19"/>
  </r>
  <r>
    <x v="18"/>
    <s v="LA"/>
    <m/>
    <x v="3"/>
    <d v="2016-07-01T00:00:00"/>
    <x v="6"/>
    <x v="0"/>
    <n v="3477"/>
    <s v="very low "/>
    <n v="2392"/>
    <n v="1073"/>
    <n v="1144"/>
    <n v="2308"/>
    <n v="377"/>
    <n v="81"/>
    <n v="0.84"/>
    <x v="15"/>
  </r>
  <r>
    <x v="18"/>
    <s v="LA"/>
    <m/>
    <x v="3"/>
    <d v="2016-08-01T00:00:00"/>
    <x v="7"/>
    <x v="0"/>
    <n v="3646"/>
    <s v="very low "/>
    <n v="2535"/>
    <n v="1097"/>
    <n v="1141"/>
    <n v="2281"/>
    <n v="375"/>
    <n v="82"/>
    <n v="0.84"/>
    <x v="15"/>
  </r>
  <r>
    <x v="18"/>
    <s v="LA"/>
    <m/>
    <x v="3"/>
    <d v="2016-09-01T00:00:00"/>
    <x v="8"/>
    <x v="0"/>
    <n v="3740"/>
    <s v="very low "/>
    <n v="2640"/>
    <n v="1086"/>
    <n v="1215"/>
    <n v="2472"/>
    <n v="412"/>
    <n v="86"/>
    <n v="0.84"/>
    <x v="15"/>
  </r>
  <r>
    <x v="18"/>
    <s v="LA"/>
    <m/>
    <x v="3"/>
    <d v="2016-10-01T00:00:00"/>
    <x v="9"/>
    <x v="0"/>
    <n v="3868"/>
    <s v="very low "/>
    <n v="2753"/>
    <n v="1100"/>
    <n v="1254"/>
    <n v="2557"/>
    <n v="426"/>
    <n v="96"/>
    <n v="0.84"/>
    <x v="14"/>
  </r>
  <r>
    <x v="18"/>
    <s v="LA"/>
    <m/>
    <x v="3"/>
    <d v="2016-11-01T00:00:00"/>
    <x v="10"/>
    <x v="0"/>
    <n v="4072"/>
    <s v="very low "/>
    <n v="2961"/>
    <n v="1011"/>
    <n v="1322"/>
    <n v="2687"/>
    <n v="444"/>
    <n v="96"/>
    <n v="0.85"/>
    <x v="14"/>
  </r>
  <r>
    <x v="18"/>
    <s v="LA"/>
    <m/>
    <x v="3"/>
    <d v="2016-12-01T00:00:00"/>
    <x v="11"/>
    <x v="0"/>
    <n v="4155"/>
    <s v="very low "/>
    <n v="3023"/>
    <n v="1027"/>
    <n v="1329"/>
    <n v="2762"/>
    <n v="467"/>
    <n v="104"/>
    <n v="0.85"/>
    <x v="14"/>
  </r>
  <r>
    <x v="18"/>
    <s v="LA"/>
    <m/>
    <x v="3"/>
    <d v="2017-01-01T00:00:00"/>
    <x v="0"/>
    <x v="1"/>
    <n v="4311"/>
    <s v="very low "/>
    <n v="3241"/>
    <n v="1057"/>
    <n v="1393"/>
    <n v="2843"/>
    <n v="484"/>
    <n v="105"/>
    <n v="0.85"/>
    <x v="1"/>
  </r>
  <r>
    <x v="18"/>
    <s v="LA"/>
    <m/>
    <x v="3"/>
    <d v="2017-02-01T00:00:00"/>
    <x v="1"/>
    <x v="1"/>
    <n v="4366"/>
    <s v="very low "/>
    <n v="3308"/>
    <n v="1042"/>
    <n v="1415"/>
    <n v="2876"/>
    <n v="491"/>
    <n v="108"/>
    <n v="0.86"/>
    <x v="0"/>
  </r>
  <r>
    <x v="18"/>
    <s v="LA"/>
    <m/>
    <x v="3"/>
    <d v="2017-03-01T00:00:00"/>
    <x v="2"/>
    <x v="1"/>
    <n v="4575"/>
    <s v="very low "/>
    <n v="3430"/>
    <n v="1132"/>
    <n v="1505"/>
    <n v="2985"/>
    <n v="521"/>
    <n v="110"/>
    <n v="0.87"/>
    <x v="0"/>
  </r>
  <r>
    <x v="18"/>
    <s v="LA"/>
    <m/>
    <x v="3"/>
    <d v="2017-04-01T00:00:00"/>
    <x v="3"/>
    <x v="1"/>
    <n v="4691"/>
    <s v="very low "/>
    <n v="3543"/>
    <n v="1135"/>
    <n v="1562"/>
    <n v="3040"/>
    <n v="564"/>
    <n v="119"/>
    <n v="0.87"/>
    <x v="0"/>
  </r>
  <r>
    <x v="18"/>
    <s v="LA"/>
    <m/>
    <x v="3"/>
    <d v="2017-05-01T00:00:00"/>
    <x v="4"/>
    <x v="1"/>
    <n v="4961"/>
    <s v="very low "/>
    <n v="3807"/>
    <n v="1138"/>
    <n v="1619"/>
    <n v="3228"/>
    <n v="588"/>
    <n v="122"/>
    <n v="0.87"/>
    <x v="0"/>
  </r>
  <r>
    <x v="18"/>
    <s v="LA"/>
    <m/>
    <x v="3"/>
    <d v="2017-06-01T00:00:00"/>
    <x v="5"/>
    <x v="1"/>
    <n v="5230"/>
    <s v="very low "/>
    <n v="3997"/>
    <n v="1217"/>
    <n v="1711"/>
    <n v="3389"/>
    <n v="625"/>
    <n v="132"/>
    <n v="0.88"/>
    <x v="3"/>
  </r>
  <r>
    <x v="18"/>
    <s v="LA"/>
    <m/>
    <x v="3"/>
    <d v="2017-07-01T00:00:00"/>
    <x v="6"/>
    <x v="1"/>
    <n v="5300"/>
    <s v="very low "/>
    <n v="4132"/>
    <n v="1149"/>
    <n v="1720"/>
    <n v="3419"/>
    <n v="615"/>
    <n v="144"/>
    <n v="0.88"/>
    <x v="3"/>
  </r>
  <r>
    <x v="18"/>
    <s v="LA"/>
    <m/>
    <x v="3"/>
    <d v="2017-08-01T00:00:00"/>
    <x v="7"/>
    <x v="1"/>
    <n v="5603"/>
    <s v="very low "/>
    <n v="4453"/>
    <n v="1130"/>
    <n v="1785"/>
    <n v="3590"/>
    <n v="659"/>
    <n v="145"/>
    <n v="0.89"/>
    <x v="3"/>
  </r>
  <r>
    <x v="18"/>
    <s v="LA"/>
    <m/>
    <x v="3"/>
    <d v="2017-09-01T00:00:00"/>
    <x v="8"/>
    <x v="1"/>
    <n v="5762"/>
    <s v="very low "/>
    <n v="4690"/>
    <n v="1050"/>
    <n v="1812"/>
    <n v="3678"/>
    <n v="684"/>
    <n v="149"/>
    <n v="0.89"/>
    <x v="4"/>
  </r>
  <r>
    <x v="18"/>
    <s v="LA"/>
    <m/>
    <x v="3"/>
    <d v="2017-10-01T00:00:00"/>
    <x v="9"/>
    <x v="1"/>
    <n v="6039"/>
    <s v="very low "/>
    <n v="4968"/>
    <n v="1050"/>
    <n v="1875"/>
    <n v="3846"/>
    <n v="706"/>
    <n v="164"/>
    <n v="0.9"/>
    <x v="4"/>
  </r>
  <r>
    <x v="18"/>
    <s v="LA"/>
    <m/>
    <x v="3"/>
    <d v="2017-11-01T00:00:00"/>
    <x v="10"/>
    <x v="1"/>
    <n v="6590"/>
    <s v="very low "/>
    <n v="5531"/>
    <n v="1035"/>
    <n v="1942"/>
    <n v="4143"/>
    <n v="736"/>
    <n v="171"/>
    <n v="0.9"/>
    <x v="5"/>
  </r>
  <r>
    <x v="18"/>
    <s v="LA"/>
    <m/>
    <x v="3"/>
    <d v="2017-12-01T00:00:00"/>
    <x v="11"/>
    <x v="1"/>
    <n v="6606"/>
    <s v="very low "/>
    <n v="5559"/>
    <n v="1022"/>
    <n v="1951"/>
    <n v="4137"/>
    <n v="731"/>
    <n v="169"/>
    <n v="0.9"/>
    <x v="5"/>
  </r>
  <r>
    <x v="18"/>
    <s v="LA"/>
    <m/>
    <x v="3"/>
    <d v="2018-01-01T00:00:00"/>
    <x v="0"/>
    <x v="2"/>
    <n v="6756"/>
    <s v="very low "/>
    <n v="5699"/>
    <n v="1036"/>
    <n v="1981"/>
    <n v="4196"/>
    <n v="757"/>
    <n v="173"/>
    <n v="0.91"/>
    <x v="5"/>
  </r>
  <r>
    <x v="18"/>
    <s v="LA"/>
    <m/>
    <x v="3"/>
    <d v="2018-02-01T00:00:00"/>
    <x v="1"/>
    <x v="2"/>
    <n v="6783"/>
    <s v="very low "/>
    <n v="5749"/>
    <n v="1019"/>
    <n v="2003"/>
    <n v="4209"/>
    <n v="769"/>
    <n v="173"/>
    <n v="0.91"/>
    <x v="5"/>
  </r>
  <r>
    <x v="18"/>
    <s v="LA"/>
    <m/>
    <x v="3"/>
    <d v="2018-03-01T00:00:00"/>
    <x v="2"/>
    <x v="2"/>
    <n v="6890"/>
    <s v="very low "/>
    <n v="5843"/>
    <n v="1031"/>
    <n v="2017"/>
    <n v="4289"/>
    <n v="781"/>
    <n v="174"/>
    <n v="0.91"/>
    <x v="6"/>
  </r>
  <r>
    <x v="18"/>
    <s v="LA"/>
    <m/>
    <x v="3"/>
    <d v="2018-04-01T00:00:00"/>
    <x v="3"/>
    <x v="2"/>
    <n v="6984"/>
    <s v="very low "/>
    <n v="5932"/>
    <n v="1035"/>
    <n v="2024"/>
    <n v="4352"/>
    <n v="806"/>
    <n v="175"/>
    <n v="0.92"/>
    <x v="6"/>
  </r>
  <r>
    <x v="18"/>
    <s v="LA"/>
    <m/>
    <x v="3"/>
    <d v="2018-05-01T00:00:00"/>
    <x v="4"/>
    <x v="2"/>
    <n v="7122"/>
    <s v="very low "/>
    <n v="6094"/>
    <n v="1010"/>
    <n v="2068"/>
    <n v="4420"/>
    <n v="806"/>
    <n v="178"/>
    <n v="0.92"/>
    <x v="6"/>
  </r>
  <r>
    <x v="18"/>
    <s v="LA"/>
    <m/>
    <x v="3"/>
    <d v="2018-06-01T00:00:00"/>
    <x v="5"/>
    <x v="2"/>
    <n v="7204"/>
    <s v="very low "/>
    <n v="6244"/>
    <n v="944"/>
    <n v="2110"/>
    <n v="4450"/>
    <n v="812"/>
    <n v="196"/>
    <n v="0.93"/>
    <x v="7"/>
  </r>
  <r>
    <x v="18"/>
    <s v="LA"/>
    <m/>
    <x v="3"/>
    <d v="2018-07-01T00:00:00"/>
    <x v="6"/>
    <x v="2"/>
    <n v="7282"/>
    <s v="very low "/>
    <n v="6379"/>
    <n v="885"/>
    <n v="2120"/>
    <n v="4351"/>
    <n v="820"/>
    <n v="195"/>
    <n v="0.93"/>
    <x v="7"/>
  </r>
  <r>
    <x v="18"/>
    <s v="LA"/>
    <m/>
    <x v="3"/>
    <d v="2018-08-01T00:00:00"/>
    <x v="7"/>
    <x v="2"/>
    <n v="7355"/>
    <s v="very low "/>
    <n v="6456"/>
    <n v="877"/>
    <n v="2314"/>
    <n v="5024"/>
    <n v="910"/>
    <n v="219"/>
    <n v="0.93"/>
    <x v="7"/>
  </r>
  <r>
    <x v="18"/>
    <s v="LA"/>
    <m/>
    <x v="3"/>
    <d v="2018-09-01T00:00:00"/>
    <x v="8"/>
    <x v="2"/>
    <n v="7496"/>
    <s v="very low "/>
    <n v="6637"/>
    <n v="833"/>
    <n v="2378"/>
    <n v="5097"/>
    <n v="948"/>
    <n v="218"/>
    <n v="0.93"/>
    <x v="7"/>
  </r>
  <r>
    <x v="18"/>
    <s v="LA"/>
    <m/>
    <x v="3"/>
    <d v="2018-10-01T00:00:00"/>
    <x v="9"/>
    <x v="2"/>
    <n v="7661"/>
    <s v="very low "/>
    <n v="6810"/>
    <n v="822"/>
    <n v="2425"/>
    <n v="5205"/>
    <n v="978"/>
    <n v="239"/>
    <n v="0.94"/>
    <x v="8"/>
  </r>
  <r>
    <x v="18"/>
    <s v="LA"/>
    <m/>
    <x v="3"/>
    <d v="2018-11-01T00:00:00"/>
    <x v="10"/>
    <x v="2"/>
    <n v="7615"/>
    <s v="very low "/>
    <n v="6776"/>
    <n v="805"/>
    <n v="2405"/>
    <n v="5177"/>
    <n v="988"/>
    <n v="221"/>
    <n v="0.94"/>
    <x v="10"/>
  </r>
  <r>
    <x v="18"/>
    <s v="LA"/>
    <m/>
    <x v="3"/>
    <d v="2018-12-01T00:00:00"/>
    <x v="11"/>
    <x v="2"/>
    <n v="7714"/>
    <s v="very low "/>
    <n v="6875"/>
    <n v="800"/>
    <n v="2434"/>
    <n v="5241"/>
    <n v="1012"/>
    <n v="241"/>
    <n v="0.94"/>
    <x v="10"/>
  </r>
  <r>
    <x v="18"/>
    <s v="LA"/>
    <m/>
    <x v="3"/>
    <d v="2019-01-01T00:00:00"/>
    <x v="0"/>
    <x v="3"/>
    <n v="7772"/>
    <s v="very low "/>
    <n v="6966"/>
    <n v="769"/>
    <n v="2479"/>
    <n v="5252"/>
    <n v="1036"/>
    <n v="241"/>
    <n v="0.94"/>
    <x v="10"/>
  </r>
  <r>
    <x v="18"/>
    <s v="LA"/>
    <m/>
    <x v="3"/>
    <d v="2019-02-01T00:00:00"/>
    <x v="1"/>
    <x v="3"/>
    <n v="7883"/>
    <s v="very low "/>
    <n v="7073"/>
    <n v="769"/>
    <n v="2546"/>
    <n v="5327"/>
    <n v="1065"/>
    <n v="240"/>
    <n v="0.94"/>
    <x v="10"/>
  </r>
  <r>
    <x v="18"/>
    <s v="LA"/>
    <m/>
    <x v="3"/>
    <d v="2019-03-01T00:00:00"/>
    <x v="2"/>
    <x v="3"/>
    <n v="7856"/>
    <s v="very low "/>
    <n v="7027"/>
    <n v="762"/>
    <n v="2563"/>
    <n v="5281"/>
    <n v="1083"/>
    <n v="242"/>
    <n v="0.94"/>
    <x v="10"/>
  </r>
  <r>
    <x v="18"/>
    <s v="LA"/>
    <m/>
    <x v="3"/>
    <d v="2019-04-01T00:00:00"/>
    <x v="3"/>
    <x v="3"/>
    <n v="7922"/>
    <s v="very low "/>
    <n v="7122"/>
    <n v="743"/>
    <n v="2583"/>
    <n v="5321"/>
    <n v="1118"/>
    <n v="235"/>
    <n v="0.95"/>
    <x v="10"/>
  </r>
  <r>
    <x v="19"/>
    <s v="ME"/>
    <m/>
    <x v="4"/>
    <d v="2016-01-01T00:00:00"/>
    <x v="0"/>
    <x v="0"/>
    <n v="1618"/>
    <s v="very low "/>
    <n v="1362"/>
    <n v="256"/>
    <n v="855"/>
    <n v="654"/>
    <n v="315"/>
    <n v="126"/>
    <n v="0.94"/>
    <x v="8"/>
  </r>
  <r>
    <x v="19"/>
    <s v="ME"/>
    <m/>
    <x v="4"/>
    <d v="2016-02-01T00:00:00"/>
    <x v="1"/>
    <x v="0"/>
    <n v="1662"/>
    <s v="very low "/>
    <n v="1414"/>
    <n v="248"/>
    <n v="937"/>
    <n v="714"/>
    <n v="313"/>
    <n v="141"/>
    <n v="0.94"/>
    <x v="8"/>
  </r>
  <r>
    <x v="19"/>
    <s v="ME"/>
    <m/>
    <x v="4"/>
    <d v="2016-03-01T00:00:00"/>
    <x v="2"/>
    <x v="0"/>
    <n v="1748"/>
    <s v="very low "/>
    <n v="1479"/>
    <n v="269"/>
    <n v="945"/>
    <n v="795"/>
    <n v="316"/>
    <n v="148"/>
    <n v="0.94"/>
    <x v="7"/>
  </r>
  <r>
    <x v="19"/>
    <s v="ME"/>
    <m/>
    <x v="4"/>
    <d v="2016-04-01T00:00:00"/>
    <x v="3"/>
    <x v="0"/>
    <n v="1834"/>
    <s v="very low "/>
    <n v="1559"/>
    <n v="275"/>
    <n v="971"/>
    <n v="856"/>
    <n v="319"/>
    <n v="166"/>
    <n v="0.96"/>
    <x v="13"/>
  </r>
  <r>
    <x v="19"/>
    <s v="ME"/>
    <m/>
    <x v="4"/>
    <d v="2016-05-01T00:00:00"/>
    <x v="4"/>
    <x v="0"/>
    <n v="1984"/>
    <s v="very low "/>
    <n v="1696"/>
    <n v="288"/>
    <n v="1020"/>
    <n v="957"/>
    <n v="340"/>
    <n v="189"/>
    <n v="0.96"/>
    <x v="9"/>
  </r>
  <r>
    <x v="19"/>
    <s v="ME"/>
    <m/>
    <x v="4"/>
    <d v="2016-06-01T00:00:00"/>
    <x v="5"/>
    <x v="0"/>
    <n v="2218"/>
    <s v="very low "/>
    <n v="1910"/>
    <n v="308"/>
    <n v="1142"/>
    <n v="1058"/>
    <n v="377"/>
    <n v="203"/>
    <n v="0.96"/>
    <x v="9"/>
  </r>
  <r>
    <x v="19"/>
    <s v="ME"/>
    <m/>
    <x v="4"/>
    <d v="2016-07-01T00:00:00"/>
    <x v="6"/>
    <x v="0"/>
    <n v="2217"/>
    <s v="very low "/>
    <n v="1921"/>
    <n v="296"/>
    <n v="1121"/>
    <n v="1050"/>
    <n v="375"/>
    <n v="197"/>
    <n v="0.96"/>
    <x v="9"/>
  </r>
  <r>
    <x v="19"/>
    <s v="ME"/>
    <m/>
    <x v="4"/>
    <d v="2016-08-01T00:00:00"/>
    <x v="7"/>
    <x v="0"/>
    <n v="2253"/>
    <s v="very low "/>
    <n v="1962"/>
    <n v="291"/>
    <n v="1109"/>
    <n v="1033"/>
    <n v="371"/>
    <n v="197"/>
    <n v="0.96"/>
    <x v="13"/>
  </r>
  <r>
    <x v="19"/>
    <s v="ME"/>
    <m/>
    <x v="4"/>
    <d v="2016-09-01T00:00:00"/>
    <x v="8"/>
    <x v="0"/>
    <n v="2333"/>
    <s v="very low "/>
    <n v="2014"/>
    <n v="319"/>
    <n v="1175"/>
    <n v="1089"/>
    <n v="405"/>
    <n v="204"/>
    <n v="0.96"/>
    <x v="13"/>
  </r>
  <r>
    <x v="19"/>
    <s v="ME"/>
    <m/>
    <x v="4"/>
    <d v="2016-10-01T00:00:00"/>
    <x v="9"/>
    <x v="0"/>
    <n v="2368"/>
    <s v="very low "/>
    <n v="2043"/>
    <n v="325"/>
    <n v="1185"/>
    <n v="1111"/>
    <n v="405"/>
    <n v="209"/>
    <n v="0.96"/>
    <x v="9"/>
  </r>
  <r>
    <x v="19"/>
    <s v="ME"/>
    <m/>
    <x v="4"/>
    <d v="2016-11-01T00:00:00"/>
    <x v="10"/>
    <x v="0"/>
    <n v="2406"/>
    <s v="very low "/>
    <n v="2122"/>
    <n v="284"/>
    <n v="1188"/>
    <n v="1145"/>
    <n v="421"/>
    <n v="212"/>
    <n v="0.97"/>
    <x v="13"/>
  </r>
  <r>
    <x v="19"/>
    <s v="ME"/>
    <m/>
    <x v="4"/>
    <d v="2016-12-01T00:00:00"/>
    <x v="11"/>
    <x v="0"/>
    <n v="2428"/>
    <s v="very low "/>
    <n v="2145"/>
    <n v="283"/>
    <n v="1196"/>
    <n v="1157"/>
    <n v="431"/>
    <n v="203"/>
    <n v="0.97"/>
    <x v="13"/>
  </r>
  <r>
    <x v="19"/>
    <s v="ME"/>
    <m/>
    <x v="4"/>
    <d v="2017-01-01T00:00:00"/>
    <x v="0"/>
    <x v="1"/>
    <n v="2466"/>
    <s v="very low "/>
    <n v="2182"/>
    <n v="284"/>
    <n v="1213"/>
    <n v="1173"/>
    <n v="438"/>
    <n v="211"/>
    <n v="0.97"/>
    <x v="11"/>
  </r>
  <r>
    <x v="19"/>
    <s v="ME"/>
    <m/>
    <x v="4"/>
    <d v="2017-02-01T00:00:00"/>
    <x v="1"/>
    <x v="1"/>
    <n v="2546"/>
    <s v="very low "/>
    <n v="2263"/>
    <n v="283"/>
    <n v="1250"/>
    <n v="1213"/>
    <n v="454"/>
    <n v="219"/>
    <n v="0.98"/>
    <x v="11"/>
  </r>
  <r>
    <x v="19"/>
    <s v="ME"/>
    <m/>
    <x v="4"/>
    <d v="2017-03-01T00:00:00"/>
    <x v="2"/>
    <x v="1"/>
    <n v="2581"/>
    <s v="very low "/>
    <n v="2291"/>
    <n v="290"/>
    <n v="1269"/>
    <n v="1227"/>
    <n v="452"/>
    <n v="231"/>
    <n v="0.97"/>
    <x v="11"/>
  </r>
  <r>
    <x v="19"/>
    <s v="ME"/>
    <m/>
    <x v="4"/>
    <d v="2017-04-01T00:00:00"/>
    <x v="3"/>
    <x v="1"/>
    <n v="2608"/>
    <s v="very low "/>
    <n v="2308"/>
    <n v="300"/>
    <n v="1275"/>
    <n v="1250"/>
    <n v="464"/>
    <n v="231"/>
    <n v="0.97"/>
    <x v="11"/>
  </r>
  <r>
    <x v="19"/>
    <s v="ME"/>
    <m/>
    <x v="4"/>
    <d v="2017-05-01T00:00:00"/>
    <x v="4"/>
    <x v="1"/>
    <n v="2674"/>
    <s v="very low "/>
    <n v="2370"/>
    <n v="304"/>
    <n v="1296"/>
    <n v="1291"/>
    <n v="472"/>
    <n v="239"/>
    <n v="0.97"/>
    <x v="11"/>
  </r>
  <r>
    <x v="19"/>
    <s v="ME"/>
    <m/>
    <x v="4"/>
    <d v="2017-06-01T00:00:00"/>
    <x v="5"/>
    <x v="1"/>
    <n v="2767"/>
    <s v="very low "/>
    <n v="2442"/>
    <n v="325"/>
    <n v="1306"/>
    <n v="1368"/>
    <n v="484"/>
    <n v="239"/>
    <n v="0.97"/>
    <x v="11"/>
  </r>
  <r>
    <x v="19"/>
    <s v="ME"/>
    <m/>
    <x v="4"/>
    <d v="2017-07-01T00:00:00"/>
    <x v="6"/>
    <x v="1"/>
    <n v="2803"/>
    <s v="very low "/>
    <n v="2491"/>
    <n v="312"/>
    <n v="1316"/>
    <n v="1360"/>
    <n v="492"/>
    <n v="244"/>
    <n v="0.97"/>
    <x v="11"/>
  </r>
  <r>
    <x v="19"/>
    <s v="ME"/>
    <m/>
    <x v="4"/>
    <d v="2017-08-01T00:00:00"/>
    <x v="7"/>
    <x v="1"/>
    <n v="2843"/>
    <s v="very low "/>
    <n v="2544"/>
    <n v="299"/>
    <n v="1326"/>
    <n v="1377"/>
    <n v="506"/>
    <n v="242"/>
    <n v="0.97"/>
    <x v="11"/>
  </r>
  <r>
    <x v="19"/>
    <s v="ME"/>
    <m/>
    <x v="4"/>
    <d v="2017-09-01T00:00:00"/>
    <x v="8"/>
    <x v="1"/>
    <n v="2879"/>
    <s v="very low "/>
    <n v="2582"/>
    <n v="297"/>
    <n v="1344"/>
    <n v="1382"/>
    <n v="518"/>
    <n v="250"/>
    <n v="0.98"/>
    <x v="12"/>
  </r>
  <r>
    <x v="19"/>
    <s v="ME"/>
    <m/>
    <x v="4"/>
    <d v="2017-10-01T00:00:00"/>
    <x v="9"/>
    <x v="1"/>
    <n v="2941"/>
    <s v="very low "/>
    <n v="2639"/>
    <n v="302"/>
    <n v="1361"/>
    <n v="1421"/>
    <n v="526"/>
    <n v="258"/>
    <n v="0.98"/>
    <x v="12"/>
  </r>
  <r>
    <x v="19"/>
    <s v="ME"/>
    <m/>
    <x v="4"/>
    <d v="2017-11-01T00:00:00"/>
    <x v="10"/>
    <x v="1"/>
    <n v="3003"/>
    <s v="very low "/>
    <n v="2687"/>
    <n v="316"/>
    <n v="1375"/>
    <n v="1470"/>
    <n v="537"/>
    <n v="260"/>
    <n v="0.98"/>
    <x v="12"/>
  </r>
  <r>
    <x v="19"/>
    <s v="ME"/>
    <m/>
    <x v="4"/>
    <d v="2017-12-01T00:00:00"/>
    <x v="11"/>
    <x v="1"/>
    <n v="3230"/>
    <s v="very low "/>
    <n v="2909"/>
    <n v="320"/>
    <n v="1422"/>
    <n v="1602"/>
    <n v="575"/>
    <n v="299"/>
    <n v="0.97"/>
    <x v="12"/>
  </r>
  <r>
    <x v="19"/>
    <s v="ME"/>
    <m/>
    <x v="4"/>
    <d v="2018-01-01T00:00:00"/>
    <x v="0"/>
    <x v="2"/>
    <n v="3280"/>
    <s v="very low "/>
    <n v="2975"/>
    <n v="305"/>
    <n v="1447"/>
    <n v="1612"/>
    <n v="583"/>
    <n v="313"/>
    <n v="0.97"/>
    <x v="11"/>
  </r>
  <r>
    <x v="19"/>
    <s v="ME"/>
    <m/>
    <x v="4"/>
    <d v="2018-02-01T00:00:00"/>
    <x v="1"/>
    <x v="2"/>
    <n v="3271"/>
    <s v="very low "/>
    <n v="2958"/>
    <n v="313"/>
    <n v="1449"/>
    <n v="1595"/>
    <n v="581"/>
    <n v="307"/>
    <n v="0.98"/>
    <x v="12"/>
  </r>
  <r>
    <x v="19"/>
    <s v="ME"/>
    <m/>
    <x v="4"/>
    <d v="2018-03-01T00:00:00"/>
    <x v="2"/>
    <x v="2"/>
    <n v="3281"/>
    <s v="very low "/>
    <n v="2982"/>
    <n v="299"/>
    <n v="1463"/>
    <n v="1595"/>
    <n v="586"/>
    <n v="314"/>
    <n v="0.97"/>
    <x v="11"/>
  </r>
  <r>
    <x v="19"/>
    <s v="ME"/>
    <m/>
    <x v="4"/>
    <d v="2018-04-01T00:00:00"/>
    <x v="3"/>
    <x v="2"/>
    <n v="3345"/>
    <s v="very low "/>
    <n v="3048"/>
    <n v="297"/>
    <n v="1468"/>
    <n v="1633"/>
    <n v="592"/>
    <n v="315"/>
    <n v="0.98"/>
    <x v="12"/>
  </r>
  <r>
    <x v="19"/>
    <s v="ME"/>
    <m/>
    <x v="4"/>
    <d v="2018-05-01T00:00:00"/>
    <x v="4"/>
    <x v="2"/>
    <n v="3347"/>
    <s v="very low "/>
    <n v="3053"/>
    <n v="294"/>
    <n v="1454"/>
    <n v="1652"/>
    <n v="598"/>
    <n v="325"/>
    <n v="0.98"/>
    <x v="12"/>
  </r>
  <r>
    <x v="19"/>
    <s v="ME"/>
    <m/>
    <x v="4"/>
    <d v="2018-06-01T00:00:00"/>
    <x v="5"/>
    <x v="2"/>
    <n v="3352"/>
    <s v="very low "/>
    <n v="3062"/>
    <n v="290"/>
    <n v="1456"/>
    <n v="1663"/>
    <n v="594"/>
    <n v="325"/>
    <n v="0.98"/>
    <x v="12"/>
  </r>
  <r>
    <x v="19"/>
    <s v="ME"/>
    <m/>
    <x v="4"/>
    <d v="2018-07-01T00:00:00"/>
    <x v="6"/>
    <x v="2"/>
    <n v="3401"/>
    <s v="very low "/>
    <n v="3114"/>
    <n v="287"/>
    <n v="1449"/>
    <n v="1646"/>
    <n v="603"/>
    <n v="319"/>
    <n v="0.98"/>
    <x v="12"/>
  </r>
  <r>
    <x v="19"/>
    <s v="ME"/>
    <m/>
    <x v="4"/>
    <d v="2018-08-01T00:00:00"/>
    <x v="7"/>
    <x v="2"/>
    <n v="3444"/>
    <s v="very low "/>
    <n v="3162"/>
    <n v="281"/>
    <n v="1586"/>
    <n v="1854"/>
    <n v="658"/>
    <n v="346"/>
    <n v="0.98"/>
    <x v="12"/>
  </r>
  <r>
    <x v="19"/>
    <s v="ME"/>
    <m/>
    <x v="4"/>
    <d v="2018-09-01T00:00:00"/>
    <x v="8"/>
    <x v="2"/>
    <n v="3471"/>
    <s v="very low "/>
    <n v="3231"/>
    <n v="240"/>
    <n v="1600"/>
    <n v="1864"/>
    <n v="664"/>
    <n v="351"/>
    <n v="0.98"/>
    <x v="12"/>
  </r>
  <r>
    <x v="19"/>
    <s v="ME"/>
    <m/>
    <x v="4"/>
    <d v="2018-10-01T00:00:00"/>
    <x v="9"/>
    <x v="2"/>
    <n v="3484"/>
    <s v="very low "/>
    <n v="3250"/>
    <n v="233"/>
    <n v="1603"/>
    <n v="1870"/>
    <n v="672"/>
    <n v="347"/>
    <n v="0.98"/>
    <x v="12"/>
  </r>
  <r>
    <x v="19"/>
    <s v="ME"/>
    <m/>
    <x v="4"/>
    <d v="2018-11-01T00:00:00"/>
    <x v="10"/>
    <x v="2"/>
    <n v="3474"/>
    <s v="very low "/>
    <n v="3238"/>
    <n v="235"/>
    <n v="1603"/>
    <n v="1856"/>
    <n v="662"/>
    <n v="356"/>
    <n v="0.98"/>
    <x v="12"/>
  </r>
  <r>
    <x v="19"/>
    <s v="ME"/>
    <m/>
    <x v="4"/>
    <d v="2018-12-01T00:00:00"/>
    <x v="11"/>
    <x v="2"/>
    <n v="3491"/>
    <s v="very low "/>
    <n v="3259"/>
    <n v="229"/>
    <n v="1600"/>
    <n v="1868"/>
    <n v="666"/>
    <n v="348"/>
    <n v="0.98"/>
    <x v="12"/>
  </r>
  <r>
    <x v="19"/>
    <s v="ME"/>
    <m/>
    <x v="4"/>
    <d v="2019-01-01T00:00:00"/>
    <x v="0"/>
    <x v="3"/>
    <n v="3488"/>
    <s v="very low "/>
    <n v="3255"/>
    <n v="233"/>
    <n v="1593"/>
    <n v="1872"/>
    <n v="653"/>
    <n v="353"/>
    <n v="0.99"/>
    <x v="12"/>
  </r>
  <r>
    <x v="19"/>
    <s v="ME"/>
    <m/>
    <x v="4"/>
    <d v="2019-02-01T00:00:00"/>
    <x v="1"/>
    <x v="3"/>
    <n v="3509"/>
    <s v="very low "/>
    <n v="3275"/>
    <n v="234"/>
    <n v="1606"/>
    <n v="1903"/>
    <n v="661"/>
    <n v="354"/>
    <n v="0.99"/>
    <x v="12"/>
  </r>
  <r>
    <x v="19"/>
    <s v="ME"/>
    <m/>
    <x v="4"/>
    <d v="2019-03-01T00:00:00"/>
    <x v="2"/>
    <x v="3"/>
    <n v="3511"/>
    <s v="very low "/>
    <n v="3268"/>
    <n v="240"/>
    <n v="1622"/>
    <n v="1887"/>
    <n v="674"/>
    <n v="363"/>
    <n v="0.99"/>
    <x v="16"/>
  </r>
  <r>
    <x v="19"/>
    <s v="ME"/>
    <m/>
    <x v="4"/>
    <d v="2019-04-01T00:00:00"/>
    <x v="3"/>
    <x v="3"/>
    <n v="3535"/>
    <s v="very low "/>
    <n v="3306"/>
    <n v="225"/>
    <n v="1626"/>
    <n v="1903"/>
    <n v="685"/>
    <n v="365"/>
    <n v="0.99"/>
    <x v="16"/>
  </r>
  <r>
    <x v="20"/>
    <s v="MD"/>
    <m/>
    <x v="5"/>
    <d v="2016-01-01T00:00:00"/>
    <x v="0"/>
    <x v="0"/>
    <n v="3940"/>
    <s v="very low "/>
    <n v="2542"/>
    <n v="1330"/>
    <n v="1219"/>
    <n v="2420"/>
    <n v="393"/>
    <n v="191"/>
    <n v="0.92"/>
    <x v="7"/>
  </r>
  <r>
    <x v="20"/>
    <s v="MD"/>
    <m/>
    <x v="5"/>
    <d v="2016-02-01T00:00:00"/>
    <x v="1"/>
    <x v="0"/>
    <n v="4272"/>
    <s v="very low "/>
    <n v="2812"/>
    <n v="1395"/>
    <n v="1450"/>
    <n v="2768"/>
    <n v="443"/>
    <n v="199"/>
    <n v="0.92"/>
    <x v="6"/>
  </r>
  <r>
    <x v="20"/>
    <s v="MD"/>
    <m/>
    <x v="5"/>
    <d v="2016-03-01T00:00:00"/>
    <x v="2"/>
    <x v="0"/>
    <n v="4549"/>
    <s v="very low "/>
    <n v="2953"/>
    <n v="1523"/>
    <n v="1490"/>
    <n v="3009"/>
    <n v="463"/>
    <n v="208"/>
    <n v="0.93"/>
    <x v="6"/>
  </r>
  <r>
    <x v="20"/>
    <s v="MD"/>
    <m/>
    <x v="5"/>
    <d v="2016-04-01T00:00:00"/>
    <x v="3"/>
    <x v="0"/>
    <n v="4830"/>
    <s v="very low "/>
    <n v="3189"/>
    <n v="1571"/>
    <n v="1545"/>
    <n v="3231"/>
    <n v="485"/>
    <n v="239"/>
    <n v="0.93"/>
    <x v="7"/>
  </r>
  <r>
    <x v="20"/>
    <s v="MD"/>
    <m/>
    <x v="5"/>
    <d v="2016-05-01T00:00:00"/>
    <x v="4"/>
    <x v="0"/>
    <n v="5364"/>
    <s v="very low "/>
    <n v="3512"/>
    <n v="1786"/>
    <n v="1627"/>
    <n v="3682"/>
    <n v="528"/>
    <n v="262"/>
    <n v="0.93"/>
    <x v="8"/>
  </r>
  <r>
    <x v="20"/>
    <s v="MD"/>
    <m/>
    <x v="5"/>
    <d v="2016-06-01T00:00:00"/>
    <x v="5"/>
    <x v="0"/>
    <n v="6278"/>
    <s v="very low "/>
    <n v="3999"/>
    <n v="2207"/>
    <n v="1763"/>
    <n v="4439"/>
    <n v="590"/>
    <n v="310"/>
    <n v="0.93"/>
    <x v="7"/>
  </r>
  <r>
    <x v="20"/>
    <s v="MD"/>
    <m/>
    <x v="5"/>
    <d v="2016-07-01T00:00:00"/>
    <x v="6"/>
    <x v="0"/>
    <n v="6061"/>
    <s v="very low "/>
    <n v="3957"/>
    <n v="2028"/>
    <n v="1779"/>
    <n v="4189"/>
    <n v="583"/>
    <n v="300"/>
    <n v="0.93"/>
    <x v="7"/>
  </r>
  <r>
    <x v="20"/>
    <s v="MD"/>
    <m/>
    <x v="5"/>
    <d v="2016-08-01T00:00:00"/>
    <x v="7"/>
    <x v="0"/>
    <n v="6173"/>
    <s v="very low "/>
    <n v="4151"/>
    <n v="1943"/>
    <n v="1783"/>
    <n v="4058"/>
    <n v="580"/>
    <n v="291"/>
    <n v="0.94"/>
    <x v="8"/>
  </r>
  <r>
    <x v="20"/>
    <s v="MD"/>
    <m/>
    <x v="5"/>
    <d v="2016-09-01T00:00:00"/>
    <x v="8"/>
    <x v="0"/>
    <n v="6359"/>
    <s v="very low "/>
    <n v="4380"/>
    <n v="1896"/>
    <n v="1900"/>
    <n v="4321"/>
    <n v="630"/>
    <n v="299"/>
    <n v="0.94"/>
    <x v="8"/>
  </r>
  <r>
    <x v="20"/>
    <s v="MD"/>
    <m/>
    <x v="5"/>
    <d v="2016-10-01T00:00:00"/>
    <x v="9"/>
    <x v="0"/>
    <n v="6526"/>
    <s v="very low "/>
    <n v="4524"/>
    <n v="1917"/>
    <n v="1928"/>
    <n v="4461"/>
    <n v="642"/>
    <n v="315"/>
    <n v="0.94"/>
    <x v="8"/>
  </r>
  <r>
    <x v="20"/>
    <s v="MD"/>
    <m/>
    <x v="5"/>
    <d v="2016-11-01T00:00:00"/>
    <x v="10"/>
    <x v="0"/>
    <n v="6720"/>
    <s v="very low "/>
    <n v="4683"/>
    <n v="1951"/>
    <n v="1978"/>
    <n v="4595"/>
    <n v="655"/>
    <n v="329"/>
    <n v="0.94"/>
    <x v="10"/>
  </r>
  <r>
    <x v="20"/>
    <s v="MD"/>
    <m/>
    <x v="5"/>
    <d v="2016-12-01T00:00:00"/>
    <x v="11"/>
    <x v="0"/>
    <n v="6848"/>
    <s v="very low "/>
    <n v="4766"/>
    <n v="1995"/>
    <n v="2027"/>
    <n v="4670"/>
    <n v="657"/>
    <n v="347"/>
    <n v="0.94"/>
    <x v="10"/>
  </r>
  <r>
    <x v="20"/>
    <s v="MD"/>
    <m/>
    <x v="5"/>
    <d v="2017-01-01T00:00:00"/>
    <x v="0"/>
    <x v="1"/>
    <n v="7002"/>
    <s v="very low "/>
    <n v="4946"/>
    <n v="1968"/>
    <n v="2063"/>
    <n v="4767"/>
    <n v="681"/>
    <n v="345"/>
    <n v="0.94"/>
    <x v="8"/>
  </r>
  <r>
    <x v="20"/>
    <s v="MD"/>
    <m/>
    <x v="5"/>
    <d v="2017-02-01T00:00:00"/>
    <x v="1"/>
    <x v="1"/>
    <n v="7128"/>
    <s v="very low "/>
    <n v="5145"/>
    <n v="1895"/>
    <n v="2111"/>
    <n v="4832"/>
    <n v="705"/>
    <n v="354"/>
    <n v="0.94"/>
    <x v="8"/>
  </r>
  <r>
    <x v="20"/>
    <s v="MD"/>
    <m/>
    <x v="5"/>
    <d v="2017-03-01T00:00:00"/>
    <x v="2"/>
    <x v="1"/>
    <n v="7265"/>
    <s v="very low "/>
    <n v="5312"/>
    <n v="1868"/>
    <n v="2134"/>
    <n v="4925"/>
    <n v="723"/>
    <n v="358"/>
    <n v="0.94"/>
    <x v="8"/>
  </r>
  <r>
    <x v="20"/>
    <s v="MD"/>
    <m/>
    <x v="5"/>
    <d v="2017-04-01T00:00:00"/>
    <x v="3"/>
    <x v="1"/>
    <n v="7422"/>
    <s v="very low "/>
    <n v="5435"/>
    <n v="1909"/>
    <n v="2140"/>
    <n v="5070"/>
    <n v="719"/>
    <n v="363"/>
    <n v="0.94"/>
    <x v="8"/>
  </r>
  <r>
    <x v="20"/>
    <s v="MD"/>
    <m/>
    <x v="5"/>
    <d v="2017-05-01T00:00:00"/>
    <x v="4"/>
    <x v="1"/>
    <n v="7686"/>
    <s v="very low "/>
    <n v="5661"/>
    <n v="1945"/>
    <n v="2242"/>
    <n v="5228"/>
    <n v="774"/>
    <n v="376"/>
    <n v="0.94"/>
    <x v="8"/>
  </r>
  <r>
    <x v="20"/>
    <s v="MD"/>
    <m/>
    <x v="5"/>
    <d v="2017-06-01T00:00:00"/>
    <x v="5"/>
    <x v="1"/>
    <n v="7923"/>
    <s v="very low "/>
    <n v="5863"/>
    <n v="1979"/>
    <n v="2304"/>
    <n v="5395"/>
    <n v="778"/>
    <n v="389"/>
    <n v="0.95"/>
    <x v="10"/>
  </r>
  <r>
    <x v="20"/>
    <s v="MD"/>
    <m/>
    <x v="5"/>
    <d v="2017-07-01T00:00:00"/>
    <x v="6"/>
    <x v="1"/>
    <n v="7855"/>
    <s v="very low "/>
    <n v="5914"/>
    <n v="1862"/>
    <n v="2304"/>
    <n v="5286"/>
    <n v="788"/>
    <n v="404"/>
    <n v="0.95"/>
    <x v="10"/>
  </r>
  <r>
    <x v="20"/>
    <s v="MD"/>
    <m/>
    <x v="5"/>
    <d v="2017-08-01T00:00:00"/>
    <x v="7"/>
    <x v="1"/>
    <n v="7997"/>
    <s v="very low "/>
    <n v="6119"/>
    <n v="1800"/>
    <n v="2329"/>
    <n v="5356"/>
    <n v="791"/>
    <n v="406"/>
    <n v="0.95"/>
    <x v="10"/>
  </r>
  <r>
    <x v="20"/>
    <s v="MD"/>
    <m/>
    <x v="5"/>
    <d v="2017-09-01T00:00:00"/>
    <x v="8"/>
    <x v="1"/>
    <n v="8303"/>
    <s v="very low "/>
    <n v="6452"/>
    <n v="1775"/>
    <n v="2435"/>
    <n v="5528"/>
    <n v="815"/>
    <n v="416"/>
    <n v="0.95"/>
    <x v="10"/>
  </r>
  <r>
    <x v="20"/>
    <s v="MD"/>
    <m/>
    <x v="5"/>
    <d v="2017-10-01T00:00:00"/>
    <x v="9"/>
    <x v="1"/>
    <n v="8457"/>
    <s v="very low "/>
    <n v="6627"/>
    <n v="1749"/>
    <n v="2465"/>
    <n v="5635"/>
    <n v="818"/>
    <n v="435"/>
    <n v="0.95"/>
    <x v="9"/>
  </r>
  <r>
    <x v="20"/>
    <s v="MD"/>
    <m/>
    <x v="5"/>
    <d v="2017-11-01T00:00:00"/>
    <x v="10"/>
    <x v="1"/>
    <n v="8607"/>
    <s v="very low "/>
    <n v="6773"/>
    <n v="1750"/>
    <n v="2499"/>
    <n v="5742"/>
    <n v="830"/>
    <n v="450"/>
    <n v="0.95"/>
    <x v="10"/>
  </r>
  <r>
    <x v="20"/>
    <s v="MD"/>
    <m/>
    <x v="5"/>
    <d v="2017-12-01T00:00:00"/>
    <x v="11"/>
    <x v="1"/>
    <n v="8606"/>
    <s v="very low "/>
    <n v="6835"/>
    <n v="1688"/>
    <n v="2497"/>
    <n v="5733"/>
    <n v="835"/>
    <n v="447"/>
    <n v="0.95"/>
    <x v="10"/>
  </r>
  <r>
    <x v="20"/>
    <s v="MD"/>
    <m/>
    <x v="5"/>
    <d v="2018-01-01T00:00:00"/>
    <x v="0"/>
    <x v="2"/>
    <n v="8709"/>
    <s v="very low "/>
    <n v="6904"/>
    <n v="1728"/>
    <n v="2503"/>
    <n v="5798"/>
    <n v="845"/>
    <n v="445"/>
    <n v="0.95"/>
    <x v="10"/>
  </r>
  <r>
    <x v="20"/>
    <s v="MD"/>
    <m/>
    <x v="5"/>
    <d v="2018-02-01T00:00:00"/>
    <x v="1"/>
    <x v="2"/>
    <n v="8776"/>
    <s v="very low "/>
    <n v="6973"/>
    <n v="1721"/>
    <n v="2543"/>
    <n v="5840"/>
    <n v="866"/>
    <n v="451"/>
    <n v="0.95"/>
    <x v="10"/>
  </r>
  <r>
    <x v="20"/>
    <s v="MD"/>
    <m/>
    <x v="5"/>
    <d v="2018-03-01T00:00:00"/>
    <x v="2"/>
    <x v="2"/>
    <n v="8872"/>
    <s v="very low "/>
    <n v="7103"/>
    <n v="1691"/>
    <n v="2565"/>
    <n v="5905"/>
    <n v="888"/>
    <n v="448"/>
    <n v="0.95"/>
    <x v="10"/>
  </r>
  <r>
    <x v="20"/>
    <s v="MD"/>
    <m/>
    <x v="5"/>
    <d v="2018-04-01T00:00:00"/>
    <x v="3"/>
    <x v="2"/>
    <n v="9111"/>
    <s v="very low "/>
    <n v="7317"/>
    <n v="1720"/>
    <n v="2626"/>
    <n v="6011"/>
    <n v="912"/>
    <n v="476"/>
    <n v="0.95"/>
    <x v="10"/>
  </r>
  <r>
    <x v="20"/>
    <s v="MD"/>
    <m/>
    <x v="5"/>
    <d v="2018-05-01T00:00:00"/>
    <x v="4"/>
    <x v="2"/>
    <n v="9415"/>
    <s v="very low "/>
    <n v="7801"/>
    <n v="1545"/>
    <n v="2675"/>
    <n v="6231"/>
    <n v="905"/>
    <n v="500"/>
    <n v="0.95"/>
    <x v="9"/>
  </r>
  <r>
    <x v="20"/>
    <s v="MD"/>
    <m/>
    <x v="5"/>
    <d v="2018-06-01T00:00:00"/>
    <x v="5"/>
    <x v="2"/>
    <n v="9715"/>
    <s v="very low "/>
    <n v="8210"/>
    <n v="1432"/>
    <n v="2708"/>
    <n v="6460"/>
    <n v="933"/>
    <n v="519"/>
    <n v="0.95"/>
    <x v="9"/>
  </r>
  <r>
    <x v="20"/>
    <s v="MD"/>
    <m/>
    <x v="5"/>
    <d v="2018-07-01T00:00:00"/>
    <x v="6"/>
    <x v="2"/>
    <n v="10104"/>
    <s v="low "/>
    <n v="8660"/>
    <n v="1284"/>
    <n v="2787"/>
    <n v="6613"/>
    <n v="967"/>
    <n v="559"/>
    <n v="0.95"/>
    <x v="9"/>
  </r>
  <r>
    <x v="20"/>
    <s v="MD"/>
    <m/>
    <x v="5"/>
    <d v="2018-08-01T00:00:00"/>
    <x v="7"/>
    <x v="2"/>
    <n v="10517"/>
    <s v="low "/>
    <n v="9040"/>
    <n v="1231"/>
    <n v="3060"/>
    <n v="7427"/>
    <n v="1089"/>
    <n v="597"/>
    <n v="0.95"/>
    <x v="10"/>
  </r>
  <r>
    <x v="20"/>
    <s v="MD"/>
    <m/>
    <x v="5"/>
    <d v="2018-09-01T00:00:00"/>
    <x v="8"/>
    <x v="2"/>
    <n v="10782"/>
    <s v="low "/>
    <n v="9497"/>
    <n v="1206"/>
    <n v="3117"/>
    <n v="7641"/>
    <n v="1123"/>
    <n v="611"/>
    <n v="0.95"/>
    <x v="10"/>
  </r>
  <r>
    <x v="20"/>
    <s v="MD"/>
    <m/>
    <x v="5"/>
    <d v="2018-10-01T00:00:00"/>
    <x v="9"/>
    <x v="2"/>
    <n v="10997"/>
    <s v="low "/>
    <n v="9733"/>
    <n v="1179"/>
    <n v="3205"/>
    <n v="7762"/>
    <n v="1171"/>
    <n v="631"/>
    <n v="0.95"/>
    <x v="9"/>
  </r>
  <r>
    <x v="20"/>
    <s v="MD"/>
    <m/>
    <x v="5"/>
    <d v="2018-11-01T00:00:00"/>
    <x v="10"/>
    <x v="2"/>
    <n v="11000"/>
    <s v="low "/>
    <n v="9743"/>
    <n v="1167"/>
    <n v="3204"/>
    <n v="7745"/>
    <n v="1176"/>
    <n v="639"/>
    <n v="0.95"/>
    <x v="9"/>
  </r>
  <r>
    <x v="20"/>
    <s v="MD"/>
    <m/>
    <x v="5"/>
    <d v="2018-12-01T00:00:00"/>
    <x v="11"/>
    <x v="2"/>
    <n v="11116"/>
    <s v="low "/>
    <n v="9864"/>
    <n v="1160"/>
    <n v="3240"/>
    <n v="7822"/>
    <n v="1208"/>
    <n v="682"/>
    <n v="0.94"/>
    <x v="10"/>
  </r>
  <r>
    <x v="20"/>
    <s v="MD"/>
    <m/>
    <x v="5"/>
    <d v="2019-01-01T00:00:00"/>
    <x v="0"/>
    <x v="3"/>
    <n v="11261"/>
    <s v="low "/>
    <n v="10028"/>
    <n v="1145"/>
    <n v="3289"/>
    <n v="7896"/>
    <n v="1225"/>
    <n v="694"/>
    <n v="0.95"/>
    <x v="10"/>
  </r>
  <r>
    <x v="20"/>
    <s v="MD"/>
    <m/>
    <x v="5"/>
    <d v="2019-02-01T00:00:00"/>
    <x v="1"/>
    <x v="3"/>
    <n v="11376"/>
    <s v="low "/>
    <n v="10155"/>
    <n v="1129"/>
    <n v="3376"/>
    <n v="7987"/>
    <n v="1278"/>
    <n v="729"/>
    <n v="0.95"/>
    <x v="9"/>
  </r>
  <r>
    <x v="20"/>
    <s v="MD"/>
    <m/>
    <x v="5"/>
    <d v="2019-03-01T00:00:00"/>
    <x v="2"/>
    <x v="3"/>
    <n v="11439"/>
    <s v="low "/>
    <n v="10174"/>
    <n v="1132"/>
    <n v="3397"/>
    <n v="8027"/>
    <n v="1306"/>
    <n v="741"/>
    <n v="0.94"/>
    <x v="10"/>
  </r>
  <r>
    <x v="20"/>
    <s v="MD"/>
    <m/>
    <x v="5"/>
    <d v="2019-04-01T00:00:00"/>
    <x v="3"/>
    <x v="3"/>
    <n v="11566"/>
    <s v="low "/>
    <n v="10362"/>
    <n v="1084"/>
    <n v="3449"/>
    <n v="8093"/>
    <n v="1317"/>
    <n v="750"/>
    <n v="0.94"/>
    <x v="10"/>
  </r>
  <r>
    <x v="21"/>
    <s v="MA"/>
    <m/>
    <x v="4"/>
    <d v="2016-01-01T00:00:00"/>
    <x v="0"/>
    <x v="0"/>
    <n v="14043"/>
    <s v="low "/>
    <n v="12370"/>
    <n v="1617"/>
    <n v="4157"/>
    <n v="8528"/>
    <n v="2058"/>
    <n v="482"/>
    <n v="0.95"/>
    <x v="9"/>
  </r>
  <r>
    <x v="21"/>
    <s v="MA"/>
    <m/>
    <x v="4"/>
    <d v="2016-02-01T00:00:00"/>
    <x v="1"/>
    <x v="0"/>
    <n v="14311"/>
    <s v="low "/>
    <n v="12618"/>
    <n v="1639"/>
    <n v="4497"/>
    <n v="9450"/>
    <n v="2069"/>
    <n v="523"/>
    <n v="0.95"/>
    <x v="10"/>
  </r>
  <r>
    <x v="21"/>
    <s v="MA"/>
    <m/>
    <x v="4"/>
    <d v="2016-03-01T00:00:00"/>
    <x v="2"/>
    <x v="0"/>
    <n v="14654"/>
    <s v="low "/>
    <n v="12919"/>
    <n v="1678"/>
    <n v="4546"/>
    <n v="9749"/>
    <n v="2089"/>
    <n v="531"/>
    <n v="0.95"/>
    <x v="10"/>
  </r>
  <r>
    <x v="21"/>
    <s v="MA"/>
    <m/>
    <x v="4"/>
    <d v="2016-04-01T00:00:00"/>
    <x v="3"/>
    <x v="0"/>
    <n v="15188"/>
    <s v="low "/>
    <n v="13441"/>
    <n v="1688"/>
    <n v="4637"/>
    <n v="10196"/>
    <n v="2199"/>
    <n v="562"/>
    <n v="0.96"/>
    <x v="13"/>
  </r>
  <r>
    <x v="21"/>
    <s v="MA"/>
    <m/>
    <x v="4"/>
    <d v="2016-05-01T00:00:00"/>
    <x v="4"/>
    <x v="0"/>
    <n v="15823"/>
    <s v="low "/>
    <n v="14002"/>
    <n v="1760"/>
    <n v="4777"/>
    <n v="10681"/>
    <n v="2297"/>
    <n v="577"/>
    <n v="0.96"/>
    <x v="13"/>
  </r>
  <r>
    <x v="21"/>
    <s v="MA"/>
    <m/>
    <x v="4"/>
    <d v="2016-06-01T00:00:00"/>
    <x v="5"/>
    <x v="0"/>
    <n v="16437"/>
    <s v="low "/>
    <n v="14514"/>
    <n v="1855"/>
    <n v="4881"/>
    <n v="11157"/>
    <n v="2361"/>
    <n v="629"/>
    <n v="0.96"/>
    <x v="13"/>
  </r>
  <r>
    <x v="21"/>
    <s v="MA"/>
    <m/>
    <x v="4"/>
    <d v="2016-07-01T00:00:00"/>
    <x v="6"/>
    <x v="0"/>
    <n v="16193"/>
    <s v="low "/>
    <n v="14410"/>
    <n v="1716"/>
    <n v="4828"/>
    <n v="10818"/>
    <n v="2356"/>
    <n v="623"/>
    <n v="0.96"/>
    <x v="13"/>
  </r>
  <r>
    <x v="21"/>
    <s v="MA"/>
    <m/>
    <x v="4"/>
    <d v="2016-08-01T00:00:00"/>
    <x v="7"/>
    <x v="0"/>
    <n v="16507"/>
    <s v="low "/>
    <n v="14752"/>
    <n v="1685"/>
    <n v="4812"/>
    <n v="10742"/>
    <n v="2355"/>
    <n v="607"/>
    <n v="0.97"/>
    <x v="13"/>
  </r>
  <r>
    <x v="21"/>
    <s v="MA"/>
    <m/>
    <x v="4"/>
    <d v="2016-09-01T00:00:00"/>
    <x v="8"/>
    <x v="0"/>
    <n v="16738"/>
    <s v="low "/>
    <n v="14981"/>
    <n v="1686"/>
    <n v="4909"/>
    <n v="11159"/>
    <n v="2403"/>
    <n v="625"/>
    <n v="0.97"/>
    <x v="13"/>
  </r>
  <r>
    <x v="21"/>
    <s v="MA"/>
    <m/>
    <x v="4"/>
    <d v="2016-10-01T00:00:00"/>
    <x v="9"/>
    <x v="0"/>
    <n v="17054"/>
    <s v="low "/>
    <n v="15334"/>
    <n v="1640"/>
    <n v="4977"/>
    <n v="11358"/>
    <n v="2449"/>
    <n v="656"/>
    <n v="0.97"/>
    <x v="13"/>
  </r>
  <r>
    <x v="21"/>
    <s v="MA"/>
    <m/>
    <x v="4"/>
    <d v="2016-11-01T00:00:00"/>
    <x v="10"/>
    <x v="0"/>
    <n v="17296"/>
    <s v="low "/>
    <n v="15597"/>
    <n v="1617"/>
    <n v="5082"/>
    <n v="11473"/>
    <n v="2452"/>
    <n v="674"/>
    <n v="0.97"/>
    <x v="13"/>
  </r>
  <r>
    <x v="21"/>
    <s v="MA"/>
    <m/>
    <x v="4"/>
    <d v="2016-12-01T00:00:00"/>
    <x v="11"/>
    <x v="0"/>
    <n v="17402"/>
    <s v="low "/>
    <n v="15717"/>
    <n v="1606"/>
    <n v="5113"/>
    <n v="11517"/>
    <n v="2474"/>
    <n v="670"/>
    <n v="0.97"/>
    <x v="13"/>
  </r>
  <r>
    <x v="21"/>
    <s v="MA"/>
    <m/>
    <x v="4"/>
    <d v="2017-01-01T00:00:00"/>
    <x v="0"/>
    <x v="1"/>
    <n v="17697"/>
    <s v="low "/>
    <n v="15991"/>
    <n v="1625"/>
    <n v="5180"/>
    <n v="11726"/>
    <n v="2535"/>
    <n v="682"/>
    <n v="0.97"/>
    <x v="13"/>
  </r>
  <r>
    <x v="21"/>
    <s v="MA"/>
    <m/>
    <x v="4"/>
    <d v="2017-02-01T00:00:00"/>
    <x v="1"/>
    <x v="1"/>
    <n v="17791"/>
    <s v="low "/>
    <n v="16122"/>
    <n v="1588"/>
    <n v="5191"/>
    <n v="11806"/>
    <n v="2574"/>
    <n v="681"/>
    <n v="0.96"/>
    <x v="13"/>
  </r>
  <r>
    <x v="21"/>
    <s v="MA"/>
    <m/>
    <x v="4"/>
    <d v="2017-03-01T00:00:00"/>
    <x v="2"/>
    <x v="1"/>
    <n v="17902"/>
    <s v="low "/>
    <n v="16252"/>
    <n v="1570"/>
    <n v="5229"/>
    <n v="11850"/>
    <n v="2600"/>
    <n v="684"/>
    <n v="0.96"/>
    <x v="13"/>
  </r>
  <r>
    <x v="21"/>
    <s v="MA"/>
    <m/>
    <x v="4"/>
    <d v="2017-04-01T00:00:00"/>
    <x v="3"/>
    <x v="1"/>
    <n v="18107"/>
    <s v="low "/>
    <n v="16506"/>
    <n v="1521"/>
    <n v="5263"/>
    <n v="12005"/>
    <n v="2622"/>
    <n v="698"/>
    <n v="0.96"/>
    <x v="13"/>
  </r>
  <r>
    <x v="21"/>
    <s v="MA"/>
    <m/>
    <x v="4"/>
    <d v="2017-05-01T00:00:00"/>
    <x v="4"/>
    <x v="1"/>
    <n v="18313"/>
    <s v="low "/>
    <n v="16723"/>
    <n v="1514"/>
    <n v="5323"/>
    <n v="12124"/>
    <n v="2653"/>
    <n v="716"/>
    <n v="0.96"/>
    <x v="13"/>
  </r>
  <r>
    <x v="21"/>
    <s v="MA"/>
    <m/>
    <x v="4"/>
    <d v="2017-06-01T00:00:00"/>
    <x v="5"/>
    <x v="1"/>
    <n v="18545"/>
    <s v="low "/>
    <n v="16956"/>
    <n v="1516"/>
    <n v="5361"/>
    <n v="12280"/>
    <n v="2696"/>
    <n v="740"/>
    <n v="0.97"/>
    <x v="13"/>
  </r>
  <r>
    <x v="21"/>
    <s v="MA"/>
    <m/>
    <x v="4"/>
    <d v="2017-07-01T00:00:00"/>
    <x v="6"/>
    <x v="1"/>
    <n v="18573"/>
    <s v="low "/>
    <n v="17066"/>
    <n v="1431"/>
    <n v="5373"/>
    <n v="12061"/>
    <n v="2730"/>
    <n v="761"/>
    <n v="0.97"/>
    <x v="13"/>
  </r>
  <r>
    <x v="21"/>
    <s v="MA"/>
    <m/>
    <x v="4"/>
    <d v="2017-08-01T00:00:00"/>
    <x v="7"/>
    <x v="1"/>
    <n v="18983"/>
    <s v="low "/>
    <n v="17497"/>
    <n v="1409"/>
    <n v="5420"/>
    <n v="12260"/>
    <n v="2778"/>
    <n v="773"/>
    <n v="0.97"/>
    <x v="13"/>
  </r>
  <r>
    <x v="21"/>
    <s v="MA"/>
    <m/>
    <x v="4"/>
    <d v="2017-09-01T00:00:00"/>
    <x v="8"/>
    <x v="1"/>
    <n v="19623"/>
    <s v="low "/>
    <n v="18159"/>
    <n v="1388"/>
    <n v="5524"/>
    <n v="12697"/>
    <n v="2836"/>
    <n v="809"/>
    <n v="0.97"/>
    <x v="11"/>
  </r>
  <r>
    <x v="21"/>
    <s v="MA"/>
    <m/>
    <x v="4"/>
    <d v="2017-10-01T00:00:00"/>
    <x v="9"/>
    <x v="1"/>
    <n v="19902"/>
    <s v="low "/>
    <n v="18430"/>
    <n v="1409"/>
    <n v="5535"/>
    <n v="12902"/>
    <n v="2881"/>
    <n v="829"/>
    <n v="0.97"/>
    <x v="11"/>
  </r>
  <r>
    <x v="21"/>
    <s v="MA"/>
    <m/>
    <x v="4"/>
    <d v="2017-11-01T00:00:00"/>
    <x v="10"/>
    <x v="1"/>
    <n v="20080"/>
    <s v="moderate "/>
    <n v="18668"/>
    <n v="1405"/>
    <n v="5542"/>
    <n v="13045"/>
    <n v="2883"/>
    <n v="840"/>
    <n v="0.97"/>
    <x v="11"/>
  </r>
  <r>
    <x v="21"/>
    <s v="MA"/>
    <m/>
    <x v="4"/>
    <d v="2017-12-01T00:00:00"/>
    <x v="11"/>
    <x v="1"/>
    <n v="20116"/>
    <s v="moderate "/>
    <n v="18709"/>
    <n v="1403"/>
    <n v="5524"/>
    <n v="13082"/>
    <n v="2857"/>
    <n v="846"/>
    <n v="0.96"/>
    <x v="13"/>
  </r>
  <r>
    <x v="21"/>
    <s v="MA"/>
    <m/>
    <x v="4"/>
    <d v="2018-01-01T00:00:00"/>
    <x v="0"/>
    <x v="2"/>
    <n v="20290"/>
    <s v="moderate "/>
    <n v="18892"/>
    <n v="1396"/>
    <n v="5520"/>
    <n v="13213"/>
    <n v="2859"/>
    <n v="859"/>
    <n v="0.96"/>
    <x v="13"/>
  </r>
  <r>
    <x v="21"/>
    <s v="MA"/>
    <m/>
    <x v="4"/>
    <d v="2018-02-01T00:00:00"/>
    <x v="1"/>
    <x v="2"/>
    <n v="20339"/>
    <s v="moderate "/>
    <n v="18936"/>
    <n v="1399"/>
    <n v="5549"/>
    <n v="13157"/>
    <n v="2885"/>
    <n v="863"/>
    <n v="0.97"/>
    <x v="11"/>
  </r>
  <r>
    <x v="21"/>
    <s v="MA"/>
    <m/>
    <x v="4"/>
    <d v="2018-03-01T00:00:00"/>
    <x v="2"/>
    <x v="2"/>
    <n v="20440"/>
    <s v="moderate "/>
    <n v="19025"/>
    <n v="1411"/>
    <n v="5553"/>
    <n v="13221"/>
    <n v="2892"/>
    <n v="848"/>
    <n v="0.97"/>
    <x v="13"/>
  </r>
  <r>
    <x v="21"/>
    <s v="MA"/>
    <m/>
    <x v="4"/>
    <d v="2018-04-01T00:00:00"/>
    <x v="3"/>
    <x v="2"/>
    <n v="20556"/>
    <s v="moderate "/>
    <n v="19154"/>
    <n v="1399"/>
    <n v="5532"/>
    <n v="13342"/>
    <n v="2912"/>
    <n v="857"/>
    <n v="0.97"/>
    <x v="13"/>
  </r>
  <r>
    <x v="21"/>
    <s v="MA"/>
    <m/>
    <x v="4"/>
    <d v="2018-05-01T00:00:00"/>
    <x v="4"/>
    <x v="2"/>
    <n v="20716"/>
    <s v="moderate "/>
    <n v="19310"/>
    <n v="1400"/>
    <n v="5586"/>
    <n v="13393"/>
    <n v="2938"/>
    <n v="853"/>
    <n v="0.97"/>
    <x v="13"/>
  </r>
  <r>
    <x v="21"/>
    <s v="MA"/>
    <m/>
    <x v="4"/>
    <d v="2018-06-01T00:00:00"/>
    <x v="5"/>
    <x v="2"/>
    <n v="20761"/>
    <s v="moderate "/>
    <n v="19379"/>
    <n v="1325"/>
    <n v="5595"/>
    <n v="13321"/>
    <n v="2966"/>
    <n v="889"/>
    <n v="0.97"/>
    <x v="13"/>
  </r>
  <r>
    <x v="21"/>
    <s v="MA"/>
    <m/>
    <x v="4"/>
    <d v="2018-07-01T00:00:00"/>
    <x v="6"/>
    <x v="2"/>
    <n v="20633"/>
    <s v="moderate "/>
    <n v="19246"/>
    <n v="1295"/>
    <n v="5593"/>
    <n v="12956"/>
    <n v="2976"/>
    <n v="895"/>
    <n v="0.97"/>
    <x v="13"/>
  </r>
  <r>
    <x v="21"/>
    <s v="MA"/>
    <m/>
    <x v="4"/>
    <d v="2018-08-01T00:00:00"/>
    <x v="7"/>
    <x v="2"/>
    <n v="20863"/>
    <s v="moderate "/>
    <n v="19493"/>
    <n v="1272"/>
    <n v="6198"/>
    <n v="14455"/>
    <n v="3239"/>
    <n v="985"/>
    <n v="0.97"/>
    <x v="13"/>
  </r>
  <r>
    <x v="21"/>
    <s v="MA"/>
    <m/>
    <x v="4"/>
    <d v="2018-09-01T00:00:00"/>
    <x v="8"/>
    <x v="2"/>
    <n v="21207"/>
    <s v="moderate "/>
    <n v="19938"/>
    <n v="1177"/>
    <n v="6290"/>
    <n v="14743"/>
    <n v="3289"/>
    <n v="1015"/>
    <n v="0.97"/>
    <x v="13"/>
  </r>
  <r>
    <x v="21"/>
    <s v="MA"/>
    <m/>
    <x v="4"/>
    <d v="2018-10-01T00:00:00"/>
    <x v="9"/>
    <x v="2"/>
    <n v="21405"/>
    <s v="moderate "/>
    <n v="20138"/>
    <n v="1162"/>
    <n v="6357"/>
    <n v="14830"/>
    <n v="3344"/>
    <n v="1026"/>
    <n v="0.97"/>
    <x v="11"/>
  </r>
  <r>
    <x v="21"/>
    <s v="MA"/>
    <m/>
    <x v="4"/>
    <d v="2018-11-01T00:00:00"/>
    <x v="10"/>
    <x v="2"/>
    <n v="21422"/>
    <s v="moderate "/>
    <n v="20157"/>
    <n v="1156"/>
    <n v="6335"/>
    <n v="14849"/>
    <n v="3342"/>
    <n v="1025"/>
    <n v="0.97"/>
    <x v="13"/>
  </r>
  <r>
    <x v="21"/>
    <s v="MA"/>
    <m/>
    <x v="4"/>
    <d v="2018-12-01T00:00:00"/>
    <x v="11"/>
    <x v="2"/>
    <n v="21516"/>
    <s v="moderate "/>
    <n v="20240"/>
    <n v="1154"/>
    <n v="6340"/>
    <n v="14896"/>
    <n v="3368"/>
    <n v="1031"/>
    <n v="0.96"/>
    <x v="13"/>
  </r>
  <r>
    <x v="21"/>
    <s v="MA"/>
    <m/>
    <x v="4"/>
    <d v="2019-01-01T00:00:00"/>
    <x v="0"/>
    <x v="3"/>
    <n v="21654"/>
    <s v="moderate "/>
    <n v="20408"/>
    <n v="1130"/>
    <n v="6354"/>
    <n v="15003"/>
    <n v="3382"/>
    <n v="1052"/>
    <n v="0.96"/>
    <x v="13"/>
  </r>
  <r>
    <x v="21"/>
    <s v="MA"/>
    <m/>
    <x v="4"/>
    <d v="2019-02-01T00:00:00"/>
    <x v="1"/>
    <x v="3"/>
    <n v="21776"/>
    <s v="moderate "/>
    <n v="20521"/>
    <n v="1135"/>
    <n v="6536"/>
    <n v="15215"/>
    <n v="3474"/>
    <n v="1080"/>
    <n v="0.97"/>
    <x v="13"/>
  </r>
  <r>
    <x v="21"/>
    <s v="MA"/>
    <m/>
    <x v="4"/>
    <d v="2019-03-01T00:00:00"/>
    <x v="2"/>
    <x v="3"/>
    <n v="21922"/>
    <s v="moderate "/>
    <n v="20612"/>
    <n v="1149"/>
    <n v="6597"/>
    <n v="15291"/>
    <n v="3520"/>
    <n v="1100"/>
    <n v="0.96"/>
    <x v="13"/>
  </r>
  <r>
    <x v="21"/>
    <s v="MA"/>
    <m/>
    <x v="4"/>
    <d v="2019-04-01T00:00:00"/>
    <x v="3"/>
    <x v="3"/>
    <n v="21907"/>
    <s v="moderate "/>
    <n v="20681"/>
    <n v="1088"/>
    <n v="6535"/>
    <n v="15333"/>
    <n v="3501"/>
    <n v="1100"/>
    <n v="0.97"/>
    <x v="13"/>
  </r>
  <r>
    <x v="12"/>
    <s v="IL"/>
    <m/>
    <x v="6"/>
    <d v="2016-11-01T00:00:00"/>
    <x v="10"/>
    <x v="0"/>
    <n v="16868"/>
    <s v="low "/>
    <n v="13994"/>
    <n v="2619"/>
    <n v="5627"/>
    <n v="10612"/>
    <n v="1462"/>
    <n v="720"/>
    <n v="0.94"/>
    <x v="7"/>
  </r>
  <r>
    <x v="13"/>
    <s v="OH"/>
    <m/>
    <x v="6"/>
    <d v="2017-01-01T00:00:00"/>
    <x v="0"/>
    <x v="1"/>
    <n v="16840"/>
    <s v="low "/>
    <n v="13615"/>
    <n v="3146"/>
    <n v="5550"/>
    <n v="10620"/>
    <n v="1600"/>
    <n v="373"/>
    <n v="0.96"/>
    <x v="9"/>
  </r>
  <r>
    <x v="14"/>
    <s v="MI"/>
    <m/>
    <x v="6"/>
    <d v="2017-04-01T00:00:00"/>
    <x v="3"/>
    <x v="1"/>
    <n v="16824"/>
    <s v="low "/>
    <n v="9954"/>
    <n v="6847"/>
    <n v="6061"/>
    <n v="9938"/>
    <n v="1066"/>
    <n v="1049"/>
    <n v="0.96"/>
    <x v="10"/>
  </r>
  <r>
    <x v="13"/>
    <s v="OH"/>
    <m/>
    <x v="6"/>
    <d v="2016-12-01T00:00:00"/>
    <x v="11"/>
    <x v="0"/>
    <n v="16712"/>
    <s v="low "/>
    <n v="13301"/>
    <n v="3333"/>
    <n v="5507"/>
    <n v="10569"/>
    <n v="1565"/>
    <n v="357"/>
    <n v="0.95"/>
    <x v="9"/>
  </r>
  <r>
    <x v="14"/>
    <s v="MI"/>
    <m/>
    <x v="6"/>
    <d v="2017-03-01T00:00:00"/>
    <x v="2"/>
    <x v="1"/>
    <n v="16691"/>
    <s v="low "/>
    <n v="9712"/>
    <n v="6954"/>
    <n v="6019"/>
    <n v="9872"/>
    <n v="1055"/>
    <n v="1028"/>
    <n v="0.96"/>
    <x v="10"/>
  </r>
  <r>
    <x v="12"/>
    <s v="IL"/>
    <m/>
    <x v="6"/>
    <d v="2016-10-01T00:00:00"/>
    <x v="9"/>
    <x v="0"/>
    <n v="16469"/>
    <s v="low "/>
    <n v="13626"/>
    <n v="2588"/>
    <n v="5465"/>
    <n v="10413"/>
    <n v="1409"/>
    <n v="705"/>
    <n v="0.94"/>
    <x v="6"/>
  </r>
  <r>
    <x v="14"/>
    <s v="MI"/>
    <m/>
    <x v="6"/>
    <d v="2017-02-01T00:00:00"/>
    <x v="1"/>
    <x v="1"/>
    <n v="16429"/>
    <s v="low "/>
    <n v="9358"/>
    <n v="7047"/>
    <n v="5910"/>
    <n v="9730"/>
    <n v="1009"/>
    <n v="977"/>
    <n v="0.96"/>
    <x v="10"/>
  </r>
  <r>
    <x v="13"/>
    <s v="OH"/>
    <m/>
    <x v="6"/>
    <d v="2016-11-01T00:00:00"/>
    <x v="10"/>
    <x v="0"/>
    <n v="16427"/>
    <s v="low "/>
    <n v="13020"/>
    <n v="3329"/>
    <n v="5424"/>
    <n v="10441"/>
    <n v="1539"/>
    <n v="342"/>
    <n v="0.95"/>
    <x v="9"/>
  </r>
  <r>
    <x v="14"/>
    <s v="MI"/>
    <m/>
    <x v="6"/>
    <d v="2017-01-01T00:00:00"/>
    <x v="0"/>
    <x v="1"/>
    <n v="16201"/>
    <s v="low "/>
    <n v="9051"/>
    <n v="7126"/>
    <n v="5835"/>
    <n v="9594"/>
    <n v="969"/>
    <n v="958"/>
    <n v="0.96"/>
    <x v="10"/>
  </r>
  <r>
    <x v="14"/>
    <s v="MI"/>
    <m/>
    <x v="6"/>
    <d v="2016-12-01T00:00:00"/>
    <x v="11"/>
    <x v="0"/>
    <n v="15951"/>
    <s v="low "/>
    <n v="8753"/>
    <n v="7170"/>
    <n v="5765"/>
    <n v="9434"/>
    <n v="955"/>
    <n v="941"/>
    <n v="0.96"/>
    <x v="10"/>
  </r>
  <r>
    <x v="13"/>
    <s v="OH"/>
    <m/>
    <x v="6"/>
    <d v="2016-10-01T00:00:00"/>
    <x v="9"/>
    <x v="0"/>
    <n v="15938"/>
    <s v="low "/>
    <n v="12539"/>
    <n v="3318"/>
    <n v="5274"/>
    <n v="10153"/>
    <n v="1471"/>
    <n v="341"/>
    <n v="0.95"/>
    <x v="9"/>
  </r>
  <r>
    <x v="12"/>
    <s v="IL"/>
    <m/>
    <x v="6"/>
    <d v="2016-09-01T00:00:00"/>
    <x v="8"/>
    <x v="0"/>
    <n v="15890"/>
    <s v="low "/>
    <n v="13073"/>
    <n v="2571"/>
    <n v="5301"/>
    <n v="10068"/>
    <n v="1388"/>
    <n v="683"/>
    <n v="0.93"/>
    <x v="5"/>
  </r>
  <r>
    <x v="14"/>
    <s v="MI"/>
    <m/>
    <x v="6"/>
    <d v="2016-11-01T00:00:00"/>
    <x v="10"/>
    <x v="0"/>
    <n v="15656"/>
    <s v="low "/>
    <n v="8515"/>
    <n v="7113"/>
    <n v="5679"/>
    <n v="9249"/>
    <n v="926"/>
    <n v="905"/>
    <n v="0.96"/>
    <x v="10"/>
  </r>
  <r>
    <x v="12"/>
    <s v="IL"/>
    <m/>
    <x v="6"/>
    <d v="2016-08-01T00:00:00"/>
    <x v="7"/>
    <x v="0"/>
    <n v="15319"/>
    <s v="low "/>
    <n v="12464"/>
    <n v="2611"/>
    <n v="4983"/>
    <n v="9011"/>
    <n v="1273"/>
    <n v="644"/>
    <n v="0.93"/>
    <x v="5"/>
  </r>
  <r>
    <x v="14"/>
    <s v="MI"/>
    <m/>
    <x v="6"/>
    <d v="2016-10-01T00:00:00"/>
    <x v="9"/>
    <x v="0"/>
    <n v="15214"/>
    <s v="low "/>
    <n v="8094"/>
    <n v="7090"/>
    <n v="5534"/>
    <n v="9001"/>
    <n v="892"/>
    <n v="851"/>
    <n v="0.96"/>
    <x v="10"/>
  </r>
  <r>
    <x v="13"/>
    <s v="OH"/>
    <m/>
    <x v="6"/>
    <d v="2016-09-01T00:00:00"/>
    <x v="8"/>
    <x v="0"/>
    <n v="15167"/>
    <s v="low "/>
    <n v="11786"/>
    <n v="3301"/>
    <n v="5108"/>
    <n v="9597"/>
    <n v="1410"/>
    <n v="311"/>
    <n v="0.95"/>
    <x v="9"/>
  </r>
  <r>
    <x v="14"/>
    <s v="MI"/>
    <m/>
    <x v="6"/>
    <d v="2016-09-01T00:00:00"/>
    <x v="8"/>
    <x v="0"/>
    <n v="14797"/>
    <s v="low "/>
    <n v="7702"/>
    <n v="7066"/>
    <n v="5482"/>
    <n v="8687"/>
    <n v="887"/>
    <n v="812"/>
    <n v="0.95"/>
    <x v="10"/>
  </r>
  <r>
    <x v="13"/>
    <s v="OH"/>
    <m/>
    <x v="6"/>
    <d v="2016-08-01T00:00:00"/>
    <x v="7"/>
    <x v="0"/>
    <n v="14667"/>
    <s v="low "/>
    <n v="11256"/>
    <n v="3343"/>
    <n v="4834"/>
    <n v="8926"/>
    <n v="1333"/>
    <n v="276"/>
    <n v="0.95"/>
    <x v="10"/>
  </r>
  <r>
    <x v="13"/>
    <s v="OH"/>
    <m/>
    <x v="6"/>
    <d v="2016-06-01T00:00:00"/>
    <x v="5"/>
    <x v="0"/>
    <n v="14634"/>
    <s v="low "/>
    <n v="10670"/>
    <n v="3903"/>
    <n v="4996"/>
    <n v="9478"/>
    <n v="1338"/>
    <n v="283"/>
    <n v="0.95"/>
    <x v="10"/>
  </r>
  <r>
    <x v="14"/>
    <s v="MI"/>
    <m/>
    <x v="6"/>
    <d v="2016-08-01T00:00:00"/>
    <x v="7"/>
    <x v="0"/>
    <n v="14571"/>
    <s v="low "/>
    <n v="7448"/>
    <n v="7096"/>
    <n v="5317"/>
    <n v="8305"/>
    <n v="849"/>
    <n v="775"/>
    <n v="0.94"/>
    <x v="8"/>
  </r>
  <r>
    <x v="12"/>
    <s v="IL"/>
    <m/>
    <x v="6"/>
    <d v="2016-06-01T00:00:00"/>
    <x v="5"/>
    <x v="0"/>
    <n v="14283"/>
    <s v="low "/>
    <n v="11140"/>
    <n v="2900"/>
    <n v="4965"/>
    <n v="9158"/>
    <n v="1277"/>
    <n v="652"/>
    <n v="0.93"/>
    <x v="3"/>
  </r>
  <r>
    <x v="12"/>
    <s v="IL"/>
    <m/>
    <x v="6"/>
    <d v="2016-07-01T00:00:00"/>
    <x v="6"/>
    <x v="0"/>
    <n v="14250"/>
    <s v="low "/>
    <n v="11340"/>
    <n v="2674"/>
    <n v="4968"/>
    <n v="9027"/>
    <n v="1276"/>
    <n v="658"/>
    <n v="0.93"/>
    <x v="3"/>
  </r>
  <r>
    <x v="13"/>
    <s v="OH"/>
    <m/>
    <x v="6"/>
    <d v="2016-07-01T00:00:00"/>
    <x v="6"/>
    <x v="0"/>
    <n v="14247"/>
    <s v="low "/>
    <n v="10770"/>
    <n v="3417"/>
    <n v="4881"/>
    <n v="9047"/>
    <n v="1344"/>
    <n v="283"/>
    <n v="0.95"/>
    <x v="10"/>
  </r>
  <r>
    <x v="22"/>
    <s v="WI"/>
    <m/>
    <x v="6"/>
    <d v="2019-04-01T00:00:00"/>
    <x v="3"/>
    <x v="3"/>
    <n v="14179"/>
    <s v="low "/>
    <n v="13713"/>
    <n v="353"/>
    <n v="5779"/>
    <n v="8364"/>
    <n v="2029"/>
    <n v="1383"/>
    <n v="0.97"/>
    <x v="11"/>
  </r>
  <r>
    <x v="14"/>
    <s v="MI"/>
    <m/>
    <x v="6"/>
    <d v="2016-06-01T00:00:00"/>
    <x v="5"/>
    <x v="0"/>
    <n v="14168"/>
    <s v="low "/>
    <n v="6909"/>
    <n v="7231"/>
    <n v="5443"/>
    <n v="8513"/>
    <n v="861"/>
    <n v="786"/>
    <n v="0.95"/>
    <x v="8"/>
  </r>
  <r>
    <x v="22"/>
    <s v="WI"/>
    <m/>
    <x v="6"/>
    <d v="2019-03-01T00:00:00"/>
    <x v="2"/>
    <x v="3"/>
    <n v="14141"/>
    <s v="low "/>
    <n v="13657"/>
    <n v="353"/>
    <n v="5797"/>
    <n v="8323"/>
    <n v="2020"/>
    <n v="1366"/>
    <n v="0.96"/>
    <x v="13"/>
  </r>
  <r>
    <x v="14"/>
    <s v="MI"/>
    <m/>
    <x v="6"/>
    <d v="2016-07-01T00:00:00"/>
    <x v="6"/>
    <x v="0"/>
    <n v="14131"/>
    <s v="low "/>
    <n v="7120"/>
    <n v="6985"/>
    <n v="5381"/>
    <n v="8379"/>
    <n v="862"/>
    <n v="779"/>
    <n v="0.95"/>
    <x v="8"/>
  </r>
  <r>
    <x v="22"/>
    <s v="WI"/>
    <m/>
    <x v="6"/>
    <d v="2018-12-01T00:00:00"/>
    <x v="11"/>
    <x v="2"/>
    <n v="14073"/>
    <s v="low "/>
    <n v="13582"/>
    <n v="384"/>
    <n v="5633"/>
    <n v="8329"/>
    <n v="1953"/>
    <n v="1332"/>
    <n v="0.97"/>
    <x v="13"/>
  </r>
  <r>
    <x v="22"/>
    <s v="WI"/>
    <m/>
    <x v="6"/>
    <d v="2019-02-01T00:00:00"/>
    <x v="1"/>
    <x v="3"/>
    <n v="14063"/>
    <s v="low "/>
    <n v="13604"/>
    <n v="354"/>
    <n v="5785"/>
    <n v="8264"/>
    <n v="1999"/>
    <n v="1358"/>
    <n v="0.96"/>
    <x v="13"/>
  </r>
  <r>
    <x v="22"/>
    <s v="WI"/>
    <m/>
    <x v="6"/>
    <d v="2019-01-01T00:00:00"/>
    <x v="0"/>
    <x v="3"/>
    <n v="14048"/>
    <s v="low "/>
    <n v="13589"/>
    <n v="358"/>
    <n v="5634"/>
    <n v="8283"/>
    <n v="1965"/>
    <n v="1339"/>
    <n v="0.96"/>
    <x v="13"/>
  </r>
  <r>
    <x v="22"/>
    <s v="WI"/>
    <m/>
    <x v="6"/>
    <d v="2018-11-01T00:00:00"/>
    <x v="10"/>
    <x v="2"/>
    <n v="13975"/>
    <s v="low "/>
    <n v="13491"/>
    <n v="383"/>
    <n v="5621"/>
    <n v="8265"/>
    <n v="1942"/>
    <n v="1334"/>
    <n v="0.96"/>
    <x v="13"/>
  </r>
  <r>
    <x v="22"/>
    <s v="WI"/>
    <m/>
    <x v="6"/>
    <d v="2018-10-01T00:00:00"/>
    <x v="9"/>
    <x v="2"/>
    <n v="13951"/>
    <s v="low "/>
    <n v="13426"/>
    <n v="430"/>
    <n v="5618"/>
    <n v="8273"/>
    <n v="1921"/>
    <n v="1315"/>
    <n v="0.96"/>
    <x v="13"/>
  </r>
  <r>
    <x v="22"/>
    <s v="WI"/>
    <m/>
    <x v="6"/>
    <d v="2018-09-01T00:00:00"/>
    <x v="8"/>
    <x v="2"/>
    <n v="13789"/>
    <s v="low "/>
    <n v="13261"/>
    <n v="427"/>
    <n v="5553"/>
    <n v="8199"/>
    <n v="1889"/>
    <n v="1296"/>
    <n v="0.96"/>
    <x v="13"/>
  </r>
  <r>
    <x v="22"/>
    <s v="WI"/>
    <m/>
    <x v="6"/>
    <d v="2018-08-01T00:00:00"/>
    <x v="7"/>
    <x v="2"/>
    <n v="13505"/>
    <s v="low "/>
    <n v="13050"/>
    <n v="433"/>
    <n v="5470"/>
    <n v="7996"/>
    <n v="1834"/>
    <n v="1257"/>
    <n v="0.97"/>
    <x v="13"/>
  </r>
  <r>
    <x v="22"/>
    <s v="WI"/>
    <m/>
    <x v="6"/>
    <d v="2018-07-01T00:00:00"/>
    <x v="6"/>
    <x v="2"/>
    <n v="13369"/>
    <s v="low "/>
    <n v="12908"/>
    <n v="440"/>
    <n v="4953"/>
    <n v="7607"/>
    <n v="1695"/>
    <n v="1153"/>
    <n v="0.96"/>
    <x v="13"/>
  </r>
  <r>
    <x v="22"/>
    <s v="WI"/>
    <m/>
    <x v="6"/>
    <d v="2018-06-01T00:00:00"/>
    <x v="5"/>
    <x v="2"/>
    <n v="13259"/>
    <s v="low "/>
    <n v="12781"/>
    <n v="460"/>
    <n v="4926"/>
    <n v="7640"/>
    <n v="1656"/>
    <n v="1140"/>
    <n v="0.96"/>
    <x v="13"/>
  </r>
  <r>
    <x v="22"/>
    <s v="WI"/>
    <m/>
    <x v="6"/>
    <d v="2018-05-01T00:00:00"/>
    <x v="4"/>
    <x v="2"/>
    <n v="13076"/>
    <s v="low "/>
    <n v="12436"/>
    <n v="625"/>
    <n v="4771"/>
    <n v="7615"/>
    <n v="1620"/>
    <n v="1125"/>
    <n v="0.96"/>
    <x v="13"/>
  </r>
  <r>
    <x v="22"/>
    <s v="WI"/>
    <m/>
    <x v="6"/>
    <d v="2018-04-01T00:00:00"/>
    <x v="3"/>
    <x v="2"/>
    <n v="13005"/>
    <s v="low "/>
    <n v="12338"/>
    <n v="651"/>
    <n v="4763"/>
    <n v="7591"/>
    <n v="1612"/>
    <n v="1123"/>
    <n v="0.95"/>
    <x v="9"/>
  </r>
  <r>
    <x v="14"/>
    <s v="MI"/>
    <m/>
    <x v="6"/>
    <d v="2016-05-01T00:00:00"/>
    <x v="4"/>
    <x v="0"/>
    <n v="12986"/>
    <s v="low "/>
    <n v="6360"/>
    <n v="6598"/>
    <n v="5137"/>
    <n v="7661"/>
    <n v="796"/>
    <n v="728"/>
    <n v="0.94"/>
    <x v="8"/>
  </r>
  <r>
    <x v="12"/>
    <s v="IL"/>
    <m/>
    <x v="6"/>
    <d v="2016-05-01T00:00:00"/>
    <x v="4"/>
    <x v="0"/>
    <n v="12873"/>
    <s v="low "/>
    <n v="10253"/>
    <n v="2390"/>
    <n v="4669"/>
    <n v="8067"/>
    <n v="1222"/>
    <n v="585"/>
    <n v="0.92"/>
    <x v="3"/>
  </r>
  <r>
    <x v="23"/>
    <s v="MN"/>
    <m/>
    <x v="7"/>
    <d v="2016-01-01T00:00:00"/>
    <x v="0"/>
    <x v="0"/>
    <n v="6927"/>
    <s v="very low "/>
    <n v="6214"/>
    <n v="648"/>
    <n v="3132"/>
    <n v="3237"/>
    <n v="947"/>
    <n v="502"/>
    <n v="0.85"/>
    <x v="14"/>
  </r>
  <r>
    <x v="23"/>
    <s v="MN"/>
    <m/>
    <x v="7"/>
    <d v="2016-02-01T00:00:00"/>
    <x v="1"/>
    <x v="0"/>
    <n v="7472"/>
    <s v="very low "/>
    <n v="6703"/>
    <n v="703"/>
    <n v="3705"/>
    <n v="3696"/>
    <n v="985"/>
    <n v="642"/>
    <n v="0.86"/>
    <x v="14"/>
  </r>
  <r>
    <x v="23"/>
    <s v="MN"/>
    <m/>
    <x v="7"/>
    <d v="2016-03-01T00:00:00"/>
    <x v="2"/>
    <x v="0"/>
    <n v="7619"/>
    <s v="very low "/>
    <n v="6835"/>
    <n v="721"/>
    <n v="3724"/>
    <n v="3826"/>
    <n v="974"/>
    <n v="649"/>
    <n v="0.87"/>
    <x v="14"/>
  </r>
  <r>
    <x v="23"/>
    <s v="MN"/>
    <m/>
    <x v="7"/>
    <d v="2016-04-01T00:00:00"/>
    <x v="3"/>
    <x v="0"/>
    <n v="7812"/>
    <s v="very low "/>
    <n v="7019"/>
    <n v="730"/>
    <n v="3722"/>
    <n v="4018"/>
    <n v="1015"/>
    <n v="676"/>
    <n v="0.86"/>
    <x v="14"/>
  </r>
  <r>
    <x v="23"/>
    <s v="MN"/>
    <m/>
    <x v="7"/>
    <d v="2016-05-01T00:00:00"/>
    <x v="4"/>
    <x v="0"/>
    <n v="8123"/>
    <s v="very low "/>
    <n v="7234"/>
    <n v="826"/>
    <n v="3776"/>
    <n v="4271"/>
    <n v="1048"/>
    <n v="684"/>
    <n v="0.86"/>
    <x v="1"/>
  </r>
  <r>
    <x v="23"/>
    <s v="MN"/>
    <m/>
    <x v="7"/>
    <d v="2016-06-01T00:00:00"/>
    <x v="5"/>
    <x v="0"/>
    <n v="8377"/>
    <s v="very low "/>
    <n v="7358"/>
    <n v="955"/>
    <n v="3852"/>
    <n v="4419"/>
    <n v="1096"/>
    <n v="699"/>
    <n v="0.87"/>
    <x v="0"/>
  </r>
  <r>
    <x v="23"/>
    <s v="MN"/>
    <m/>
    <x v="7"/>
    <d v="2016-07-01T00:00:00"/>
    <x v="6"/>
    <x v="0"/>
    <n v="9168"/>
    <s v="very low "/>
    <n v="8155"/>
    <n v="948"/>
    <n v="4159"/>
    <n v="4863"/>
    <n v="1178"/>
    <n v="751"/>
    <n v="0.88"/>
    <x v="0"/>
  </r>
  <r>
    <x v="23"/>
    <s v="MN"/>
    <m/>
    <x v="7"/>
    <d v="2016-08-01T00:00:00"/>
    <x v="7"/>
    <x v="0"/>
    <n v="9407"/>
    <s v="very low "/>
    <n v="8368"/>
    <n v="975"/>
    <n v="4160"/>
    <n v="4809"/>
    <n v="1174"/>
    <n v="738"/>
    <n v="0.92"/>
    <x v="5"/>
  </r>
  <r>
    <x v="23"/>
    <s v="MN"/>
    <m/>
    <x v="7"/>
    <d v="2016-09-01T00:00:00"/>
    <x v="8"/>
    <x v="0"/>
    <n v="9514"/>
    <s v="very low "/>
    <n v="8498"/>
    <n v="951"/>
    <n v="4250"/>
    <n v="5053"/>
    <n v="1214"/>
    <n v="759"/>
    <n v="0.92"/>
    <x v="5"/>
  </r>
  <r>
    <x v="23"/>
    <s v="MN"/>
    <m/>
    <x v="7"/>
    <d v="2016-10-01T00:00:00"/>
    <x v="9"/>
    <x v="0"/>
    <n v="10032"/>
    <s v="low "/>
    <n v="8994"/>
    <n v="967"/>
    <n v="4468"/>
    <n v="5334"/>
    <n v="1268"/>
    <n v="790"/>
    <n v="0.92"/>
    <x v="5"/>
  </r>
  <r>
    <x v="23"/>
    <s v="MN"/>
    <m/>
    <x v="7"/>
    <d v="2016-11-01T00:00:00"/>
    <x v="10"/>
    <x v="0"/>
    <n v="10424"/>
    <s v="low "/>
    <n v="9455"/>
    <n v="898"/>
    <n v="4618"/>
    <n v="5543"/>
    <n v="1298"/>
    <n v="829"/>
    <n v="0.93"/>
    <x v="7"/>
  </r>
  <r>
    <x v="23"/>
    <s v="MN"/>
    <m/>
    <x v="7"/>
    <d v="2016-12-01T00:00:00"/>
    <x v="11"/>
    <x v="0"/>
    <n v="10545"/>
    <s v="low "/>
    <n v="9553"/>
    <n v="919"/>
    <n v="4662"/>
    <n v="5626"/>
    <n v="1332"/>
    <n v="841"/>
    <n v="0.92"/>
    <x v="6"/>
  </r>
  <r>
    <x v="23"/>
    <s v="MN"/>
    <m/>
    <x v="7"/>
    <d v="2017-01-01T00:00:00"/>
    <x v="0"/>
    <x v="1"/>
    <n v="10637"/>
    <s v="low "/>
    <n v="9677"/>
    <n v="886"/>
    <n v="4705"/>
    <n v="5658"/>
    <n v="1338"/>
    <n v="860"/>
    <n v="0.92"/>
    <x v="6"/>
  </r>
  <r>
    <x v="23"/>
    <s v="MN"/>
    <m/>
    <x v="7"/>
    <d v="2017-02-01T00:00:00"/>
    <x v="1"/>
    <x v="1"/>
    <n v="10764"/>
    <s v="low "/>
    <n v="9829"/>
    <n v="862"/>
    <n v="4740"/>
    <n v="5752"/>
    <n v="1353"/>
    <n v="864"/>
    <n v="0.92"/>
    <x v="5"/>
  </r>
  <r>
    <x v="23"/>
    <s v="MN"/>
    <m/>
    <x v="7"/>
    <d v="2017-03-01T00:00:00"/>
    <x v="2"/>
    <x v="1"/>
    <n v="10769"/>
    <s v="low "/>
    <n v="9822"/>
    <n v="872"/>
    <n v="4733"/>
    <n v="5759"/>
    <n v="1358"/>
    <n v="864"/>
    <n v="0.92"/>
    <x v="6"/>
  </r>
  <r>
    <x v="23"/>
    <s v="MN"/>
    <m/>
    <x v="7"/>
    <d v="2017-04-01T00:00:00"/>
    <x v="3"/>
    <x v="1"/>
    <n v="10986"/>
    <s v="low "/>
    <n v="10037"/>
    <n v="876"/>
    <n v="4764"/>
    <n v="5934"/>
    <n v="1399"/>
    <n v="884"/>
    <n v="0.92"/>
    <x v="6"/>
  </r>
  <r>
    <x v="23"/>
    <s v="MN"/>
    <m/>
    <x v="7"/>
    <d v="2017-05-01T00:00:00"/>
    <x v="4"/>
    <x v="1"/>
    <n v="11015"/>
    <s v="low "/>
    <n v="10049"/>
    <n v="886"/>
    <n v="4769"/>
    <n v="5944"/>
    <n v="1404"/>
    <n v="883"/>
    <n v="0.92"/>
    <x v="6"/>
  </r>
  <r>
    <x v="23"/>
    <s v="MN"/>
    <m/>
    <x v="7"/>
    <d v="2017-06-01T00:00:00"/>
    <x v="5"/>
    <x v="1"/>
    <n v="11096"/>
    <s v="low "/>
    <n v="10084"/>
    <n v="889"/>
    <n v="4746"/>
    <n v="6031"/>
    <n v="1404"/>
    <n v="884"/>
    <n v="0.94"/>
    <x v="8"/>
  </r>
  <r>
    <x v="23"/>
    <s v="MN"/>
    <m/>
    <x v="7"/>
    <d v="2017-07-01T00:00:00"/>
    <x v="6"/>
    <x v="1"/>
    <n v="11182"/>
    <s v="low "/>
    <n v="10232"/>
    <n v="875"/>
    <n v="4786"/>
    <n v="6026"/>
    <n v="1443"/>
    <n v="912"/>
    <n v="0.94"/>
    <x v="8"/>
  </r>
  <r>
    <x v="23"/>
    <s v="MN"/>
    <m/>
    <x v="7"/>
    <d v="2017-08-01T00:00:00"/>
    <x v="7"/>
    <x v="1"/>
    <n v="11272"/>
    <s v="low "/>
    <n v="10329"/>
    <n v="864"/>
    <n v="4797"/>
    <n v="6073"/>
    <n v="1435"/>
    <n v="920"/>
    <n v="0.94"/>
    <x v="8"/>
  </r>
  <r>
    <x v="23"/>
    <s v="MN"/>
    <m/>
    <x v="7"/>
    <d v="2017-09-01T00:00:00"/>
    <x v="8"/>
    <x v="1"/>
    <n v="11421"/>
    <s v="low "/>
    <n v="10537"/>
    <n v="805"/>
    <n v="4810"/>
    <n v="6190"/>
    <n v="1460"/>
    <n v="922"/>
    <n v="0.94"/>
    <x v="8"/>
  </r>
  <r>
    <x v="23"/>
    <s v="MN"/>
    <m/>
    <x v="7"/>
    <d v="2017-10-01T00:00:00"/>
    <x v="9"/>
    <x v="1"/>
    <n v="11618"/>
    <s v="low "/>
    <n v="10722"/>
    <n v="816"/>
    <n v="4824"/>
    <n v="6315"/>
    <n v="1463"/>
    <n v="941"/>
    <n v="0.95"/>
    <x v="10"/>
  </r>
  <r>
    <x v="23"/>
    <s v="MN"/>
    <m/>
    <x v="7"/>
    <d v="2017-11-01T00:00:00"/>
    <x v="10"/>
    <x v="1"/>
    <n v="11679"/>
    <s v="low "/>
    <n v="10790"/>
    <n v="807"/>
    <n v="4844"/>
    <n v="6328"/>
    <n v="1472"/>
    <n v="944"/>
    <n v="0.94"/>
    <x v="8"/>
  </r>
  <r>
    <x v="23"/>
    <s v="MN"/>
    <m/>
    <x v="7"/>
    <d v="2017-12-01T00:00:00"/>
    <x v="11"/>
    <x v="1"/>
    <n v="12301"/>
    <s v="low "/>
    <n v="11420"/>
    <n v="799"/>
    <n v="5008"/>
    <n v="6705"/>
    <n v="1542"/>
    <n v="970"/>
    <n v="0.93"/>
    <x v="8"/>
  </r>
  <r>
    <x v="23"/>
    <s v="MN"/>
    <m/>
    <x v="7"/>
    <d v="2018-01-01T00:00:00"/>
    <x v="0"/>
    <x v="2"/>
    <n v="12444"/>
    <s v="low "/>
    <n v="11589"/>
    <n v="777"/>
    <n v="5054"/>
    <n v="6781"/>
    <n v="1573"/>
    <n v="987"/>
    <n v="0.94"/>
    <x v="8"/>
  </r>
  <r>
    <x v="23"/>
    <s v="MN"/>
    <m/>
    <x v="7"/>
    <d v="2018-02-01T00:00:00"/>
    <x v="1"/>
    <x v="2"/>
    <n v="13058"/>
    <s v="low "/>
    <n v="12273"/>
    <n v="704"/>
    <n v="5161"/>
    <n v="7214"/>
    <n v="1643"/>
    <n v="1010"/>
    <n v="0.94"/>
    <x v="8"/>
  </r>
  <r>
    <x v="23"/>
    <s v="MN"/>
    <m/>
    <x v="7"/>
    <d v="2018-03-01T00:00:00"/>
    <x v="2"/>
    <x v="2"/>
    <n v="13653"/>
    <s v="low "/>
    <n v="12877"/>
    <n v="698"/>
    <n v="5258"/>
    <n v="7630"/>
    <n v="1696"/>
    <n v="1068"/>
    <n v="0.94"/>
    <x v="8"/>
  </r>
  <r>
    <x v="23"/>
    <s v="MN"/>
    <m/>
    <x v="7"/>
    <d v="2018-04-01T00:00:00"/>
    <x v="3"/>
    <x v="2"/>
    <n v="14106"/>
    <s v="low "/>
    <n v="13271"/>
    <n v="760"/>
    <n v="5328"/>
    <n v="7908"/>
    <n v="1747"/>
    <n v="1102"/>
    <n v="0.95"/>
    <x v="10"/>
  </r>
  <r>
    <x v="23"/>
    <s v="MN"/>
    <m/>
    <x v="7"/>
    <d v="2018-05-01T00:00:00"/>
    <x v="4"/>
    <x v="2"/>
    <n v="14248"/>
    <s v="low "/>
    <n v="13479"/>
    <n v="697"/>
    <n v="5347"/>
    <n v="7978"/>
    <n v="1764"/>
    <n v="1113"/>
    <n v="0.95"/>
    <x v="10"/>
  </r>
  <r>
    <x v="23"/>
    <s v="MN"/>
    <m/>
    <x v="7"/>
    <d v="2018-06-01T00:00:00"/>
    <x v="5"/>
    <x v="2"/>
    <n v="14412"/>
    <s v="low "/>
    <n v="13767"/>
    <n v="574"/>
    <n v="5374"/>
    <n v="8048"/>
    <n v="1775"/>
    <n v="1141"/>
    <n v="0.95"/>
    <x v="10"/>
  </r>
  <r>
    <x v="23"/>
    <s v="MN"/>
    <m/>
    <x v="7"/>
    <d v="2018-07-01T00:00:00"/>
    <x v="6"/>
    <x v="2"/>
    <n v="14333"/>
    <s v="low "/>
    <n v="13700"/>
    <n v="558"/>
    <n v="5368"/>
    <n v="7902"/>
    <n v="1788"/>
    <n v="1141"/>
    <n v="0.95"/>
    <x v="10"/>
  </r>
  <r>
    <x v="23"/>
    <s v="MN"/>
    <m/>
    <x v="7"/>
    <d v="2018-08-01T00:00:00"/>
    <x v="7"/>
    <x v="2"/>
    <n v="14453"/>
    <s v="low "/>
    <n v="13825"/>
    <n v="552"/>
    <n v="5958"/>
    <n v="8451"/>
    <n v="1970"/>
    <n v="1297"/>
    <n v="0.95"/>
    <x v="9"/>
  </r>
  <r>
    <x v="23"/>
    <s v="MN"/>
    <m/>
    <x v="7"/>
    <d v="2018-09-01T00:00:00"/>
    <x v="8"/>
    <x v="2"/>
    <n v="14622"/>
    <s v="low "/>
    <n v="14030"/>
    <n v="514"/>
    <n v="5976"/>
    <n v="8597"/>
    <n v="2000"/>
    <n v="1324"/>
    <n v="0.95"/>
    <x v="9"/>
  </r>
  <r>
    <x v="23"/>
    <s v="MN"/>
    <m/>
    <x v="7"/>
    <d v="2018-10-01T00:00:00"/>
    <x v="9"/>
    <x v="2"/>
    <n v="14840"/>
    <s v="low "/>
    <n v="14238"/>
    <n v="523"/>
    <n v="6075"/>
    <n v="8708"/>
    <n v="2040"/>
    <n v="1360"/>
    <n v="0.95"/>
    <x v="9"/>
  </r>
  <r>
    <x v="23"/>
    <s v="MN"/>
    <m/>
    <x v="7"/>
    <d v="2018-11-01T00:00:00"/>
    <x v="10"/>
    <x v="2"/>
    <n v="14866"/>
    <s v="low "/>
    <n v="14262"/>
    <n v="523"/>
    <n v="6088"/>
    <n v="8690"/>
    <n v="2039"/>
    <n v="1382"/>
    <n v="0.96"/>
    <x v="13"/>
  </r>
  <r>
    <x v="23"/>
    <s v="MN"/>
    <m/>
    <x v="7"/>
    <d v="2018-12-01T00:00:00"/>
    <x v="11"/>
    <x v="2"/>
    <n v="14998"/>
    <s v="low "/>
    <n v="14394"/>
    <n v="513"/>
    <n v="6108"/>
    <n v="8782"/>
    <n v="2053"/>
    <n v="1394"/>
    <n v="0.96"/>
    <x v="9"/>
  </r>
  <r>
    <x v="23"/>
    <s v="MN"/>
    <m/>
    <x v="7"/>
    <d v="2019-01-01T00:00:00"/>
    <x v="0"/>
    <x v="3"/>
    <n v="14964"/>
    <s v="low "/>
    <n v="14389"/>
    <n v="492"/>
    <n v="6110"/>
    <n v="8737"/>
    <n v="2055"/>
    <n v="1403"/>
    <n v="0.96"/>
    <x v="13"/>
  </r>
  <r>
    <x v="23"/>
    <s v="MN"/>
    <m/>
    <x v="7"/>
    <d v="2019-02-01T00:00:00"/>
    <x v="1"/>
    <x v="3"/>
    <n v="15066"/>
    <s v="low "/>
    <n v="14500"/>
    <n v="486"/>
    <n v="6239"/>
    <n v="8817"/>
    <n v="2105"/>
    <n v="1422"/>
    <n v="0.96"/>
    <x v="9"/>
  </r>
  <r>
    <x v="23"/>
    <s v="MN"/>
    <m/>
    <x v="7"/>
    <d v="2019-03-01T00:00:00"/>
    <x v="2"/>
    <x v="3"/>
    <n v="15084"/>
    <s v="low "/>
    <n v="14507"/>
    <n v="480"/>
    <n v="6265"/>
    <n v="8808"/>
    <n v="2109"/>
    <n v="1433"/>
    <n v="0.96"/>
    <x v="9"/>
  </r>
  <r>
    <x v="23"/>
    <s v="MN"/>
    <m/>
    <x v="7"/>
    <d v="2019-04-01T00:00:00"/>
    <x v="3"/>
    <x v="3"/>
    <n v="15109"/>
    <s v="low "/>
    <n v="14556"/>
    <n v="476"/>
    <n v="6256"/>
    <n v="8833"/>
    <n v="2089"/>
    <n v="1450"/>
    <n v="0.97"/>
    <x v="13"/>
  </r>
  <r>
    <x v="24"/>
    <s v="MS"/>
    <m/>
    <x v="0"/>
    <d v="2016-01-01T00:00:00"/>
    <x v="0"/>
    <x v="0"/>
    <n v="1632"/>
    <s v="very low "/>
    <n v="1280"/>
    <n v="350"/>
    <n v="721"/>
    <n v="755"/>
    <n v="314"/>
    <n v="10"/>
    <n v="0.85"/>
    <x v="19"/>
  </r>
  <r>
    <x v="24"/>
    <s v="MS"/>
    <m/>
    <x v="0"/>
    <d v="2016-02-01T00:00:00"/>
    <x v="1"/>
    <x v="0"/>
    <n v="1669"/>
    <s v="very low "/>
    <n v="1313"/>
    <n v="353"/>
    <n v="847"/>
    <n v="803"/>
    <n v="333"/>
    <n v="11"/>
    <n v="0.85"/>
    <x v="19"/>
  </r>
  <r>
    <x v="24"/>
    <s v="MS"/>
    <m/>
    <x v="0"/>
    <d v="2016-03-01T00:00:00"/>
    <x v="2"/>
    <x v="0"/>
    <n v="1798"/>
    <s v="very low "/>
    <n v="1342"/>
    <n v="453"/>
    <n v="903"/>
    <n v="876"/>
    <n v="345"/>
    <n v="12"/>
    <n v="0.86"/>
    <x v="18"/>
  </r>
  <r>
    <x v="24"/>
    <s v="MS"/>
    <m/>
    <x v="0"/>
    <d v="2016-04-01T00:00:00"/>
    <x v="3"/>
    <x v="0"/>
    <n v="1875"/>
    <s v="very low "/>
    <n v="1385"/>
    <n v="487"/>
    <n v="908"/>
    <n v="947"/>
    <n v="372"/>
    <n v="13"/>
    <n v="0.87"/>
    <x v="14"/>
  </r>
  <r>
    <x v="24"/>
    <s v="MS"/>
    <m/>
    <x v="0"/>
    <d v="2016-05-01T00:00:00"/>
    <x v="4"/>
    <x v="0"/>
    <n v="2120"/>
    <s v="very low "/>
    <n v="1539"/>
    <n v="576"/>
    <n v="994"/>
    <n v="1097"/>
    <n v="414"/>
    <n v="14"/>
    <n v="0.87"/>
    <x v="14"/>
  </r>
  <r>
    <x v="24"/>
    <s v="MS"/>
    <m/>
    <x v="0"/>
    <d v="2016-06-01T00:00:00"/>
    <x v="5"/>
    <x v="0"/>
    <n v="2500"/>
    <s v="very low "/>
    <n v="1750"/>
    <n v="747"/>
    <n v="1129"/>
    <n v="1339"/>
    <n v="491"/>
    <n v="20"/>
    <n v="0.88"/>
    <x v="14"/>
  </r>
  <r>
    <x v="24"/>
    <s v="MS"/>
    <m/>
    <x v="0"/>
    <d v="2016-07-01T00:00:00"/>
    <x v="6"/>
    <x v="0"/>
    <n v="2483"/>
    <s v="very low "/>
    <n v="1777"/>
    <n v="701"/>
    <n v="1120"/>
    <n v="1312"/>
    <n v="505"/>
    <n v="16"/>
    <n v="0.88"/>
    <x v="14"/>
  </r>
  <r>
    <x v="24"/>
    <s v="MS"/>
    <m/>
    <x v="0"/>
    <d v="2016-08-01T00:00:00"/>
    <x v="7"/>
    <x v="0"/>
    <n v="2541"/>
    <s v="very low "/>
    <n v="1838"/>
    <n v="696"/>
    <n v="1091"/>
    <n v="1279"/>
    <n v="482"/>
    <n v="15"/>
    <n v="0.88"/>
    <x v="0"/>
  </r>
  <r>
    <x v="24"/>
    <s v="MS"/>
    <m/>
    <x v="0"/>
    <d v="2016-09-01T00:00:00"/>
    <x v="8"/>
    <x v="0"/>
    <n v="2586"/>
    <s v="very low "/>
    <n v="1907"/>
    <n v="673"/>
    <n v="1154"/>
    <n v="1355"/>
    <n v="511"/>
    <n v="13"/>
    <n v="0.88"/>
    <x v="0"/>
  </r>
  <r>
    <x v="24"/>
    <s v="MS"/>
    <m/>
    <x v="0"/>
    <d v="2016-10-01T00:00:00"/>
    <x v="9"/>
    <x v="0"/>
    <n v="2643"/>
    <s v="very low "/>
    <n v="1944"/>
    <n v="695"/>
    <n v="1161"/>
    <n v="1401"/>
    <n v="525"/>
    <n v="19"/>
    <n v="0.89"/>
    <x v="2"/>
  </r>
  <r>
    <x v="24"/>
    <s v="MS"/>
    <m/>
    <x v="0"/>
    <d v="2016-11-01T00:00:00"/>
    <x v="10"/>
    <x v="0"/>
    <n v="2707"/>
    <s v="very low "/>
    <n v="2008"/>
    <n v="694"/>
    <n v="1200"/>
    <n v="1414"/>
    <n v="552"/>
    <n v="21"/>
    <n v="0.9"/>
    <x v="3"/>
  </r>
  <r>
    <x v="24"/>
    <s v="MS"/>
    <m/>
    <x v="0"/>
    <d v="2016-12-01T00:00:00"/>
    <x v="11"/>
    <x v="0"/>
    <n v="2765"/>
    <s v="very low "/>
    <n v="2052"/>
    <n v="707"/>
    <n v="1239"/>
    <n v="1444"/>
    <n v="584"/>
    <n v="21"/>
    <n v="0.9"/>
    <x v="3"/>
  </r>
  <r>
    <x v="24"/>
    <s v="MS"/>
    <m/>
    <x v="0"/>
    <d v="2017-01-01T00:00:00"/>
    <x v="0"/>
    <x v="1"/>
    <n v="2779"/>
    <s v="very low "/>
    <n v="2095"/>
    <n v="680"/>
    <n v="1240"/>
    <n v="1446"/>
    <n v="587"/>
    <n v="20"/>
    <n v="0.91"/>
    <x v="4"/>
  </r>
  <r>
    <x v="24"/>
    <s v="MS"/>
    <m/>
    <x v="0"/>
    <d v="2017-02-01T00:00:00"/>
    <x v="1"/>
    <x v="1"/>
    <n v="2840"/>
    <s v="very low "/>
    <n v="2142"/>
    <n v="693"/>
    <n v="1263"/>
    <n v="1478"/>
    <n v="611"/>
    <n v="23"/>
    <n v="0.91"/>
    <x v="5"/>
  </r>
  <r>
    <x v="24"/>
    <s v="MS"/>
    <m/>
    <x v="0"/>
    <d v="2017-03-01T00:00:00"/>
    <x v="2"/>
    <x v="1"/>
    <n v="2911"/>
    <s v="very low "/>
    <n v="2182"/>
    <n v="724"/>
    <n v="1292"/>
    <n v="1517"/>
    <n v="632"/>
    <n v="24"/>
    <n v="0.92"/>
    <x v="5"/>
  </r>
  <r>
    <x v="24"/>
    <s v="MS"/>
    <m/>
    <x v="0"/>
    <d v="2017-04-01T00:00:00"/>
    <x v="3"/>
    <x v="1"/>
    <n v="2948"/>
    <s v="very low "/>
    <n v="2218"/>
    <n v="724"/>
    <n v="1317"/>
    <n v="1530"/>
    <n v="650"/>
    <n v="23"/>
    <n v="0.92"/>
    <x v="6"/>
  </r>
  <r>
    <x v="24"/>
    <s v="MS"/>
    <m/>
    <x v="0"/>
    <d v="2017-05-01T00:00:00"/>
    <x v="4"/>
    <x v="1"/>
    <n v="3033"/>
    <s v="very low "/>
    <n v="2303"/>
    <n v="725"/>
    <n v="1348"/>
    <n v="1576"/>
    <n v="662"/>
    <n v="25"/>
    <n v="0.92"/>
    <x v="6"/>
  </r>
  <r>
    <x v="24"/>
    <s v="MS"/>
    <m/>
    <x v="0"/>
    <d v="2017-06-01T00:00:00"/>
    <x v="5"/>
    <x v="1"/>
    <n v="3477"/>
    <s v="very low "/>
    <n v="2697"/>
    <n v="762"/>
    <n v="1462"/>
    <n v="1876"/>
    <n v="734"/>
    <n v="29"/>
    <n v="0.93"/>
    <x v="7"/>
  </r>
  <r>
    <x v="24"/>
    <s v="MS"/>
    <m/>
    <x v="0"/>
    <d v="2017-07-01T00:00:00"/>
    <x v="6"/>
    <x v="1"/>
    <n v="3604"/>
    <s v="very low "/>
    <n v="2856"/>
    <n v="743"/>
    <n v="1443"/>
    <n v="1980"/>
    <n v="748"/>
    <n v="33"/>
    <n v="0.93"/>
    <x v="7"/>
  </r>
  <r>
    <x v="24"/>
    <s v="MS"/>
    <m/>
    <x v="0"/>
    <d v="2017-08-01T00:00:00"/>
    <x v="7"/>
    <x v="1"/>
    <n v="3722"/>
    <s v="very low "/>
    <n v="2928"/>
    <n v="789"/>
    <n v="1486"/>
    <n v="2012"/>
    <n v="790"/>
    <n v="33"/>
    <n v="0.93"/>
    <x v="7"/>
  </r>
  <r>
    <x v="24"/>
    <s v="MS"/>
    <m/>
    <x v="0"/>
    <d v="2017-09-01T00:00:00"/>
    <x v="8"/>
    <x v="1"/>
    <n v="3795"/>
    <s v="very low "/>
    <n v="2998"/>
    <n v="792"/>
    <n v="1509"/>
    <n v="2049"/>
    <n v="794"/>
    <n v="32"/>
    <n v="0.92"/>
    <x v="7"/>
  </r>
  <r>
    <x v="24"/>
    <s v="MS"/>
    <m/>
    <x v="0"/>
    <d v="2017-10-01T00:00:00"/>
    <x v="9"/>
    <x v="1"/>
    <n v="3941"/>
    <s v="very low "/>
    <n v="3110"/>
    <n v="825"/>
    <n v="1582"/>
    <n v="2108"/>
    <n v="836"/>
    <n v="37"/>
    <n v="0.93"/>
    <x v="5"/>
  </r>
  <r>
    <x v="24"/>
    <s v="MS"/>
    <m/>
    <x v="0"/>
    <d v="2017-11-01T00:00:00"/>
    <x v="10"/>
    <x v="1"/>
    <n v="3977"/>
    <s v="very low "/>
    <n v="3139"/>
    <n v="833"/>
    <n v="1593"/>
    <n v="2117"/>
    <n v="844"/>
    <n v="39"/>
    <n v="0.93"/>
    <x v="6"/>
  </r>
  <r>
    <x v="24"/>
    <s v="MS"/>
    <m/>
    <x v="0"/>
    <d v="2017-12-01T00:00:00"/>
    <x v="11"/>
    <x v="1"/>
    <n v="4051"/>
    <s v="very low "/>
    <n v="3199"/>
    <n v="846"/>
    <n v="1646"/>
    <n v="2131"/>
    <n v="874"/>
    <n v="40"/>
    <n v="0.93"/>
    <x v="6"/>
  </r>
  <r>
    <x v="24"/>
    <s v="MS"/>
    <m/>
    <x v="0"/>
    <d v="2018-01-01T00:00:00"/>
    <x v="0"/>
    <x v="2"/>
    <n v="4063"/>
    <s v="very low "/>
    <n v="3258"/>
    <n v="799"/>
    <n v="1649"/>
    <n v="2132"/>
    <n v="879"/>
    <n v="41"/>
    <n v="0.93"/>
    <x v="6"/>
  </r>
  <r>
    <x v="24"/>
    <s v="MS"/>
    <m/>
    <x v="0"/>
    <d v="2018-02-01T00:00:00"/>
    <x v="1"/>
    <x v="2"/>
    <n v="4117"/>
    <s v="very low "/>
    <n v="3313"/>
    <n v="798"/>
    <n v="1663"/>
    <n v="2165"/>
    <n v="882"/>
    <n v="40"/>
    <n v="0.93"/>
    <x v="7"/>
  </r>
  <r>
    <x v="24"/>
    <s v="MS"/>
    <m/>
    <x v="0"/>
    <d v="2018-03-01T00:00:00"/>
    <x v="2"/>
    <x v="2"/>
    <n v="4154"/>
    <s v="very low "/>
    <n v="3341"/>
    <n v="807"/>
    <n v="1665"/>
    <n v="2198"/>
    <n v="896"/>
    <n v="41"/>
    <n v="0.94"/>
    <x v="6"/>
  </r>
  <r>
    <x v="24"/>
    <s v="MS"/>
    <m/>
    <x v="0"/>
    <d v="2018-04-01T00:00:00"/>
    <x v="3"/>
    <x v="2"/>
    <n v="4207"/>
    <s v="very low "/>
    <n v="3404"/>
    <n v="797"/>
    <n v="1677"/>
    <n v="2230"/>
    <n v="905"/>
    <n v="41"/>
    <n v="0.94"/>
    <x v="8"/>
  </r>
  <r>
    <x v="24"/>
    <s v="MS"/>
    <m/>
    <x v="0"/>
    <d v="2018-05-01T00:00:00"/>
    <x v="4"/>
    <x v="2"/>
    <n v="4284"/>
    <s v="very low "/>
    <n v="3514"/>
    <n v="764"/>
    <n v="1713"/>
    <n v="2267"/>
    <n v="931"/>
    <n v="43"/>
    <n v="0.94"/>
    <x v="7"/>
  </r>
  <r>
    <x v="24"/>
    <s v="MS"/>
    <m/>
    <x v="0"/>
    <d v="2018-06-01T00:00:00"/>
    <x v="5"/>
    <x v="2"/>
    <n v="4324"/>
    <s v="very low "/>
    <n v="3555"/>
    <n v="760"/>
    <n v="1736"/>
    <n v="2277"/>
    <n v="957"/>
    <n v="44"/>
    <n v="0.94"/>
    <x v="8"/>
  </r>
  <r>
    <x v="24"/>
    <s v="MS"/>
    <m/>
    <x v="0"/>
    <d v="2018-07-01T00:00:00"/>
    <x v="6"/>
    <x v="2"/>
    <n v="4344"/>
    <s v="very low "/>
    <n v="3643"/>
    <n v="694"/>
    <n v="1703"/>
    <n v="2258"/>
    <n v="969"/>
    <n v="44"/>
    <n v="0.94"/>
    <x v="8"/>
  </r>
  <r>
    <x v="24"/>
    <s v="MS"/>
    <m/>
    <x v="0"/>
    <d v="2018-08-01T00:00:00"/>
    <x v="7"/>
    <x v="2"/>
    <n v="4428"/>
    <s v="very low "/>
    <n v="3745"/>
    <n v="677"/>
    <n v="1975"/>
    <n v="2443"/>
    <n v="1061"/>
    <n v="47"/>
    <n v="0.94"/>
    <x v="8"/>
  </r>
  <r>
    <x v="24"/>
    <s v="MS"/>
    <m/>
    <x v="0"/>
    <d v="2018-09-01T00:00:00"/>
    <x v="8"/>
    <x v="2"/>
    <n v="4528"/>
    <s v="very low "/>
    <n v="3896"/>
    <n v="628"/>
    <n v="2023"/>
    <n v="2496"/>
    <n v="1076"/>
    <n v="45"/>
    <n v="0.95"/>
    <x v="8"/>
  </r>
  <r>
    <x v="24"/>
    <s v="MS"/>
    <m/>
    <x v="0"/>
    <d v="2018-10-01T00:00:00"/>
    <x v="9"/>
    <x v="2"/>
    <n v="4587"/>
    <s v="very low "/>
    <n v="3961"/>
    <n v="621"/>
    <n v="2033"/>
    <n v="2539"/>
    <n v="1094"/>
    <n v="46"/>
    <n v="0.94"/>
    <x v="8"/>
  </r>
  <r>
    <x v="24"/>
    <s v="MS"/>
    <m/>
    <x v="0"/>
    <d v="2018-11-01T00:00:00"/>
    <x v="10"/>
    <x v="2"/>
    <n v="4572"/>
    <s v="very low "/>
    <n v="3936"/>
    <n v="629"/>
    <n v="2034"/>
    <n v="2515"/>
    <n v="1104"/>
    <n v="45"/>
    <n v="0.95"/>
    <x v="10"/>
  </r>
  <r>
    <x v="24"/>
    <s v="MS"/>
    <m/>
    <x v="0"/>
    <d v="2018-12-01T00:00:00"/>
    <x v="11"/>
    <x v="2"/>
    <n v="4638"/>
    <s v="very low "/>
    <n v="4002"/>
    <n v="632"/>
    <n v="2042"/>
    <n v="2568"/>
    <n v="1092"/>
    <n v="49"/>
    <n v="0.95"/>
    <x v="8"/>
  </r>
  <r>
    <x v="24"/>
    <s v="MS"/>
    <m/>
    <x v="0"/>
    <d v="2019-01-01T00:00:00"/>
    <x v="0"/>
    <x v="3"/>
    <n v="4647"/>
    <s v="very low "/>
    <n v="4026"/>
    <n v="618"/>
    <n v="2051"/>
    <n v="2566"/>
    <n v="1111"/>
    <n v="45"/>
    <n v="0.94"/>
    <x v="8"/>
  </r>
  <r>
    <x v="24"/>
    <s v="MS"/>
    <m/>
    <x v="0"/>
    <d v="2019-02-01T00:00:00"/>
    <x v="1"/>
    <x v="3"/>
    <n v="4635"/>
    <s v="very low "/>
    <n v="4059"/>
    <n v="573"/>
    <n v="2067"/>
    <n v="2562"/>
    <n v="1118"/>
    <n v="44"/>
    <n v="0.94"/>
    <x v="8"/>
  </r>
  <r>
    <x v="24"/>
    <s v="MS"/>
    <m/>
    <x v="0"/>
    <d v="2019-03-01T00:00:00"/>
    <x v="2"/>
    <x v="3"/>
    <n v="4719"/>
    <s v="very low "/>
    <n v="4144"/>
    <n v="538"/>
    <n v="2110"/>
    <n v="2593"/>
    <n v="1167"/>
    <n v="45"/>
    <n v="0.93"/>
    <x v="7"/>
  </r>
  <r>
    <x v="24"/>
    <s v="MS"/>
    <m/>
    <x v="0"/>
    <d v="2019-04-01T00:00:00"/>
    <x v="3"/>
    <x v="3"/>
    <n v="4728"/>
    <s v="very low "/>
    <n v="4169"/>
    <n v="529"/>
    <n v="2108"/>
    <n v="2601"/>
    <n v="1157"/>
    <n v="48"/>
    <n v="0.94"/>
    <x v="8"/>
  </r>
  <r>
    <x v="25"/>
    <s v="MO"/>
    <m/>
    <x v="7"/>
    <d v="2016-01-01T00:00:00"/>
    <x v="0"/>
    <x v="0"/>
    <n v="6045"/>
    <s v="very low "/>
    <n v="5103"/>
    <n v="841"/>
    <n v="2342"/>
    <n v="3179"/>
    <n v="827"/>
    <n v="153"/>
    <n v="0.89"/>
    <x v="2"/>
  </r>
  <r>
    <x v="25"/>
    <s v="MO"/>
    <m/>
    <x v="7"/>
    <d v="2016-02-01T00:00:00"/>
    <x v="1"/>
    <x v="0"/>
    <n v="6300"/>
    <s v="very low "/>
    <n v="5366"/>
    <n v="833"/>
    <n v="2661"/>
    <n v="3608"/>
    <n v="892"/>
    <n v="138"/>
    <n v="0.89"/>
    <x v="0"/>
  </r>
  <r>
    <x v="25"/>
    <s v="MO"/>
    <m/>
    <x v="7"/>
    <d v="2016-03-01T00:00:00"/>
    <x v="2"/>
    <x v="0"/>
    <n v="6695"/>
    <s v="very low "/>
    <n v="5738"/>
    <n v="855"/>
    <n v="2792"/>
    <n v="3862"/>
    <n v="916"/>
    <n v="145"/>
    <n v="0.89"/>
    <x v="2"/>
  </r>
  <r>
    <x v="25"/>
    <s v="MO"/>
    <m/>
    <x v="7"/>
    <d v="2016-04-01T00:00:00"/>
    <x v="3"/>
    <x v="0"/>
    <n v="7070"/>
    <s v="very low "/>
    <n v="6102"/>
    <n v="871"/>
    <n v="2848"/>
    <n v="4167"/>
    <n v="1012"/>
    <n v="152"/>
    <n v="0.91"/>
    <x v="4"/>
  </r>
  <r>
    <x v="25"/>
    <s v="MO"/>
    <m/>
    <x v="7"/>
    <d v="2016-05-01T00:00:00"/>
    <x v="4"/>
    <x v="0"/>
    <n v="7523"/>
    <s v="very low "/>
    <n v="6484"/>
    <n v="945"/>
    <n v="2962"/>
    <n v="4496"/>
    <n v="1062"/>
    <n v="171"/>
    <n v="0.91"/>
    <x v="5"/>
  </r>
  <r>
    <x v="25"/>
    <s v="MO"/>
    <m/>
    <x v="7"/>
    <d v="2016-06-01T00:00:00"/>
    <x v="5"/>
    <x v="0"/>
    <n v="8094"/>
    <s v="very low "/>
    <n v="6849"/>
    <n v="1156"/>
    <n v="3093"/>
    <n v="4932"/>
    <n v="1122"/>
    <n v="180"/>
    <n v="0.91"/>
    <x v="4"/>
  </r>
  <r>
    <x v="25"/>
    <s v="MO"/>
    <m/>
    <x v="7"/>
    <d v="2016-07-01T00:00:00"/>
    <x v="6"/>
    <x v="0"/>
    <n v="8119"/>
    <s v="very low "/>
    <n v="6935"/>
    <n v="1099"/>
    <n v="3079"/>
    <n v="4841"/>
    <n v="1135"/>
    <n v="181"/>
    <n v="0.91"/>
    <x v="5"/>
  </r>
  <r>
    <x v="25"/>
    <s v="MO"/>
    <m/>
    <x v="7"/>
    <d v="2016-08-01T00:00:00"/>
    <x v="7"/>
    <x v="0"/>
    <n v="8451"/>
    <s v="very low "/>
    <n v="7251"/>
    <n v="1103"/>
    <n v="3066"/>
    <n v="4838"/>
    <n v="1138"/>
    <n v="186"/>
    <n v="0.92"/>
    <x v="6"/>
  </r>
  <r>
    <x v="25"/>
    <s v="MO"/>
    <m/>
    <x v="7"/>
    <d v="2016-09-01T00:00:00"/>
    <x v="8"/>
    <x v="0"/>
    <n v="8628"/>
    <s v="very low "/>
    <n v="7423"/>
    <n v="1110"/>
    <n v="3168"/>
    <n v="5158"/>
    <n v="1198"/>
    <n v="193"/>
    <n v="0.92"/>
    <x v="5"/>
  </r>
  <r>
    <x v="25"/>
    <s v="MO"/>
    <m/>
    <x v="7"/>
    <d v="2016-10-01T00:00:00"/>
    <x v="9"/>
    <x v="0"/>
    <n v="8942"/>
    <s v="very low "/>
    <n v="7694"/>
    <n v="1150"/>
    <n v="3244"/>
    <n v="5376"/>
    <n v="1231"/>
    <n v="192"/>
    <n v="0.92"/>
    <x v="6"/>
  </r>
  <r>
    <x v="25"/>
    <s v="MO"/>
    <m/>
    <x v="7"/>
    <d v="2016-11-01T00:00:00"/>
    <x v="10"/>
    <x v="0"/>
    <n v="9175"/>
    <s v="very low "/>
    <n v="7947"/>
    <n v="1128"/>
    <n v="3317"/>
    <n v="5532"/>
    <n v="1282"/>
    <n v="190"/>
    <n v="0.92"/>
    <x v="7"/>
  </r>
  <r>
    <x v="25"/>
    <s v="MO"/>
    <m/>
    <x v="7"/>
    <d v="2016-12-01T00:00:00"/>
    <x v="11"/>
    <x v="0"/>
    <n v="9302"/>
    <s v="very low "/>
    <n v="8058"/>
    <n v="1143"/>
    <n v="3357"/>
    <n v="5604"/>
    <n v="1287"/>
    <n v="186"/>
    <n v="0.92"/>
    <x v="7"/>
  </r>
  <r>
    <x v="25"/>
    <s v="MO"/>
    <m/>
    <x v="7"/>
    <d v="2017-01-01T00:00:00"/>
    <x v="0"/>
    <x v="1"/>
    <n v="9395"/>
    <s v="very low "/>
    <n v="8199"/>
    <n v="1097"/>
    <n v="3386"/>
    <n v="5653"/>
    <n v="1319"/>
    <n v="197"/>
    <n v="0.92"/>
    <x v="7"/>
  </r>
  <r>
    <x v="25"/>
    <s v="MO"/>
    <m/>
    <x v="7"/>
    <d v="2017-02-01T00:00:00"/>
    <x v="1"/>
    <x v="1"/>
    <n v="9560"/>
    <s v="very low "/>
    <n v="8371"/>
    <n v="1090"/>
    <n v="3430"/>
    <n v="5743"/>
    <n v="1349"/>
    <n v="195"/>
    <n v="0.93"/>
    <x v="8"/>
  </r>
  <r>
    <x v="25"/>
    <s v="MO"/>
    <m/>
    <x v="7"/>
    <d v="2017-03-01T00:00:00"/>
    <x v="2"/>
    <x v="1"/>
    <n v="9737"/>
    <s v="very low "/>
    <n v="8538"/>
    <n v="1098"/>
    <n v="3486"/>
    <n v="5841"/>
    <n v="1383"/>
    <n v="203"/>
    <n v="0.93"/>
    <x v="8"/>
  </r>
  <r>
    <x v="25"/>
    <s v="MO"/>
    <m/>
    <x v="7"/>
    <d v="2017-04-01T00:00:00"/>
    <x v="3"/>
    <x v="1"/>
    <n v="9900"/>
    <s v="very low "/>
    <n v="8699"/>
    <n v="1101"/>
    <n v="3532"/>
    <n v="5960"/>
    <n v="1415"/>
    <n v="208"/>
    <n v="0.93"/>
    <x v="7"/>
  </r>
  <r>
    <x v="25"/>
    <s v="MO"/>
    <m/>
    <x v="7"/>
    <d v="2017-05-01T00:00:00"/>
    <x v="4"/>
    <x v="1"/>
    <n v="10067"/>
    <s v="low "/>
    <n v="8838"/>
    <n v="1122"/>
    <n v="3597"/>
    <n v="6058"/>
    <n v="1434"/>
    <n v="215"/>
    <n v="0.93"/>
    <x v="7"/>
  </r>
  <r>
    <x v="25"/>
    <s v="MO"/>
    <m/>
    <x v="7"/>
    <d v="2017-06-01T00:00:00"/>
    <x v="5"/>
    <x v="1"/>
    <n v="10240"/>
    <s v="low "/>
    <n v="8994"/>
    <n v="1137"/>
    <n v="3632"/>
    <n v="6174"/>
    <n v="1469"/>
    <n v="228"/>
    <n v="0.94"/>
    <x v="10"/>
  </r>
  <r>
    <x v="25"/>
    <s v="MO"/>
    <m/>
    <x v="7"/>
    <d v="2017-07-01T00:00:00"/>
    <x v="6"/>
    <x v="1"/>
    <n v="10417"/>
    <s v="low "/>
    <n v="9232"/>
    <n v="1073"/>
    <n v="3640"/>
    <n v="6164"/>
    <n v="1498"/>
    <n v="221"/>
    <n v="0.94"/>
    <x v="10"/>
  </r>
  <r>
    <x v="25"/>
    <s v="MO"/>
    <m/>
    <x v="7"/>
    <d v="2017-08-01T00:00:00"/>
    <x v="7"/>
    <x v="1"/>
    <n v="10549"/>
    <s v="low "/>
    <n v="9391"/>
    <n v="1049"/>
    <n v="3666"/>
    <n v="6212"/>
    <n v="1501"/>
    <n v="235"/>
    <n v="0.94"/>
    <x v="10"/>
  </r>
  <r>
    <x v="25"/>
    <s v="MO"/>
    <m/>
    <x v="7"/>
    <d v="2017-09-01T00:00:00"/>
    <x v="8"/>
    <x v="1"/>
    <n v="10611"/>
    <s v="low "/>
    <n v="9468"/>
    <n v="1037"/>
    <n v="3690"/>
    <n v="6220"/>
    <n v="1517"/>
    <n v="229"/>
    <n v="0.93"/>
    <x v="8"/>
  </r>
  <r>
    <x v="25"/>
    <s v="MO"/>
    <m/>
    <x v="7"/>
    <d v="2017-10-01T00:00:00"/>
    <x v="9"/>
    <x v="1"/>
    <n v="10821"/>
    <s v="low "/>
    <n v="9683"/>
    <n v="1026"/>
    <n v="3709"/>
    <n v="6381"/>
    <n v="1541"/>
    <n v="230"/>
    <n v="0.94"/>
    <x v="8"/>
  </r>
  <r>
    <x v="25"/>
    <s v="MO"/>
    <m/>
    <x v="7"/>
    <d v="2017-11-01T00:00:00"/>
    <x v="10"/>
    <x v="1"/>
    <n v="10909"/>
    <s v="low "/>
    <n v="9773"/>
    <n v="1030"/>
    <n v="3749"/>
    <n v="6412"/>
    <n v="1559"/>
    <n v="236"/>
    <n v="0.94"/>
    <x v="8"/>
  </r>
  <r>
    <x v="25"/>
    <s v="MO"/>
    <m/>
    <x v="7"/>
    <d v="2017-12-01T00:00:00"/>
    <x v="11"/>
    <x v="1"/>
    <n v="10962"/>
    <s v="low "/>
    <n v="9842"/>
    <n v="1014"/>
    <n v="3800"/>
    <n v="6433"/>
    <n v="1565"/>
    <n v="238"/>
    <n v="0.94"/>
    <x v="10"/>
  </r>
  <r>
    <x v="25"/>
    <s v="MO"/>
    <m/>
    <x v="7"/>
    <d v="2018-01-01T00:00:00"/>
    <x v="0"/>
    <x v="2"/>
    <n v="11072"/>
    <s v="low "/>
    <n v="9375"/>
    <n v="1008"/>
    <n v="3817"/>
    <n v="6501"/>
    <n v="1581"/>
    <n v="239"/>
    <n v="0.94"/>
    <x v="8"/>
  </r>
  <r>
    <x v="25"/>
    <s v="MO"/>
    <m/>
    <x v="7"/>
    <d v="2018-02-01T00:00:00"/>
    <x v="1"/>
    <x v="2"/>
    <n v="11132"/>
    <s v="low "/>
    <n v="10052"/>
    <n v="977"/>
    <n v="3804"/>
    <n v="6550"/>
    <n v="1589"/>
    <n v="250"/>
    <n v="0.95"/>
    <x v="10"/>
  </r>
  <r>
    <x v="25"/>
    <s v="MO"/>
    <m/>
    <x v="7"/>
    <d v="2018-03-01T00:00:00"/>
    <x v="2"/>
    <x v="2"/>
    <n v="11250"/>
    <s v="low "/>
    <n v="10161"/>
    <n v="982"/>
    <n v="3807"/>
    <n v="6603"/>
    <n v="1606"/>
    <n v="245"/>
    <n v="0.95"/>
    <x v="10"/>
  </r>
  <r>
    <x v="25"/>
    <s v="MO"/>
    <m/>
    <x v="7"/>
    <d v="2018-04-01T00:00:00"/>
    <x v="3"/>
    <x v="2"/>
    <n v="11370"/>
    <s v="low "/>
    <n v="10287"/>
    <n v="981"/>
    <n v="3830"/>
    <n v="6658"/>
    <n v="1620"/>
    <n v="254"/>
    <n v="0.95"/>
    <x v="9"/>
  </r>
  <r>
    <x v="25"/>
    <s v="MO"/>
    <m/>
    <x v="7"/>
    <d v="2018-05-01T00:00:00"/>
    <x v="4"/>
    <x v="2"/>
    <n v="11463"/>
    <s v="low "/>
    <n v="10375"/>
    <n v="980"/>
    <n v="3835"/>
    <n v="6731"/>
    <n v="1635"/>
    <n v="255"/>
    <n v="0.95"/>
    <x v="9"/>
  </r>
  <r>
    <x v="25"/>
    <s v="MO"/>
    <m/>
    <x v="7"/>
    <d v="2018-06-01T00:00:00"/>
    <x v="5"/>
    <x v="2"/>
    <n v="11507"/>
    <s v="low "/>
    <n v="10503"/>
    <n v="894"/>
    <n v="3858"/>
    <n v="6746"/>
    <n v="1664"/>
    <n v="261"/>
    <n v="0.95"/>
    <x v="10"/>
  </r>
  <r>
    <x v="25"/>
    <s v="MO"/>
    <m/>
    <x v="7"/>
    <d v="2018-07-01T00:00:00"/>
    <x v="6"/>
    <x v="2"/>
    <n v="11698"/>
    <s v="low "/>
    <n v="10729"/>
    <n v="858"/>
    <n v="3861"/>
    <n v="6653"/>
    <n v="1683"/>
    <n v="265"/>
    <n v="0.95"/>
    <x v="9"/>
  </r>
  <r>
    <x v="25"/>
    <s v="MO"/>
    <m/>
    <x v="7"/>
    <d v="2018-08-01T00:00:00"/>
    <x v="7"/>
    <x v="2"/>
    <n v="11771"/>
    <s v="low "/>
    <n v="10810"/>
    <n v="845"/>
    <n v="4361"/>
    <n v="7393"/>
    <n v="1812"/>
    <n v="275"/>
    <n v="0.95"/>
    <x v="9"/>
  </r>
  <r>
    <x v="25"/>
    <s v="MO"/>
    <m/>
    <x v="7"/>
    <d v="2018-09-01T00:00:00"/>
    <x v="8"/>
    <x v="2"/>
    <n v="11957"/>
    <s v="low "/>
    <n v="11077"/>
    <n v="766"/>
    <n v="4427"/>
    <n v="7501"/>
    <n v="1859"/>
    <n v="279"/>
    <n v="0.95"/>
    <x v="9"/>
  </r>
  <r>
    <x v="25"/>
    <s v="MO"/>
    <m/>
    <x v="7"/>
    <d v="2018-10-01T00:00:00"/>
    <x v="9"/>
    <x v="2"/>
    <n v="12087"/>
    <s v="low "/>
    <n v="11207"/>
    <n v="756"/>
    <n v="4451"/>
    <n v="7591"/>
    <n v="1875"/>
    <n v="288"/>
    <n v="0.95"/>
    <x v="9"/>
  </r>
  <r>
    <x v="25"/>
    <s v="MO"/>
    <m/>
    <x v="7"/>
    <d v="2018-11-01T00:00:00"/>
    <x v="10"/>
    <x v="2"/>
    <n v="12157"/>
    <s v="low "/>
    <n v="11302"/>
    <n v="731"/>
    <n v="4468"/>
    <n v="7632"/>
    <n v="1886"/>
    <n v="285"/>
    <n v="0.96"/>
    <x v="9"/>
  </r>
  <r>
    <x v="25"/>
    <s v="MO"/>
    <m/>
    <x v="7"/>
    <d v="2018-12-01T00:00:00"/>
    <x v="11"/>
    <x v="2"/>
    <n v="12175"/>
    <s v="low "/>
    <n v="11346"/>
    <n v="704"/>
    <n v="4448"/>
    <n v="7665"/>
    <n v="1887"/>
    <n v="294"/>
    <n v="0.96"/>
    <x v="9"/>
  </r>
  <r>
    <x v="25"/>
    <s v="MO"/>
    <m/>
    <x v="7"/>
    <d v="2019-01-01T00:00:00"/>
    <x v="0"/>
    <x v="3"/>
    <n v="12261"/>
    <s v="low "/>
    <n v="11439"/>
    <n v="706"/>
    <n v="4485"/>
    <n v="7705"/>
    <n v="1903"/>
    <n v="286"/>
    <n v="0.96"/>
    <x v="9"/>
  </r>
  <r>
    <x v="25"/>
    <s v="MO"/>
    <m/>
    <x v="7"/>
    <d v="2019-02-01T00:00:00"/>
    <x v="1"/>
    <x v="3"/>
    <n v="12324"/>
    <s v="low "/>
    <n v="11519"/>
    <n v="684"/>
    <n v="4551"/>
    <n v="7759"/>
    <n v="1950"/>
    <n v="291"/>
    <n v="0.96"/>
    <x v="9"/>
  </r>
  <r>
    <x v="25"/>
    <s v="MO"/>
    <m/>
    <x v="7"/>
    <d v="2019-03-01T00:00:00"/>
    <x v="2"/>
    <x v="3"/>
    <n v="12333"/>
    <s v="low "/>
    <n v="11509"/>
    <n v="664"/>
    <n v="4576"/>
    <n v="7730"/>
    <n v="1973"/>
    <n v="302"/>
    <n v="0.95"/>
    <x v="9"/>
  </r>
  <r>
    <x v="25"/>
    <s v="MO"/>
    <m/>
    <x v="7"/>
    <d v="2019-04-01T00:00:00"/>
    <x v="3"/>
    <x v="3"/>
    <n v="12439"/>
    <s v="low "/>
    <n v="11641"/>
    <n v="626"/>
    <n v="4614"/>
    <n v="7779"/>
    <n v="1972"/>
    <n v="300"/>
    <n v="0.95"/>
    <x v="9"/>
  </r>
  <r>
    <x v="26"/>
    <s v="MT"/>
    <m/>
    <x v="2"/>
    <d v="2016-01-01T00:00:00"/>
    <x v="0"/>
    <x v="0"/>
    <n v="688"/>
    <s v="very low "/>
    <n v="470"/>
    <n v="218"/>
    <n v="345"/>
    <n v="316"/>
    <n v="111"/>
    <n v="79"/>
    <n v="0.86"/>
    <x v="18"/>
  </r>
  <r>
    <x v="26"/>
    <s v="MT"/>
    <m/>
    <x v="2"/>
    <d v="2016-02-01T00:00:00"/>
    <x v="1"/>
    <x v="0"/>
    <n v="708"/>
    <s v="very low "/>
    <n v="485"/>
    <n v="223"/>
    <n v="377"/>
    <n v="324"/>
    <n v="106"/>
    <n v="91"/>
    <n v="0.86"/>
    <x v="20"/>
  </r>
  <r>
    <x v="26"/>
    <s v="MT"/>
    <m/>
    <x v="2"/>
    <d v="2016-03-01T00:00:00"/>
    <x v="2"/>
    <x v="0"/>
    <n v="747"/>
    <s v="very low "/>
    <n v="536"/>
    <n v="211"/>
    <n v="406"/>
    <n v="336"/>
    <n v="109"/>
    <n v="89"/>
    <n v="0.87"/>
    <x v="20"/>
  </r>
  <r>
    <x v="26"/>
    <s v="MT"/>
    <m/>
    <x v="2"/>
    <d v="2016-04-01T00:00:00"/>
    <x v="3"/>
    <x v="0"/>
    <n v="845"/>
    <s v="very low "/>
    <n v="625"/>
    <n v="220"/>
    <n v="447"/>
    <n v="393"/>
    <n v="122"/>
    <n v="106"/>
    <n v="0.88"/>
    <x v="19"/>
  </r>
  <r>
    <x v="26"/>
    <s v="MT"/>
    <m/>
    <x v="2"/>
    <d v="2016-05-01T00:00:00"/>
    <x v="4"/>
    <x v="0"/>
    <n v="1010"/>
    <s v="very low "/>
    <n v="751"/>
    <n v="259"/>
    <n v="529"/>
    <n v="473"/>
    <n v="147"/>
    <n v="128"/>
    <n v="0.86"/>
    <x v="19"/>
  </r>
  <r>
    <x v="26"/>
    <s v="MT"/>
    <m/>
    <x v="2"/>
    <d v="2016-06-01T00:00:00"/>
    <x v="5"/>
    <x v="0"/>
    <n v="1160"/>
    <s v="very low "/>
    <n v="866"/>
    <n v="294"/>
    <n v="572"/>
    <n v="573"/>
    <n v="159"/>
    <n v="134"/>
    <n v="0.86"/>
    <x v="18"/>
  </r>
  <r>
    <x v="26"/>
    <s v="MT"/>
    <m/>
    <x v="2"/>
    <d v="2016-07-01T00:00:00"/>
    <x v="6"/>
    <x v="0"/>
    <n v="1137"/>
    <s v="very low "/>
    <n v="849"/>
    <n v="288"/>
    <n v="545"/>
    <n v="577"/>
    <n v="158"/>
    <n v="133"/>
    <n v="0.86"/>
    <x v="19"/>
  </r>
  <r>
    <x v="26"/>
    <s v="MT"/>
    <m/>
    <x v="2"/>
    <d v="2016-08-01T00:00:00"/>
    <x v="7"/>
    <x v="0"/>
    <n v="1160"/>
    <s v="very low "/>
    <n v="876"/>
    <n v="284"/>
    <n v="551"/>
    <n v="560"/>
    <n v="151"/>
    <n v="140"/>
    <n v="0.86"/>
    <x v="19"/>
  </r>
  <r>
    <x v="26"/>
    <s v="MT"/>
    <m/>
    <x v="2"/>
    <d v="2016-09-01T00:00:00"/>
    <x v="8"/>
    <x v="0"/>
    <n v="1177"/>
    <s v="very low "/>
    <n v="896"/>
    <n v="281"/>
    <n v="563"/>
    <n v="594"/>
    <n v="162"/>
    <n v="142"/>
    <n v="0.86"/>
    <x v="18"/>
  </r>
  <r>
    <x v="26"/>
    <s v="MT"/>
    <m/>
    <x v="2"/>
    <d v="2016-10-01T00:00:00"/>
    <x v="9"/>
    <x v="0"/>
    <n v="1213"/>
    <s v="very low "/>
    <n v="923"/>
    <n v="290"/>
    <n v="569"/>
    <n v="618"/>
    <n v="167"/>
    <n v="146"/>
    <n v="0.87"/>
    <x v="19"/>
  </r>
  <r>
    <x v="26"/>
    <s v="MT"/>
    <m/>
    <x v="2"/>
    <d v="2016-11-01T00:00:00"/>
    <x v="10"/>
    <x v="0"/>
    <n v="1250"/>
    <s v="very low "/>
    <n v="955"/>
    <n v="295"/>
    <n v="571"/>
    <n v="648"/>
    <n v="174"/>
    <n v="146"/>
    <n v="0.85"/>
    <x v="15"/>
  </r>
  <r>
    <x v="26"/>
    <s v="MT"/>
    <m/>
    <x v="2"/>
    <d v="2016-12-01T00:00:00"/>
    <x v="11"/>
    <x v="0"/>
    <n v="1275"/>
    <s v="very low "/>
    <n v="978"/>
    <n v="297"/>
    <n v="592"/>
    <n v="652"/>
    <n v="184"/>
    <n v="147"/>
    <n v="0.85"/>
    <x v="15"/>
  </r>
  <r>
    <x v="26"/>
    <s v="MT"/>
    <m/>
    <x v="2"/>
    <d v="2017-01-01T00:00:00"/>
    <x v="0"/>
    <x v="1"/>
    <n v="1292"/>
    <s v="very low "/>
    <n v="1007"/>
    <n v="285"/>
    <n v="594"/>
    <n v="665"/>
    <n v="184"/>
    <n v="149"/>
    <n v="0.85"/>
    <x v="15"/>
  </r>
  <r>
    <x v="26"/>
    <s v="MT"/>
    <m/>
    <x v="2"/>
    <d v="2017-02-01T00:00:00"/>
    <x v="1"/>
    <x v="1"/>
    <n v="1320"/>
    <s v="very low "/>
    <n v="1036"/>
    <n v="284"/>
    <n v="602"/>
    <n v="683"/>
    <n v="182"/>
    <n v="154"/>
    <n v="0.87"/>
    <x v="0"/>
  </r>
  <r>
    <x v="26"/>
    <s v="MT"/>
    <m/>
    <x v="2"/>
    <d v="2017-03-01T00:00:00"/>
    <x v="2"/>
    <x v="1"/>
    <n v="1358"/>
    <s v="very low "/>
    <n v="1056"/>
    <n v="302"/>
    <n v="623"/>
    <n v="699"/>
    <n v="190"/>
    <n v="161"/>
    <n v="0.87"/>
    <x v="0"/>
  </r>
  <r>
    <x v="26"/>
    <s v="MT"/>
    <m/>
    <x v="2"/>
    <d v="2017-04-01T00:00:00"/>
    <x v="3"/>
    <x v="1"/>
    <n v="1365"/>
    <s v="very low "/>
    <n v="1060"/>
    <n v="305"/>
    <n v="638"/>
    <n v="692"/>
    <n v="194"/>
    <n v="162"/>
    <n v="0.88"/>
    <x v="2"/>
  </r>
  <r>
    <x v="26"/>
    <s v="MT"/>
    <m/>
    <x v="2"/>
    <d v="2017-05-01T00:00:00"/>
    <x v="4"/>
    <x v="1"/>
    <n v="1396"/>
    <s v="very low "/>
    <n v="1085"/>
    <n v="311"/>
    <n v="643"/>
    <n v="719"/>
    <n v="197"/>
    <n v="171"/>
    <n v="0.88"/>
    <x v="2"/>
  </r>
  <r>
    <x v="26"/>
    <s v="MT"/>
    <m/>
    <x v="2"/>
    <d v="2017-06-01T00:00:00"/>
    <x v="5"/>
    <x v="1"/>
    <n v="1462"/>
    <s v="very low "/>
    <n v="1131"/>
    <n v="331"/>
    <n v="663"/>
    <n v="766"/>
    <n v="202"/>
    <n v="178"/>
    <n v="0.89"/>
    <x v="4"/>
  </r>
  <r>
    <x v="26"/>
    <s v="MT"/>
    <m/>
    <x v="2"/>
    <d v="2017-07-01T00:00:00"/>
    <x v="6"/>
    <x v="1"/>
    <n v="1520"/>
    <s v="very low "/>
    <n v="1191"/>
    <n v="329"/>
    <n v="689"/>
    <n v="783"/>
    <n v="210"/>
    <n v="185"/>
    <n v="0.89"/>
    <x v="4"/>
  </r>
  <r>
    <x v="26"/>
    <s v="MT"/>
    <m/>
    <x v="2"/>
    <d v="2017-08-01T00:00:00"/>
    <x v="7"/>
    <x v="1"/>
    <n v="1560"/>
    <s v="very low "/>
    <n v="1232"/>
    <n v="328"/>
    <n v="692"/>
    <n v="816"/>
    <n v="208"/>
    <n v="195"/>
    <n v="0.89"/>
    <x v="4"/>
  </r>
  <r>
    <x v="26"/>
    <s v="MT"/>
    <m/>
    <x v="2"/>
    <d v="2017-09-01T00:00:00"/>
    <x v="8"/>
    <x v="1"/>
    <n v="1619"/>
    <s v="very low "/>
    <n v="1287"/>
    <n v="332"/>
    <n v="689"/>
    <n v="873"/>
    <n v="211"/>
    <n v="196"/>
    <n v="0.89"/>
    <x v="4"/>
  </r>
  <r>
    <x v="26"/>
    <s v="MT"/>
    <m/>
    <x v="2"/>
    <d v="2017-10-01T00:00:00"/>
    <x v="9"/>
    <x v="1"/>
    <n v="1654"/>
    <s v="very low "/>
    <n v="1313"/>
    <n v="341"/>
    <n v="710"/>
    <n v="877"/>
    <n v="216"/>
    <n v="201"/>
    <n v="0.9"/>
    <x v="4"/>
  </r>
  <r>
    <x v="26"/>
    <s v="MT"/>
    <m/>
    <x v="2"/>
    <d v="2017-11-01T00:00:00"/>
    <x v="10"/>
    <x v="1"/>
    <n v="1637"/>
    <s v="very low "/>
    <n v="1303"/>
    <n v="332"/>
    <n v="705"/>
    <n v="870"/>
    <n v="218"/>
    <n v="200"/>
    <n v="0.89"/>
    <x v="3"/>
  </r>
  <r>
    <x v="26"/>
    <s v="MT"/>
    <m/>
    <x v="2"/>
    <d v="2017-12-01T00:00:00"/>
    <x v="11"/>
    <x v="1"/>
    <n v="1680"/>
    <s v="very low "/>
    <n v="1354"/>
    <n v="324"/>
    <n v="719"/>
    <n v="898"/>
    <n v="222"/>
    <n v="212"/>
    <n v="0.9"/>
    <x v="3"/>
  </r>
  <r>
    <x v="26"/>
    <s v="MT"/>
    <m/>
    <x v="2"/>
    <d v="2018-01-01T00:00:00"/>
    <x v="0"/>
    <x v="2"/>
    <n v="1750"/>
    <s v="very low "/>
    <n v="1431"/>
    <n v="319"/>
    <n v="746"/>
    <n v="937"/>
    <n v="231"/>
    <n v="222"/>
    <n v="0.9"/>
    <x v="3"/>
  </r>
  <r>
    <x v="26"/>
    <s v="MT"/>
    <m/>
    <x v="2"/>
    <d v="2018-02-01T00:00:00"/>
    <x v="1"/>
    <x v="2"/>
    <n v="1773"/>
    <s v="very low "/>
    <n v="1460"/>
    <n v="313"/>
    <n v="751"/>
    <n v="950"/>
    <n v="241"/>
    <n v="223"/>
    <n v="0.9"/>
    <x v="2"/>
  </r>
  <r>
    <x v="26"/>
    <s v="MT"/>
    <m/>
    <x v="2"/>
    <d v="2018-03-01T00:00:00"/>
    <x v="2"/>
    <x v="2"/>
    <n v="1784"/>
    <s v="very low "/>
    <n v="1473"/>
    <n v="311"/>
    <n v="754"/>
    <n v="955"/>
    <n v="243"/>
    <n v="224"/>
    <n v="0.9"/>
    <x v="3"/>
  </r>
  <r>
    <x v="26"/>
    <s v="MT"/>
    <m/>
    <x v="2"/>
    <d v="2018-04-01T00:00:00"/>
    <x v="3"/>
    <x v="2"/>
    <n v="1805"/>
    <s v="very low "/>
    <n v="1493"/>
    <n v="312"/>
    <n v="756"/>
    <n v="970"/>
    <n v="249"/>
    <n v="228"/>
    <n v="0.92"/>
    <x v="5"/>
  </r>
  <r>
    <x v="26"/>
    <s v="MT"/>
    <m/>
    <x v="2"/>
    <d v="2018-05-01T00:00:00"/>
    <x v="4"/>
    <x v="2"/>
    <n v="1799"/>
    <s v="very low "/>
    <n v="1524"/>
    <n v="275"/>
    <n v="760"/>
    <n v="958"/>
    <n v="248"/>
    <n v="223"/>
    <n v="0.92"/>
    <x v="5"/>
  </r>
  <r>
    <x v="26"/>
    <s v="MT"/>
    <m/>
    <x v="2"/>
    <d v="2018-06-01T00:00:00"/>
    <x v="5"/>
    <x v="2"/>
    <n v="1839"/>
    <s v="very low "/>
    <n v="1587"/>
    <n v="251"/>
    <n v="776"/>
    <n v="983"/>
    <n v="254"/>
    <n v="236"/>
    <n v="0.91"/>
    <x v="5"/>
  </r>
  <r>
    <x v="26"/>
    <s v="MT"/>
    <m/>
    <x v="2"/>
    <d v="2018-07-01T00:00:00"/>
    <x v="6"/>
    <x v="2"/>
    <n v="1860"/>
    <s v="very low "/>
    <n v="1616"/>
    <n v="244"/>
    <n v="785"/>
    <n v="983"/>
    <n v="265"/>
    <n v="237"/>
    <n v="0.91"/>
    <x v="5"/>
  </r>
  <r>
    <x v="26"/>
    <s v="MT"/>
    <m/>
    <x v="2"/>
    <d v="2018-08-01T00:00:00"/>
    <x v="7"/>
    <x v="2"/>
    <n v="1911"/>
    <s v="very low "/>
    <n v="1672"/>
    <n v="239"/>
    <n v="865"/>
    <n v="1038"/>
    <n v="285"/>
    <n v="259"/>
    <n v="0.92"/>
    <x v="6"/>
  </r>
  <r>
    <x v="26"/>
    <s v="MT"/>
    <m/>
    <x v="2"/>
    <d v="2018-09-01T00:00:00"/>
    <x v="8"/>
    <x v="2"/>
    <n v="1945"/>
    <s v="very low "/>
    <n v="1711"/>
    <n v="232"/>
    <n v="880"/>
    <n v="1056"/>
    <n v="299"/>
    <n v="263"/>
    <n v="0.92"/>
    <x v="6"/>
  </r>
  <r>
    <x v="26"/>
    <s v="MT"/>
    <m/>
    <x v="2"/>
    <d v="2018-10-01T00:00:00"/>
    <x v="9"/>
    <x v="2"/>
    <n v="1984"/>
    <s v="very low "/>
    <n v="1759"/>
    <n v="224"/>
    <n v="894"/>
    <n v="1077"/>
    <n v="304"/>
    <n v="268"/>
    <n v="0.92"/>
    <x v="6"/>
  </r>
  <r>
    <x v="26"/>
    <s v="MT"/>
    <m/>
    <x v="2"/>
    <d v="2018-11-01T00:00:00"/>
    <x v="10"/>
    <x v="2"/>
    <n v="1989"/>
    <s v="very low "/>
    <n v="1774"/>
    <n v="213"/>
    <n v="903"/>
    <n v="1072"/>
    <n v="306"/>
    <n v="270"/>
    <n v="0.93"/>
    <x v="7"/>
  </r>
  <r>
    <x v="26"/>
    <s v="MT"/>
    <m/>
    <x v="2"/>
    <d v="2018-12-01T00:00:00"/>
    <x v="11"/>
    <x v="2"/>
    <n v="2008"/>
    <s v="very low "/>
    <n v="1787"/>
    <n v="220"/>
    <n v="901"/>
    <n v="1090"/>
    <n v="306"/>
    <n v="276"/>
    <n v="0.93"/>
    <x v="7"/>
  </r>
  <r>
    <x v="26"/>
    <s v="MT"/>
    <m/>
    <x v="2"/>
    <d v="2019-01-01T00:00:00"/>
    <x v="0"/>
    <x v="3"/>
    <n v="2002"/>
    <s v="very low "/>
    <n v="1790"/>
    <n v="212"/>
    <n v="907"/>
    <n v="1077"/>
    <n v="305"/>
    <n v="274"/>
    <n v="0.93"/>
    <x v="7"/>
  </r>
  <r>
    <x v="26"/>
    <s v="MT"/>
    <m/>
    <x v="2"/>
    <d v="2019-02-01T00:00:00"/>
    <x v="1"/>
    <x v="3"/>
    <n v="1997"/>
    <s v="very low "/>
    <n v="1771"/>
    <n v="224"/>
    <n v="916"/>
    <n v="1078"/>
    <n v="310"/>
    <n v="279"/>
    <n v="0.93"/>
    <x v="7"/>
  </r>
  <r>
    <x v="26"/>
    <s v="MT"/>
    <m/>
    <x v="2"/>
    <d v="2019-03-01T00:00:00"/>
    <x v="2"/>
    <x v="3"/>
    <n v="2018"/>
    <s v="very low "/>
    <n v="1804"/>
    <n v="210"/>
    <n v="926"/>
    <n v="1088"/>
    <n v="309"/>
    <n v="286"/>
    <n v="0.92"/>
    <x v="7"/>
  </r>
  <r>
    <x v="26"/>
    <s v="MT"/>
    <m/>
    <x v="2"/>
    <d v="2019-04-01T00:00:00"/>
    <x v="3"/>
    <x v="3"/>
    <n v="2060"/>
    <s v="very low "/>
    <n v="1855"/>
    <n v="205"/>
    <n v="951"/>
    <n v="1104"/>
    <n v="321"/>
    <n v="304"/>
    <n v="0.92"/>
    <x v="7"/>
  </r>
  <r>
    <x v="27"/>
    <s v="NE"/>
    <m/>
    <x v="7"/>
    <d v="2016-01-01T00:00:00"/>
    <x v="0"/>
    <x v="0"/>
    <n v="1399"/>
    <s v="very low "/>
    <n v="1023"/>
    <n v="376"/>
    <n v="706"/>
    <n v="592"/>
    <n v="182"/>
    <n v="138"/>
    <n v="0.83"/>
    <x v="18"/>
  </r>
  <r>
    <x v="27"/>
    <s v="NE"/>
    <m/>
    <x v="7"/>
    <d v="2016-02-01T00:00:00"/>
    <x v="1"/>
    <x v="0"/>
    <n v="1446"/>
    <s v="very low "/>
    <n v="1059"/>
    <n v="387"/>
    <n v="791"/>
    <n v="639"/>
    <n v="174"/>
    <n v="152"/>
    <n v="0.84"/>
    <x v="19"/>
  </r>
  <r>
    <x v="27"/>
    <s v="NE"/>
    <m/>
    <x v="7"/>
    <d v="2016-03-01T00:00:00"/>
    <x v="2"/>
    <x v="0"/>
    <n v="1561"/>
    <s v="very low "/>
    <n v="1133"/>
    <n v="428"/>
    <n v="832"/>
    <n v="713"/>
    <n v="178"/>
    <n v="160"/>
    <n v="0.85"/>
    <x v="19"/>
  </r>
  <r>
    <x v="27"/>
    <s v="NE"/>
    <m/>
    <x v="7"/>
    <d v="2016-04-01T00:00:00"/>
    <x v="3"/>
    <x v="0"/>
    <n v="1658"/>
    <s v="very low "/>
    <n v="1196"/>
    <n v="462"/>
    <n v="853"/>
    <n v="787"/>
    <n v="188"/>
    <n v="172"/>
    <n v="0.85"/>
    <x v="1"/>
  </r>
  <r>
    <x v="27"/>
    <s v="NE"/>
    <m/>
    <x v="7"/>
    <d v="2016-05-01T00:00:00"/>
    <x v="4"/>
    <x v="0"/>
    <n v="1847"/>
    <s v="very low "/>
    <n v="1261"/>
    <n v="586"/>
    <n v="892"/>
    <n v="937"/>
    <n v="208"/>
    <n v="193"/>
    <n v="0.86"/>
    <x v="1"/>
  </r>
  <r>
    <x v="27"/>
    <s v="NE"/>
    <m/>
    <x v="7"/>
    <d v="2016-06-01T00:00:00"/>
    <x v="5"/>
    <x v="0"/>
    <n v="2310"/>
    <s v="very low "/>
    <n v="1638"/>
    <n v="672"/>
    <n v="1081"/>
    <n v="1208"/>
    <n v="246"/>
    <n v="242"/>
    <n v="0.86"/>
    <x v="0"/>
  </r>
  <r>
    <x v="27"/>
    <s v="NE"/>
    <m/>
    <x v="7"/>
    <d v="2016-07-01T00:00:00"/>
    <x v="6"/>
    <x v="0"/>
    <n v="2277"/>
    <s v="very low "/>
    <n v="1647"/>
    <n v="630"/>
    <n v="1067"/>
    <n v="1175"/>
    <n v="248"/>
    <n v="232"/>
    <n v="0.88"/>
    <x v="2"/>
  </r>
  <r>
    <x v="27"/>
    <s v="NE"/>
    <m/>
    <x v="7"/>
    <d v="2016-08-01T00:00:00"/>
    <x v="7"/>
    <x v="0"/>
    <n v="2342"/>
    <s v="very low "/>
    <n v="1713"/>
    <n v="629"/>
    <n v="1050"/>
    <n v="1158"/>
    <n v="244"/>
    <n v="229"/>
    <n v="0.88"/>
    <x v="3"/>
  </r>
  <r>
    <x v="27"/>
    <s v="NE"/>
    <m/>
    <x v="7"/>
    <d v="2016-09-01T00:00:00"/>
    <x v="8"/>
    <x v="0"/>
    <n v="2409"/>
    <s v="very low "/>
    <n v="1805"/>
    <n v="604"/>
    <n v="1115"/>
    <n v="1235"/>
    <n v="273"/>
    <n v="255"/>
    <n v="0.88"/>
    <x v="2"/>
  </r>
  <r>
    <x v="27"/>
    <s v="NE"/>
    <m/>
    <x v="7"/>
    <d v="2016-10-01T00:00:00"/>
    <x v="9"/>
    <x v="0"/>
    <n v="2488"/>
    <s v="very low "/>
    <n v="1884"/>
    <n v="604"/>
    <n v="1133"/>
    <n v="1292"/>
    <n v="274"/>
    <n v="262"/>
    <n v="0.89"/>
    <x v="3"/>
  </r>
  <r>
    <x v="27"/>
    <s v="NE"/>
    <m/>
    <x v="7"/>
    <d v="2016-11-01T00:00:00"/>
    <x v="10"/>
    <x v="0"/>
    <n v="2527"/>
    <s v="very low "/>
    <n v="1917"/>
    <n v="610"/>
    <n v="1142"/>
    <n v="1322"/>
    <n v="276"/>
    <n v="260"/>
    <n v="0.89"/>
    <x v="4"/>
  </r>
  <r>
    <x v="27"/>
    <s v="NE"/>
    <m/>
    <x v="7"/>
    <d v="2016-12-01T00:00:00"/>
    <x v="11"/>
    <x v="0"/>
    <n v="2573"/>
    <s v="very low "/>
    <n v="1968"/>
    <n v="605"/>
    <n v="1172"/>
    <n v="1346"/>
    <n v="284"/>
    <n v="276"/>
    <n v="0.89"/>
    <x v="4"/>
  </r>
  <r>
    <x v="27"/>
    <s v="NE"/>
    <m/>
    <x v="7"/>
    <d v="2017-01-01T00:00:00"/>
    <x v="0"/>
    <x v="1"/>
    <n v="2595"/>
    <s v="very low "/>
    <n v="2010"/>
    <n v="585"/>
    <n v="1185"/>
    <n v="1354"/>
    <n v="283"/>
    <n v="279"/>
    <n v="0.9"/>
    <x v="5"/>
  </r>
  <r>
    <x v="27"/>
    <s v="NE"/>
    <m/>
    <x v="7"/>
    <d v="2017-02-01T00:00:00"/>
    <x v="1"/>
    <x v="1"/>
    <n v="2626"/>
    <s v="very low "/>
    <n v="2040"/>
    <n v="586"/>
    <n v="1210"/>
    <n v="1352"/>
    <n v="289"/>
    <n v="290"/>
    <n v="0.9"/>
    <x v="5"/>
  </r>
  <r>
    <x v="27"/>
    <s v="NE"/>
    <m/>
    <x v="7"/>
    <d v="2017-03-01T00:00:00"/>
    <x v="2"/>
    <x v="1"/>
    <n v="2683"/>
    <s v="very low "/>
    <n v="2089"/>
    <n v="594"/>
    <n v="1235"/>
    <n v="1386"/>
    <n v="289"/>
    <n v="310"/>
    <n v="0.92"/>
    <x v="6"/>
  </r>
  <r>
    <x v="27"/>
    <s v="NE"/>
    <m/>
    <x v="7"/>
    <d v="2017-04-01T00:00:00"/>
    <x v="3"/>
    <x v="1"/>
    <n v="2728"/>
    <s v="very low "/>
    <n v="2189"/>
    <n v="539"/>
    <n v="1256"/>
    <n v="1405"/>
    <n v="298"/>
    <n v="311"/>
    <n v="0.92"/>
    <x v="7"/>
  </r>
  <r>
    <x v="27"/>
    <s v="NE"/>
    <m/>
    <x v="7"/>
    <d v="2017-05-01T00:00:00"/>
    <x v="4"/>
    <x v="1"/>
    <n v="3107"/>
    <s v="very low "/>
    <n v="2556"/>
    <n v="551"/>
    <n v="1362"/>
    <n v="1634"/>
    <n v="328"/>
    <n v="342"/>
    <n v="0.92"/>
    <x v="7"/>
  </r>
  <r>
    <x v="27"/>
    <s v="NE"/>
    <m/>
    <x v="7"/>
    <d v="2017-06-01T00:00:00"/>
    <x v="5"/>
    <x v="1"/>
    <n v="3124"/>
    <s v="very low "/>
    <n v="2623"/>
    <n v="501"/>
    <n v="1365"/>
    <n v="1645"/>
    <n v="334"/>
    <n v="348"/>
    <n v="0.92"/>
    <x v="8"/>
  </r>
  <r>
    <x v="27"/>
    <s v="NE"/>
    <m/>
    <x v="7"/>
    <d v="2017-07-01T00:00:00"/>
    <x v="6"/>
    <x v="1"/>
    <n v="3165"/>
    <s v="very low "/>
    <n v="2692"/>
    <n v="473"/>
    <n v="1367"/>
    <n v="1663"/>
    <n v="346"/>
    <n v="359"/>
    <n v="0.92"/>
    <x v="6"/>
  </r>
  <r>
    <x v="27"/>
    <s v="NE"/>
    <m/>
    <x v="7"/>
    <d v="2017-08-01T00:00:00"/>
    <x v="7"/>
    <x v="1"/>
    <n v="3441"/>
    <s v="very low "/>
    <n v="2978"/>
    <n v="463"/>
    <n v="1413"/>
    <n v="1805"/>
    <n v="376"/>
    <n v="383"/>
    <n v="0.92"/>
    <x v="7"/>
  </r>
  <r>
    <x v="27"/>
    <s v="NE"/>
    <m/>
    <x v="7"/>
    <d v="2017-09-01T00:00:00"/>
    <x v="8"/>
    <x v="1"/>
    <n v="3465"/>
    <s v="very low "/>
    <n v="3025"/>
    <n v="440"/>
    <n v="1421"/>
    <n v="1806"/>
    <n v="369"/>
    <n v="383"/>
    <n v="0.92"/>
    <x v="7"/>
  </r>
  <r>
    <x v="27"/>
    <s v="NE"/>
    <m/>
    <x v="7"/>
    <d v="2017-10-01T00:00:00"/>
    <x v="9"/>
    <x v="1"/>
    <n v="3519"/>
    <s v="very low "/>
    <n v="3064"/>
    <n v="455"/>
    <n v="1436"/>
    <n v="1834"/>
    <n v="379"/>
    <n v="394"/>
    <n v="0.93"/>
    <x v="8"/>
  </r>
  <r>
    <x v="27"/>
    <s v="NE"/>
    <m/>
    <x v="7"/>
    <d v="2017-11-01T00:00:00"/>
    <x v="10"/>
    <x v="1"/>
    <n v="3558"/>
    <s v="very low "/>
    <n v="3100"/>
    <n v="458"/>
    <n v="1453"/>
    <n v="1850"/>
    <n v="378"/>
    <n v="395"/>
    <n v="0.92"/>
    <x v="7"/>
  </r>
  <r>
    <x v="27"/>
    <s v="NE"/>
    <m/>
    <x v="7"/>
    <d v="2017-12-01T00:00:00"/>
    <x v="11"/>
    <x v="1"/>
    <n v="3558"/>
    <s v="very low "/>
    <n v="3129"/>
    <n v="428"/>
    <n v="1451"/>
    <n v="1846"/>
    <n v="389"/>
    <n v="390"/>
    <n v="0.93"/>
    <x v="8"/>
  </r>
  <r>
    <x v="27"/>
    <s v="NE"/>
    <m/>
    <x v="7"/>
    <d v="2018-01-01T00:00:00"/>
    <x v="0"/>
    <x v="2"/>
    <n v="3586"/>
    <s v="very low "/>
    <n v="3164"/>
    <n v="422"/>
    <n v="1463"/>
    <n v="1861"/>
    <n v="391"/>
    <n v="392"/>
    <n v="0.93"/>
    <x v="7"/>
  </r>
  <r>
    <x v="27"/>
    <s v="NE"/>
    <m/>
    <x v="7"/>
    <d v="2018-02-01T00:00:00"/>
    <x v="1"/>
    <x v="2"/>
    <n v="3669"/>
    <s v="very low "/>
    <n v="3234"/>
    <n v="435"/>
    <n v="1500"/>
    <n v="1889"/>
    <n v="414"/>
    <n v="408"/>
    <n v="0.93"/>
    <x v="7"/>
  </r>
  <r>
    <x v="27"/>
    <s v="NE"/>
    <m/>
    <x v="7"/>
    <d v="2018-03-01T00:00:00"/>
    <x v="2"/>
    <x v="2"/>
    <n v="3666"/>
    <s v="very low "/>
    <n v="3261"/>
    <n v="405"/>
    <n v="1487"/>
    <n v="1904"/>
    <n v="409"/>
    <n v="407"/>
    <n v="0.93"/>
    <x v="7"/>
  </r>
  <r>
    <x v="27"/>
    <s v="NE"/>
    <m/>
    <x v="7"/>
    <d v="2018-04-01T00:00:00"/>
    <x v="3"/>
    <x v="2"/>
    <n v="3777"/>
    <s v="very low "/>
    <n v="3352"/>
    <n v="425"/>
    <n v="1524"/>
    <n v="1970"/>
    <n v="431"/>
    <n v="416"/>
    <n v="0.94"/>
    <x v="8"/>
  </r>
  <r>
    <x v="27"/>
    <s v="NE"/>
    <m/>
    <x v="7"/>
    <d v="2018-05-01T00:00:00"/>
    <x v="4"/>
    <x v="2"/>
    <n v="3813"/>
    <s v="very low "/>
    <n v="3395"/>
    <n v="418"/>
    <n v="1527"/>
    <n v="1994"/>
    <n v="436"/>
    <n v="421"/>
    <n v="0.94"/>
    <x v="8"/>
  </r>
  <r>
    <x v="27"/>
    <s v="NE"/>
    <m/>
    <x v="7"/>
    <d v="2018-06-01T00:00:00"/>
    <x v="5"/>
    <x v="2"/>
    <n v="3772"/>
    <s v="very low "/>
    <n v="3385"/>
    <n v="387"/>
    <n v="1510"/>
    <n v="1977"/>
    <n v="433"/>
    <n v="430"/>
    <n v="0.93"/>
    <x v="8"/>
  </r>
  <r>
    <x v="27"/>
    <s v="NE"/>
    <m/>
    <x v="7"/>
    <d v="2018-07-01T00:00:00"/>
    <x v="6"/>
    <x v="2"/>
    <n v="3826"/>
    <s v="very low "/>
    <n v="3451"/>
    <n v="375"/>
    <n v="1493"/>
    <n v="1978"/>
    <n v="438"/>
    <n v="437"/>
    <n v="0.94"/>
    <x v="8"/>
  </r>
  <r>
    <x v="27"/>
    <s v="NE"/>
    <m/>
    <x v="7"/>
    <d v="2018-08-01T00:00:00"/>
    <x v="7"/>
    <x v="2"/>
    <n v="3897"/>
    <s v="very low "/>
    <n v="3513"/>
    <n v="383"/>
    <n v="1723"/>
    <n v="2172"/>
    <n v="450"/>
    <n v="466"/>
    <n v="0.94"/>
    <x v="8"/>
  </r>
  <r>
    <x v="27"/>
    <s v="NE"/>
    <m/>
    <x v="7"/>
    <d v="2018-09-01T00:00:00"/>
    <x v="8"/>
    <x v="2"/>
    <n v="3991"/>
    <s v="very low "/>
    <n v="3628"/>
    <n v="363"/>
    <n v="1770"/>
    <n v="2217"/>
    <n v="467"/>
    <n v="476"/>
    <n v="0.95"/>
    <x v="10"/>
  </r>
  <r>
    <x v="27"/>
    <s v="NE"/>
    <m/>
    <x v="7"/>
    <d v="2018-10-01T00:00:00"/>
    <x v="9"/>
    <x v="2"/>
    <n v="4014"/>
    <s v="very low "/>
    <n v="3454"/>
    <n v="358"/>
    <n v="1767"/>
    <n v="2236"/>
    <n v="471"/>
    <n v="481"/>
    <n v="0.95"/>
    <x v="10"/>
  </r>
  <r>
    <x v="27"/>
    <s v="NE"/>
    <m/>
    <x v="7"/>
    <d v="2018-11-01T00:00:00"/>
    <x v="10"/>
    <x v="2"/>
    <n v="4008"/>
    <s v="very low "/>
    <n v="3672"/>
    <n v="331"/>
    <n v="1778"/>
    <n v="2216"/>
    <n v="470"/>
    <n v="478"/>
    <n v="0.95"/>
    <x v="10"/>
  </r>
  <r>
    <x v="27"/>
    <s v="NE"/>
    <m/>
    <x v="7"/>
    <d v="2018-12-01T00:00:00"/>
    <x v="11"/>
    <x v="2"/>
    <n v="4039"/>
    <s v="very low "/>
    <n v="3708"/>
    <n v="326"/>
    <n v="1794"/>
    <n v="2229"/>
    <n v="484"/>
    <n v="496"/>
    <n v="0.94"/>
    <x v="10"/>
  </r>
  <r>
    <x v="27"/>
    <s v="NE"/>
    <m/>
    <x v="7"/>
    <d v="2019-01-01T00:00:00"/>
    <x v="0"/>
    <x v="3"/>
    <n v="4072"/>
    <s v="very low "/>
    <n v="3731"/>
    <n v="339"/>
    <n v="1800"/>
    <n v="2256"/>
    <n v="494"/>
    <n v="483"/>
    <n v="0.95"/>
    <x v="10"/>
  </r>
  <r>
    <x v="27"/>
    <s v="NE"/>
    <m/>
    <x v="7"/>
    <d v="2019-02-01T00:00:00"/>
    <x v="1"/>
    <x v="3"/>
    <n v="4095"/>
    <s v="very low "/>
    <n v="3799"/>
    <n v="294"/>
    <n v="1810"/>
    <n v="2281"/>
    <n v="489"/>
    <n v="495"/>
    <n v="0.94"/>
    <x v="8"/>
  </r>
  <r>
    <x v="27"/>
    <s v="NE"/>
    <m/>
    <x v="7"/>
    <d v="2019-03-01T00:00:00"/>
    <x v="2"/>
    <x v="3"/>
    <n v="4080"/>
    <s v="very low "/>
    <n v="3807"/>
    <n v="268"/>
    <n v="1816"/>
    <n v="2258"/>
    <n v="496"/>
    <n v="495"/>
    <n v="0.93"/>
    <x v="8"/>
  </r>
  <r>
    <x v="27"/>
    <s v="NE"/>
    <m/>
    <x v="7"/>
    <d v="2019-04-01T00:00:00"/>
    <x v="3"/>
    <x v="3"/>
    <n v="4139"/>
    <s v="very low "/>
    <n v="3876"/>
    <n v="257"/>
    <n v="1826"/>
    <n v="2304"/>
    <n v="504"/>
    <n v="501"/>
    <n v="0.94"/>
    <x v="10"/>
  </r>
  <r>
    <x v="28"/>
    <s v="NV"/>
    <m/>
    <x v="2"/>
    <d v="2016-01-01T00:00:00"/>
    <x v="0"/>
    <x v="0"/>
    <n v="1251"/>
    <s v="very low "/>
    <n v="1012"/>
    <n v="190"/>
    <n v="496"/>
    <n v="695"/>
    <n v="150"/>
    <n v="102"/>
    <n v="0.95"/>
    <x v="8"/>
  </r>
  <r>
    <x v="28"/>
    <s v="NV"/>
    <m/>
    <x v="2"/>
    <d v="2016-02-01T00:00:00"/>
    <x v="1"/>
    <x v="0"/>
    <n v="1298"/>
    <s v="very low "/>
    <n v="1038"/>
    <n v="214"/>
    <n v="561"/>
    <n v="715"/>
    <n v="143"/>
    <n v="115"/>
    <n v="0.95"/>
    <x v="8"/>
  </r>
  <r>
    <x v="28"/>
    <s v="NV"/>
    <m/>
    <x v="2"/>
    <d v="2016-03-01T00:00:00"/>
    <x v="2"/>
    <x v="0"/>
    <n v="1381"/>
    <s v="very low "/>
    <n v="1086"/>
    <n v="250"/>
    <n v="578"/>
    <n v="777"/>
    <n v="147"/>
    <n v="119"/>
    <n v="0.95"/>
    <x v="7"/>
  </r>
  <r>
    <x v="28"/>
    <s v="NV"/>
    <m/>
    <x v="2"/>
    <d v="2016-04-01T00:00:00"/>
    <x v="3"/>
    <x v="0"/>
    <n v="1422"/>
    <s v="very low "/>
    <n v="1120"/>
    <n v="257"/>
    <n v="583"/>
    <n v="815"/>
    <n v="154"/>
    <n v="127"/>
    <n v="0.95"/>
    <x v="10"/>
  </r>
  <r>
    <x v="28"/>
    <s v="NV"/>
    <m/>
    <x v="2"/>
    <d v="2016-05-01T00:00:00"/>
    <x v="4"/>
    <x v="0"/>
    <n v="1521"/>
    <s v="very low "/>
    <n v="1211"/>
    <n v="266"/>
    <n v="593"/>
    <n v="900"/>
    <n v="157"/>
    <n v="139"/>
    <n v="0.95"/>
    <x v="10"/>
  </r>
  <r>
    <x v="28"/>
    <s v="NV"/>
    <m/>
    <x v="2"/>
    <d v="2016-06-01T00:00:00"/>
    <x v="5"/>
    <x v="0"/>
    <n v="1806"/>
    <s v="very low "/>
    <n v="1369"/>
    <n v="393"/>
    <n v="642"/>
    <n v="1137"/>
    <n v="160"/>
    <n v="160"/>
    <n v="0.95"/>
    <x v="10"/>
  </r>
  <r>
    <x v="28"/>
    <s v="NV"/>
    <m/>
    <x v="2"/>
    <d v="2016-07-01T00:00:00"/>
    <x v="6"/>
    <x v="0"/>
    <n v="1784"/>
    <s v="very low "/>
    <n v="1378"/>
    <n v="363"/>
    <n v="646"/>
    <n v="1115"/>
    <n v="155"/>
    <n v="161"/>
    <n v="0.95"/>
    <x v="8"/>
  </r>
  <r>
    <x v="28"/>
    <s v="NV"/>
    <m/>
    <x v="2"/>
    <d v="2016-08-01T00:00:00"/>
    <x v="7"/>
    <x v="0"/>
    <n v="1806"/>
    <s v="very low "/>
    <n v="1426"/>
    <n v="336"/>
    <n v="632"/>
    <n v="1101"/>
    <n v="152"/>
    <n v="154"/>
    <n v="0.95"/>
    <x v="8"/>
  </r>
  <r>
    <x v="28"/>
    <s v="NV"/>
    <m/>
    <x v="2"/>
    <d v="2016-09-01T00:00:00"/>
    <x v="8"/>
    <x v="0"/>
    <n v="1872"/>
    <s v="very low "/>
    <n v="1503"/>
    <n v="322"/>
    <n v="673"/>
    <n v="1165"/>
    <n v="166"/>
    <n v="163"/>
    <n v="0.96"/>
    <x v="8"/>
  </r>
  <r>
    <x v="28"/>
    <s v="NV"/>
    <m/>
    <x v="2"/>
    <d v="2016-10-01T00:00:00"/>
    <x v="9"/>
    <x v="0"/>
    <n v="1921"/>
    <s v="very low "/>
    <n v="1555"/>
    <n v="321"/>
    <n v="684"/>
    <n v="1203"/>
    <n v="162"/>
    <n v="167"/>
    <n v="0.95"/>
    <x v="8"/>
  </r>
  <r>
    <x v="28"/>
    <s v="NV"/>
    <m/>
    <x v="2"/>
    <d v="2016-11-01T00:00:00"/>
    <x v="10"/>
    <x v="0"/>
    <n v="1988"/>
    <s v="very low "/>
    <n v="1603"/>
    <n v="341"/>
    <n v="722"/>
    <n v="1232"/>
    <n v="172"/>
    <n v="171"/>
    <n v="0.95"/>
    <x v="10"/>
  </r>
  <r>
    <x v="28"/>
    <s v="NV"/>
    <m/>
    <x v="2"/>
    <d v="2016-12-01T00:00:00"/>
    <x v="11"/>
    <x v="0"/>
    <n v="2035"/>
    <s v="very low "/>
    <n v="1637"/>
    <n v="353"/>
    <n v="735"/>
    <n v="1262"/>
    <n v="178"/>
    <n v="177"/>
    <n v="0.95"/>
    <x v="8"/>
  </r>
  <r>
    <x v="28"/>
    <s v="NV"/>
    <m/>
    <x v="2"/>
    <d v="2017-01-01T00:00:00"/>
    <x v="0"/>
    <x v="1"/>
    <n v="2052"/>
    <s v="very low "/>
    <n v="1663"/>
    <n v="347"/>
    <n v="744"/>
    <n v="1274"/>
    <n v="168"/>
    <n v="182"/>
    <n v="0.95"/>
    <x v="8"/>
  </r>
  <r>
    <x v="28"/>
    <s v="NV"/>
    <m/>
    <x v="2"/>
    <d v="2017-02-01T00:00:00"/>
    <x v="1"/>
    <x v="1"/>
    <n v="2093"/>
    <s v="very low "/>
    <n v="1689"/>
    <n v="362"/>
    <n v="757"/>
    <n v="1295"/>
    <n v="173"/>
    <n v="185"/>
    <n v="0.95"/>
    <x v="8"/>
  </r>
  <r>
    <x v="28"/>
    <s v="NV"/>
    <m/>
    <x v="2"/>
    <d v="2017-03-01T00:00:00"/>
    <x v="2"/>
    <x v="1"/>
    <n v="2178"/>
    <s v="very low "/>
    <n v="1783"/>
    <n v="354"/>
    <n v="807"/>
    <n v="1331"/>
    <n v="188"/>
    <n v="192"/>
    <n v="0.95"/>
    <x v="8"/>
  </r>
  <r>
    <x v="28"/>
    <s v="NV"/>
    <m/>
    <x v="2"/>
    <d v="2017-04-01T00:00:00"/>
    <x v="3"/>
    <x v="1"/>
    <n v="2218"/>
    <s v="very low "/>
    <n v="1805"/>
    <n v="369"/>
    <n v="823"/>
    <n v="1352"/>
    <n v="185"/>
    <n v="203"/>
    <n v="0.95"/>
    <x v="7"/>
  </r>
  <r>
    <x v="28"/>
    <s v="NV"/>
    <m/>
    <x v="2"/>
    <d v="2017-05-01T00:00:00"/>
    <x v="4"/>
    <x v="1"/>
    <n v="2271"/>
    <s v="very low "/>
    <n v="1847"/>
    <n v="382"/>
    <n v="830"/>
    <n v="1397"/>
    <n v="187"/>
    <n v="209"/>
    <n v="0.95"/>
    <x v="7"/>
  </r>
  <r>
    <x v="28"/>
    <s v="NV"/>
    <m/>
    <x v="2"/>
    <d v="2017-06-01T00:00:00"/>
    <x v="5"/>
    <x v="1"/>
    <n v="2394"/>
    <s v="very low "/>
    <n v="1955"/>
    <n v="397"/>
    <n v="847"/>
    <n v="1498"/>
    <n v="200"/>
    <n v="215"/>
    <n v="0.96"/>
    <x v="8"/>
  </r>
  <r>
    <x v="28"/>
    <s v="NV"/>
    <m/>
    <x v="2"/>
    <d v="2017-07-01T00:00:00"/>
    <x v="6"/>
    <x v="1"/>
    <n v="2364"/>
    <s v="very low "/>
    <n v="1951"/>
    <n v="370"/>
    <n v="849"/>
    <n v="1469"/>
    <n v="205"/>
    <n v="223"/>
    <n v="0.96"/>
    <x v="10"/>
  </r>
  <r>
    <x v="28"/>
    <s v="NV"/>
    <m/>
    <x v="2"/>
    <d v="2017-08-01T00:00:00"/>
    <x v="7"/>
    <x v="1"/>
    <n v="2394"/>
    <s v="very low "/>
    <n v="1987"/>
    <n v="365"/>
    <n v="862"/>
    <n v="1479"/>
    <n v="206"/>
    <n v="229"/>
    <n v="0.96"/>
    <x v="10"/>
  </r>
  <r>
    <x v="28"/>
    <s v="NV"/>
    <m/>
    <x v="2"/>
    <d v="2017-09-01T00:00:00"/>
    <x v="8"/>
    <x v="1"/>
    <n v="2434"/>
    <s v="very low "/>
    <n v="2023"/>
    <n v="371"/>
    <n v="894"/>
    <n v="1483"/>
    <n v="219"/>
    <n v="234"/>
    <n v="0.96"/>
    <x v="10"/>
  </r>
  <r>
    <x v="28"/>
    <s v="NV"/>
    <m/>
    <x v="2"/>
    <d v="2017-10-01T00:00:00"/>
    <x v="9"/>
    <x v="1"/>
    <n v="2514"/>
    <s v="very low "/>
    <n v="2103"/>
    <n v="370"/>
    <n v="898"/>
    <n v="1555"/>
    <n v="216"/>
    <n v="233"/>
    <n v="0.96"/>
    <x v="10"/>
  </r>
  <r>
    <x v="28"/>
    <s v="NV"/>
    <m/>
    <x v="2"/>
    <d v="2017-11-01T00:00:00"/>
    <x v="10"/>
    <x v="1"/>
    <n v="2523"/>
    <s v="very low "/>
    <n v="2125"/>
    <n v="359"/>
    <n v="903"/>
    <n v="1555"/>
    <n v="221"/>
    <n v="228"/>
    <n v="0.96"/>
    <x v="10"/>
  </r>
  <r>
    <x v="28"/>
    <s v="NV"/>
    <m/>
    <x v="2"/>
    <d v="2017-12-01T00:00:00"/>
    <x v="11"/>
    <x v="1"/>
    <n v="2544"/>
    <s v="very low "/>
    <n v="2153"/>
    <n v="349"/>
    <n v="903"/>
    <n v="1565"/>
    <n v="229"/>
    <n v="236"/>
    <n v="0.96"/>
    <x v="10"/>
  </r>
  <r>
    <x v="28"/>
    <s v="NV"/>
    <m/>
    <x v="2"/>
    <d v="2018-01-01T00:00:00"/>
    <x v="0"/>
    <x v="2"/>
    <n v="2582"/>
    <s v="very low "/>
    <n v="2176"/>
    <n v="364"/>
    <n v="930"/>
    <n v="1580"/>
    <n v="245"/>
    <n v="238"/>
    <n v="0.96"/>
    <x v="10"/>
  </r>
  <r>
    <x v="28"/>
    <s v="NV"/>
    <m/>
    <x v="2"/>
    <d v="2018-02-01T00:00:00"/>
    <x v="1"/>
    <x v="2"/>
    <n v="2606"/>
    <s v="very low "/>
    <n v="2228"/>
    <n v="335"/>
    <n v="932"/>
    <n v="1599"/>
    <n v="243"/>
    <n v="241"/>
    <n v="0.96"/>
    <x v="10"/>
  </r>
  <r>
    <x v="28"/>
    <s v="NV"/>
    <m/>
    <x v="2"/>
    <d v="2018-03-01T00:00:00"/>
    <x v="2"/>
    <x v="2"/>
    <n v="2639"/>
    <s v="very low "/>
    <n v="2249"/>
    <n v="345"/>
    <n v="949"/>
    <n v="1613"/>
    <n v="251"/>
    <n v="245"/>
    <n v="0.97"/>
    <x v="9"/>
  </r>
  <r>
    <x v="28"/>
    <s v="NV"/>
    <m/>
    <x v="2"/>
    <d v="2018-04-01T00:00:00"/>
    <x v="3"/>
    <x v="2"/>
    <n v="2672"/>
    <s v="very low "/>
    <n v="2285"/>
    <n v="343"/>
    <n v="953"/>
    <n v="1641"/>
    <n v="253"/>
    <n v="254"/>
    <n v="0.98"/>
    <x v="13"/>
  </r>
  <r>
    <x v="28"/>
    <s v="NV"/>
    <m/>
    <x v="2"/>
    <d v="2018-05-01T00:00:00"/>
    <x v="4"/>
    <x v="2"/>
    <n v="2705"/>
    <s v="very low "/>
    <n v="2326"/>
    <n v="337"/>
    <n v="955"/>
    <n v="1658"/>
    <n v="255"/>
    <n v="255"/>
    <n v="0.98"/>
    <x v="13"/>
  </r>
  <r>
    <x v="28"/>
    <s v="NV"/>
    <m/>
    <x v="2"/>
    <d v="2018-06-01T00:00:00"/>
    <x v="5"/>
    <x v="2"/>
    <n v="2700"/>
    <s v="very low "/>
    <n v="2319"/>
    <n v="341"/>
    <n v="947"/>
    <n v="1668"/>
    <n v="254"/>
    <n v="255"/>
    <n v="0.98"/>
    <x v="13"/>
  </r>
  <r>
    <x v="28"/>
    <s v="NV"/>
    <m/>
    <x v="2"/>
    <d v="2018-07-01T00:00:00"/>
    <x v="6"/>
    <x v="2"/>
    <n v="2720"/>
    <s v="very low "/>
    <n v="2369"/>
    <n v="312"/>
    <n v="952"/>
    <n v="1666"/>
    <n v="263"/>
    <n v="260"/>
    <n v="0.98"/>
    <x v="13"/>
  </r>
  <r>
    <x v="28"/>
    <s v="NV"/>
    <m/>
    <x v="2"/>
    <d v="2018-08-01T00:00:00"/>
    <x v="7"/>
    <x v="2"/>
    <n v="2768"/>
    <s v="very low "/>
    <n v="2414"/>
    <n v="314"/>
    <n v="1064"/>
    <n v="1696"/>
    <n v="282"/>
    <n v="282"/>
    <n v="0.96"/>
    <x v="13"/>
  </r>
  <r>
    <x v="28"/>
    <s v="NV"/>
    <m/>
    <x v="2"/>
    <d v="2018-09-01T00:00:00"/>
    <x v="8"/>
    <x v="2"/>
    <n v="2823"/>
    <s v="very low "/>
    <n v="2484"/>
    <n v="287"/>
    <n v="1081"/>
    <n v="1736"/>
    <n v="286"/>
    <n v="286"/>
    <n v="0.96"/>
    <x v="9"/>
  </r>
  <r>
    <x v="28"/>
    <s v="NV"/>
    <m/>
    <x v="2"/>
    <d v="2018-10-01T00:00:00"/>
    <x v="9"/>
    <x v="2"/>
    <n v="2911"/>
    <s v="very low "/>
    <n v="2567"/>
    <n v="288"/>
    <n v="1108"/>
    <n v="1794"/>
    <n v="298"/>
    <n v="292"/>
    <n v="0.96"/>
    <x v="9"/>
  </r>
  <r>
    <x v="28"/>
    <s v="NV"/>
    <m/>
    <x v="2"/>
    <d v="2018-11-01T00:00:00"/>
    <x v="10"/>
    <x v="2"/>
    <n v="2944"/>
    <s v="very low "/>
    <n v="2615"/>
    <n v="274"/>
    <n v="1131"/>
    <n v="1803"/>
    <n v="304"/>
    <n v="300"/>
    <n v="0.97"/>
    <x v="13"/>
  </r>
  <r>
    <x v="28"/>
    <s v="NV"/>
    <m/>
    <x v="2"/>
    <d v="2018-12-01T00:00:00"/>
    <x v="11"/>
    <x v="2"/>
    <n v="2939"/>
    <s v="very low "/>
    <n v="2610"/>
    <n v="279"/>
    <n v="1119"/>
    <n v="1807"/>
    <n v="313"/>
    <n v="299"/>
    <n v="0.97"/>
    <x v="9"/>
  </r>
  <r>
    <x v="28"/>
    <s v="NV"/>
    <m/>
    <x v="2"/>
    <d v="2019-01-01T00:00:00"/>
    <x v="0"/>
    <x v="3"/>
    <n v="2989"/>
    <s v="very low "/>
    <n v="2669"/>
    <n v="269"/>
    <n v="1144"/>
    <n v="1827"/>
    <n v="320"/>
    <n v="310"/>
    <n v="0.97"/>
    <x v="9"/>
  </r>
  <r>
    <x v="28"/>
    <s v="NV"/>
    <m/>
    <x v="2"/>
    <d v="2019-02-01T00:00:00"/>
    <x v="1"/>
    <x v="3"/>
    <n v="2985"/>
    <s v="very low "/>
    <n v="2675"/>
    <n v="264"/>
    <n v="1161"/>
    <n v="1818"/>
    <n v="327"/>
    <n v="319"/>
    <n v="0.97"/>
    <x v="9"/>
  </r>
  <r>
    <x v="28"/>
    <s v="NV"/>
    <m/>
    <x v="2"/>
    <d v="2019-03-01T00:00:00"/>
    <x v="2"/>
    <x v="3"/>
    <n v="3035"/>
    <s v="very low "/>
    <n v="2738"/>
    <n v="233"/>
    <n v="1183"/>
    <n v="1843"/>
    <n v="340"/>
    <n v="318"/>
    <n v="0.97"/>
    <x v="9"/>
  </r>
  <r>
    <x v="28"/>
    <s v="NV"/>
    <m/>
    <x v="2"/>
    <d v="2019-04-01T00:00:00"/>
    <x v="3"/>
    <x v="3"/>
    <n v="3079"/>
    <s v="very low "/>
    <n v="2784"/>
    <n v="228"/>
    <n v="1184"/>
    <n v="1884"/>
    <n v="340"/>
    <n v="336"/>
    <n v="0.97"/>
    <x v="9"/>
  </r>
  <r>
    <x v="29"/>
    <s v="NH"/>
    <m/>
    <x v="4"/>
    <d v="2016-01-01T00:00:00"/>
    <x v="0"/>
    <x v="0"/>
    <n v="1440"/>
    <s v="very low "/>
    <n v="1236"/>
    <n v="204"/>
    <n v="715"/>
    <n v="655"/>
    <n v="280"/>
    <n v="105"/>
    <n v="0.94"/>
    <x v="8"/>
  </r>
  <r>
    <x v="29"/>
    <s v="NH"/>
    <m/>
    <x v="4"/>
    <d v="2016-02-01T00:00:00"/>
    <x v="1"/>
    <x v="0"/>
    <n v="1468"/>
    <s v="very low "/>
    <n v="1265"/>
    <n v="203"/>
    <n v="769"/>
    <n v="679"/>
    <n v="274"/>
    <n v="118"/>
    <n v="0.94"/>
    <x v="8"/>
  </r>
  <r>
    <x v="29"/>
    <s v="NH"/>
    <m/>
    <x v="4"/>
    <d v="2016-03-01T00:00:00"/>
    <x v="2"/>
    <x v="0"/>
    <n v="1484"/>
    <s v="very low "/>
    <n v="1274"/>
    <n v="210"/>
    <n v="771"/>
    <n v="697"/>
    <n v="268"/>
    <n v="117"/>
    <n v="0.94"/>
    <x v="8"/>
  </r>
  <r>
    <x v="29"/>
    <s v="NH"/>
    <m/>
    <x v="4"/>
    <d v="2016-04-01T00:00:00"/>
    <x v="3"/>
    <x v="0"/>
    <n v="2524"/>
    <s v="very low "/>
    <n v="2306"/>
    <n v="218"/>
    <n v="1075"/>
    <n v="1421"/>
    <n v="420"/>
    <n v="184"/>
    <n v="0.95"/>
    <x v="10"/>
  </r>
  <r>
    <x v="29"/>
    <s v="NH"/>
    <m/>
    <x v="4"/>
    <d v="2016-05-01T00:00:00"/>
    <x v="4"/>
    <x v="0"/>
    <n v="2743"/>
    <s v="very low "/>
    <n v="2502"/>
    <n v="241"/>
    <n v="1130"/>
    <n v="1584"/>
    <n v="441"/>
    <n v="206"/>
    <n v="0.95"/>
    <x v="8"/>
  </r>
  <r>
    <x v="29"/>
    <s v="NH"/>
    <m/>
    <x v="4"/>
    <d v="2016-06-01T00:00:00"/>
    <x v="5"/>
    <x v="0"/>
    <n v="2851"/>
    <s v="very low "/>
    <n v="2571"/>
    <n v="280"/>
    <n v="1154"/>
    <n v="1665"/>
    <n v="447"/>
    <n v="219"/>
    <n v="0.95"/>
    <x v="8"/>
  </r>
  <r>
    <x v="29"/>
    <s v="NH"/>
    <m/>
    <x v="4"/>
    <d v="2016-07-01T00:00:00"/>
    <x v="6"/>
    <x v="0"/>
    <n v="2854"/>
    <s v="very low "/>
    <n v="2602"/>
    <n v="252"/>
    <n v="1160"/>
    <n v="1617"/>
    <n v="453"/>
    <n v="219"/>
    <n v="0.95"/>
    <x v="8"/>
  </r>
  <r>
    <x v="29"/>
    <s v="NH"/>
    <m/>
    <x v="4"/>
    <d v="2016-08-01T00:00:00"/>
    <x v="7"/>
    <x v="0"/>
    <n v="2943"/>
    <s v="very low "/>
    <n v="2695"/>
    <n v="248"/>
    <n v="1151"/>
    <n v="1617"/>
    <n v="445"/>
    <n v="218"/>
    <n v="0.95"/>
    <x v="10"/>
  </r>
  <r>
    <x v="29"/>
    <s v="NH"/>
    <m/>
    <x v="4"/>
    <d v="2016-09-01T00:00:00"/>
    <x v="8"/>
    <x v="0"/>
    <n v="2970"/>
    <s v="very low "/>
    <n v="2723"/>
    <n v="247"/>
    <n v="1158"/>
    <n v="1722"/>
    <n v="453"/>
    <n v="225"/>
    <n v="0.95"/>
    <x v="8"/>
  </r>
  <r>
    <x v="29"/>
    <s v="NH"/>
    <m/>
    <x v="4"/>
    <d v="2016-10-01T00:00:00"/>
    <x v="9"/>
    <x v="0"/>
    <n v="2974"/>
    <s v="very low "/>
    <n v="2727"/>
    <n v="247"/>
    <n v="1163"/>
    <n v="1724"/>
    <n v="461"/>
    <n v="230"/>
    <n v="0.95"/>
    <x v="7"/>
  </r>
  <r>
    <x v="29"/>
    <s v="NH"/>
    <m/>
    <x v="4"/>
    <d v="2016-11-01T00:00:00"/>
    <x v="10"/>
    <x v="0"/>
    <n v="2982"/>
    <s v="very low "/>
    <n v="2726"/>
    <n v="256"/>
    <n v="1149"/>
    <n v="1735"/>
    <n v="461"/>
    <n v="223"/>
    <n v="0.95"/>
    <x v="8"/>
  </r>
  <r>
    <x v="29"/>
    <s v="NH"/>
    <m/>
    <x v="4"/>
    <d v="2016-12-01T00:00:00"/>
    <x v="11"/>
    <x v="0"/>
    <n v="3071"/>
    <s v="very low "/>
    <n v="2807"/>
    <n v="264"/>
    <n v="1180"/>
    <n v="1792"/>
    <n v="476"/>
    <n v="235"/>
    <n v="0.95"/>
    <x v="10"/>
  </r>
  <r>
    <x v="29"/>
    <s v="NH"/>
    <m/>
    <x v="4"/>
    <d v="2017-01-01T00:00:00"/>
    <x v="0"/>
    <x v="1"/>
    <n v="3113"/>
    <s v="very low "/>
    <n v="2850"/>
    <n v="263"/>
    <n v="1200"/>
    <n v="1811"/>
    <n v="482"/>
    <n v="245"/>
    <n v="0.95"/>
    <x v="10"/>
  </r>
  <r>
    <x v="29"/>
    <s v="NH"/>
    <m/>
    <x v="4"/>
    <d v="2017-02-01T00:00:00"/>
    <x v="1"/>
    <x v="1"/>
    <n v="3133"/>
    <s v="very low "/>
    <n v="2877"/>
    <n v="256"/>
    <n v="1197"/>
    <n v="1828"/>
    <n v="487"/>
    <n v="243"/>
    <n v="0.95"/>
    <x v="10"/>
  </r>
  <r>
    <x v="29"/>
    <s v="NH"/>
    <m/>
    <x v="4"/>
    <d v="2017-03-01T00:00:00"/>
    <x v="2"/>
    <x v="1"/>
    <n v="3169"/>
    <s v="very low "/>
    <n v="2900"/>
    <n v="269"/>
    <n v="1207"/>
    <n v="1858"/>
    <n v="489"/>
    <n v="246"/>
    <n v="0.95"/>
    <x v="9"/>
  </r>
  <r>
    <x v="29"/>
    <s v="NH"/>
    <m/>
    <x v="4"/>
    <d v="2017-04-01T00:00:00"/>
    <x v="3"/>
    <x v="1"/>
    <n v="3200"/>
    <s v="very low "/>
    <n v="2922"/>
    <n v="278"/>
    <n v="1215"/>
    <n v="1879"/>
    <n v="502"/>
    <n v="247"/>
    <n v="0.96"/>
    <x v="9"/>
  </r>
  <r>
    <x v="29"/>
    <s v="NH"/>
    <m/>
    <x v="4"/>
    <d v="2017-05-01T00:00:00"/>
    <x v="4"/>
    <x v="1"/>
    <n v="3237"/>
    <s v="very low "/>
    <n v="2969"/>
    <n v="268"/>
    <n v="1228"/>
    <n v="1891"/>
    <n v="509"/>
    <n v="249"/>
    <n v="0.96"/>
    <x v="9"/>
  </r>
  <r>
    <x v="29"/>
    <s v="NH"/>
    <m/>
    <x v="4"/>
    <d v="2017-06-01T00:00:00"/>
    <x v="5"/>
    <x v="1"/>
    <n v="3251"/>
    <s v="very low "/>
    <n v="2960"/>
    <n v="290"/>
    <n v="1233"/>
    <n v="1885"/>
    <n v="509"/>
    <n v="262"/>
    <n v="0.96"/>
    <x v="13"/>
  </r>
  <r>
    <x v="29"/>
    <s v="NH"/>
    <m/>
    <x v="4"/>
    <d v="2017-07-01T00:00:00"/>
    <x v="6"/>
    <x v="1"/>
    <n v="3278"/>
    <s v="very low "/>
    <n v="2991"/>
    <n v="287"/>
    <n v="1235"/>
    <n v="1872"/>
    <n v="511"/>
    <n v="264"/>
    <n v="0.96"/>
    <x v="13"/>
  </r>
  <r>
    <x v="29"/>
    <s v="NH"/>
    <m/>
    <x v="4"/>
    <d v="2017-08-01T00:00:00"/>
    <x v="7"/>
    <x v="1"/>
    <n v="3299"/>
    <s v="very low "/>
    <n v="3013"/>
    <n v="286"/>
    <n v="1253"/>
    <n v="1874"/>
    <n v="517"/>
    <n v="267"/>
    <n v="0.96"/>
    <x v="13"/>
  </r>
  <r>
    <x v="29"/>
    <s v="NH"/>
    <m/>
    <x v="4"/>
    <d v="2017-09-01T00:00:00"/>
    <x v="8"/>
    <x v="1"/>
    <n v="3332"/>
    <s v="very low "/>
    <n v="3059"/>
    <n v="273"/>
    <n v="1280"/>
    <n v="1883"/>
    <n v="528"/>
    <n v="269"/>
    <n v="0.96"/>
    <x v="13"/>
  </r>
  <r>
    <x v="29"/>
    <s v="NH"/>
    <m/>
    <x v="4"/>
    <d v="2017-10-01T00:00:00"/>
    <x v="9"/>
    <x v="1"/>
    <n v="3380"/>
    <s v="very low "/>
    <n v="3087"/>
    <n v="293"/>
    <n v="1285"/>
    <n v="1912"/>
    <n v="533"/>
    <n v="276"/>
    <n v="0.97"/>
    <x v="13"/>
  </r>
  <r>
    <x v="29"/>
    <s v="NH"/>
    <m/>
    <x v="4"/>
    <d v="2017-11-01T00:00:00"/>
    <x v="10"/>
    <x v="1"/>
    <n v="3383"/>
    <s v="very low "/>
    <n v="3091"/>
    <n v="292"/>
    <n v="1276"/>
    <n v="1917"/>
    <n v="532"/>
    <n v="272"/>
    <n v="0.97"/>
    <x v="13"/>
  </r>
  <r>
    <x v="29"/>
    <s v="NH"/>
    <m/>
    <x v="4"/>
    <d v="2017-12-01T00:00:00"/>
    <x v="11"/>
    <x v="1"/>
    <n v="3392"/>
    <s v="very low "/>
    <n v="3091"/>
    <n v="301"/>
    <n v="1268"/>
    <n v="1924"/>
    <n v="529"/>
    <n v="270"/>
    <n v="0.97"/>
    <x v="13"/>
  </r>
  <r>
    <x v="29"/>
    <s v="NH"/>
    <m/>
    <x v="4"/>
    <d v="2018-01-01T00:00:00"/>
    <x v="0"/>
    <x v="2"/>
    <n v="3430"/>
    <s v="very low "/>
    <n v="3133"/>
    <n v="297"/>
    <n v="1278"/>
    <n v="1956"/>
    <n v="535"/>
    <n v="265"/>
    <n v="0.97"/>
    <x v="11"/>
  </r>
  <r>
    <x v="29"/>
    <s v="NH"/>
    <m/>
    <x v="4"/>
    <d v="2018-02-01T00:00:00"/>
    <x v="1"/>
    <x v="2"/>
    <n v="3444"/>
    <s v="very low "/>
    <n v="3152"/>
    <n v="292"/>
    <n v="1274"/>
    <n v="1973"/>
    <n v="539"/>
    <n v="267"/>
    <n v="0.98"/>
    <x v="11"/>
  </r>
  <r>
    <x v="29"/>
    <s v="NH"/>
    <m/>
    <x v="4"/>
    <d v="2018-03-01T00:00:00"/>
    <x v="2"/>
    <x v="2"/>
    <n v="3487"/>
    <s v="very low "/>
    <n v="3214"/>
    <n v="273"/>
    <n v="1284"/>
    <n v="2003"/>
    <n v="542"/>
    <n v="278"/>
    <n v="0.98"/>
    <x v="12"/>
  </r>
  <r>
    <x v="29"/>
    <s v="NH"/>
    <m/>
    <x v="4"/>
    <d v="2018-04-01T00:00:00"/>
    <x v="3"/>
    <x v="2"/>
    <n v="3512"/>
    <s v="very low "/>
    <n v="3224"/>
    <n v="285"/>
    <n v="1298"/>
    <n v="2014"/>
    <n v="546"/>
    <n v="281"/>
    <n v="0.98"/>
    <x v="11"/>
  </r>
  <r>
    <x v="29"/>
    <s v="NH"/>
    <m/>
    <x v="4"/>
    <d v="2018-05-01T00:00:00"/>
    <x v="4"/>
    <x v="2"/>
    <n v="3513"/>
    <s v="very low "/>
    <n v="3221"/>
    <n v="289"/>
    <n v="1285"/>
    <n v="2019"/>
    <n v="552"/>
    <n v="282"/>
    <n v="0.98"/>
    <x v="12"/>
  </r>
  <r>
    <x v="29"/>
    <s v="NH"/>
    <m/>
    <x v="4"/>
    <d v="2018-06-01T00:00:00"/>
    <x v="5"/>
    <x v="2"/>
    <n v="3534"/>
    <s v="very low "/>
    <n v="3250"/>
    <n v="281"/>
    <n v="1301"/>
    <n v="2007"/>
    <n v="554"/>
    <n v="281"/>
    <n v="0.98"/>
    <x v="12"/>
  </r>
  <r>
    <x v="29"/>
    <s v="NH"/>
    <m/>
    <x v="4"/>
    <d v="2018-07-01T00:00:00"/>
    <x v="6"/>
    <x v="2"/>
    <n v="3569"/>
    <s v="very low "/>
    <n v="3309"/>
    <n v="257"/>
    <n v="1294"/>
    <n v="1999"/>
    <n v="550"/>
    <n v="277"/>
    <n v="0.98"/>
    <x v="12"/>
  </r>
  <r>
    <x v="29"/>
    <s v="NH"/>
    <m/>
    <x v="4"/>
    <d v="2018-08-01T00:00:00"/>
    <x v="7"/>
    <x v="2"/>
    <n v="3583"/>
    <s v="very low "/>
    <n v="3321"/>
    <n v="259"/>
    <n v="1398"/>
    <n v="2175"/>
    <n v="559"/>
    <n v="304"/>
    <n v="0.97"/>
    <x v="12"/>
  </r>
  <r>
    <x v="29"/>
    <s v="NH"/>
    <m/>
    <x v="4"/>
    <d v="2018-09-01T00:00:00"/>
    <x v="8"/>
    <x v="2"/>
    <n v="3599"/>
    <s v="very low "/>
    <n v="3347"/>
    <n v="247"/>
    <n v="1403"/>
    <n v="2181"/>
    <n v="565"/>
    <n v="314"/>
    <n v="0.98"/>
    <x v="12"/>
  </r>
  <r>
    <x v="29"/>
    <s v="NH"/>
    <m/>
    <x v="4"/>
    <d v="2018-10-01T00:00:00"/>
    <x v="9"/>
    <x v="2"/>
    <n v="3634"/>
    <s v="very low "/>
    <n v="3373"/>
    <n v="255"/>
    <n v="1407"/>
    <n v="2207"/>
    <n v="565"/>
    <n v="313"/>
    <n v="0.98"/>
    <x v="12"/>
  </r>
  <r>
    <x v="29"/>
    <s v="NH"/>
    <m/>
    <x v="4"/>
    <d v="2018-11-01T00:00:00"/>
    <x v="10"/>
    <x v="2"/>
    <n v="3634"/>
    <s v="very low "/>
    <n v="3387"/>
    <n v="238"/>
    <n v="1397"/>
    <n v="2214"/>
    <n v="568"/>
    <n v="319"/>
    <n v="0.98"/>
    <x v="11"/>
  </r>
  <r>
    <x v="29"/>
    <s v="NH"/>
    <m/>
    <x v="4"/>
    <d v="2018-12-01T00:00:00"/>
    <x v="11"/>
    <x v="2"/>
    <n v="3671"/>
    <s v="very low "/>
    <n v="3429"/>
    <n v="224"/>
    <n v="1402"/>
    <n v="2243"/>
    <n v="578"/>
    <n v="316"/>
    <n v="0.98"/>
    <x v="12"/>
  </r>
  <r>
    <x v="29"/>
    <s v="NH"/>
    <m/>
    <x v="4"/>
    <d v="2019-01-01T00:00:00"/>
    <x v="0"/>
    <x v="3"/>
    <n v="3698"/>
    <s v="very low "/>
    <n v="3460"/>
    <n v="221"/>
    <n v="1420"/>
    <n v="2245"/>
    <n v="593"/>
    <n v="317"/>
    <n v="0.98"/>
    <x v="12"/>
  </r>
  <r>
    <x v="29"/>
    <s v="NH"/>
    <m/>
    <x v="4"/>
    <d v="2019-02-01T00:00:00"/>
    <x v="1"/>
    <x v="3"/>
    <n v="3671"/>
    <s v="very low "/>
    <n v="3440"/>
    <n v="211"/>
    <n v="1431"/>
    <n v="2237"/>
    <n v="589"/>
    <n v="327"/>
    <n v="0.98"/>
    <x v="12"/>
  </r>
  <r>
    <x v="29"/>
    <s v="NH"/>
    <m/>
    <x v="4"/>
    <d v="2019-03-01T00:00:00"/>
    <x v="2"/>
    <x v="3"/>
    <n v="3708"/>
    <s v="very low "/>
    <n v="3464"/>
    <n v="219"/>
    <n v="1445"/>
    <n v="2252"/>
    <n v="597"/>
    <n v="329"/>
    <n v="0.98"/>
    <x v="11"/>
  </r>
  <r>
    <x v="29"/>
    <s v="NH"/>
    <m/>
    <x v="4"/>
    <d v="2019-04-01T00:00:00"/>
    <x v="3"/>
    <x v="3"/>
    <n v="3687"/>
    <s v="very low "/>
    <n v="3451"/>
    <n v="211"/>
    <n v="1428"/>
    <n v="2247"/>
    <n v="601"/>
    <n v="328"/>
    <n v="0.98"/>
    <x v="12"/>
  </r>
  <r>
    <x v="30"/>
    <s v="NJ"/>
    <m/>
    <x v="8"/>
    <d v="2016-01-01T00:00:00"/>
    <x v="0"/>
    <x v="0"/>
    <n v="5759"/>
    <s v="very low "/>
    <n v="3733"/>
    <n v="1948"/>
    <n v="1688"/>
    <n v="3813"/>
    <n v="445"/>
    <n v="150"/>
    <n v="0.88"/>
    <x v="0"/>
  </r>
  <r>
    <x v="30"/>
    <s v="NJ"/>
    <m/>
    <x v="8"/>
    <d v="2016-02-01T00:00:00"/>
    <x v="1"/>
    <x v="0"/>
    <n v="6075"/>
    <s v="very low "/>
    <n v="3922"/>
    <n v="2074"/>
    <n v="1891"/>
    <n v="4104"/>
    <n v="464"/>
    <n v="150"/>
    <n v="0.88"/>
    <x v="0"/>
  </r>
  <r>
    <x v="30"/>
    <s v="NJ"/>
    <m/>
    <x v="8"/>
    <d v="2016-03-01T00:00:00"/>
    <x v="2"/>
    <x v="0"/>
    <n v="6373"/>
    <s v="very low "/>
    <n v="4110"/>
    <n v="2186"/>
    <n v="1942"/>
    <n v="4347"/>
    <n v="467"/>
    <n v="156"/>
    <n v="0.88"/>
    <x v="2"/>
  </r>
  <r>
    <x v="30"/>
    <s v="NJ"/>
    <m/>
    <x v="8"/>
    <d v="2016-04-01T00:00:00"/>
    <x v="3"/>
    <x v="0"/>
    <n v="6718"/>
    <s v="very low "/>
    <n v="4483"/>
    <n v="2157"/>
    <n v="1984"/>
    <n v="4646"/>
    <n v="508"/>
    <n v="177"/>
    <n v="0.9"/>
    <x v="5"/>
  </r>
  <r>
    <x v="30"/>
    <s v="NJ"/>
    <m/>
    <x v="8"/>
    <d v="2016-05-01T00:00:00"/>
    <x v="4"/>
    <x v="0"/>
    <n v="7403"/>
    <s v="very low "/>
    <n v="4847"/>
    <n v="2475"/>
    <n v="2095"/>
    <n v="5217"/>
    <n v="545"/>
    <n v="191"/>
    <n v="0.91"/>
    <x v="5"/>
  </r>
  <r>
    <x v="30"/>
    <s v="NJ"/>
    <m/>
    <x v="8"/>
    <d v="2016-06-01T00:00:00"/>
    <x v="5"/>
    <x v="0"/>
    <n v="8965"/>
    <s v="very low "/>
    <n v="5698"/>
    <n v="3179"/>
    <n v="2350"/>
    <n v="6517"/>
    <n v="614"/>
    <n v="238"/>
    <n v="0.91"/>
    <x v="5"/>
  </r>
  <r>
    <x v="30"/>
    <s v="NJ"/>
    <m/>
    <x v="8"/>
    <d v="2016-07-01T00:00:00"/>
    <x v="6"/>
    <x v="0"/>
    <n v="8597"/>
    <s v="very low "/>
    <n v="5647"/>
    <n v="2863"/>
    <n v="2323"/>
    <n v="6182"/>
    <n v="609"/>
    <n v="226"/>
    <n v="0.91"/>
    <x v="5"/>
  </r>
  <r>
    <x v="30"/>
    <s v="NJ"/>
    <m/>
    <x v="8"/>
    <d v="2016-08-01T00:00:00"/>
    <x v="7"/>
    <x v="0"/>
    <n v="8615"/>
    <s v="very low "/>
    <n v="5802"/>
    <n v="2721"/>
    <n v="2266"/>
    <n v="5983"/>
    <n v="587"/>
    <n v="224"/>
    <n v="0.91"/>
    <x v="5"/>
  </r>
  <r>
    <x v="30"/>
    <s v="NJ"/>
    <m/>
    <x v="8"/>
    <d v="2016-09-01T00:00:00"/>
    <x v="8"/>
    <x v="0"/>
    <n v="8841"/>
    <s v="very low "/>
    <n v="6059"/>
    <n v="2678"/>
    <n v="2394"/>
    <n v="6318"/>
    <n v="636"/>
    <n v="222"/>
    <n v="0.92"/>
    <x v="6"/>
  </r>
  <r>
    <x v="30"/>
    <s v="NJ"/>
    <m/>
    <x v="8"/>
    <d v="2016-10-01T00:00:00"/>
    <x v="9"/>
    <x v="0"/>
    <n v="9209"/>
    <s v="very low "/>
    <n v="6345"/>
    <n v="2763"/>
    <n v="2465"/>
    <n v="6592"/>
    <n v="640"/>
    <n v="233"/>
    <n v="0.92"/>
    <x v="7"/>
  </r>
  <r>
    <x v="30"/>
    <s v="NJ"/>
    <m/>
    <x v="8"/>
    <d v="2016-11-01T00:00:00"/>
    <x v="10"/>
    <x v="0"/>
    <n v="9516"/>
    <s v="very low "/>
    <n v="6692"/>
    <n v="2721"/>
    <n v="2531"/>
    <n v="6845"/>
    <n v="662"/>
    <n v="248"/>
    <n v="0.93"/>
    <x v="7"/>
  </r>
  <r>
    <x v="30"/>
    <s v="NJ"/>
    <m/>
    <x v="8"/>
    <d v="2016-12-01T00:00:00"/>
    <x v="11"/>
    <x v="0"/>
    <n v="9782"/>
    <s v="very low "/>
    <n v="6859"/>
    <n v="2816"/>
    <n v="2612"/>
    <n v="7018"/>
    <n v="664"/>
    <n v="260"/>
    <n v="0.93"/>
    <x v="7"/>
  </r>
  <r>
    <x v="30"/>
    <s v="NJ"/>
    <m/>
    <x v="8"/>
    <d v="2017-01-01T00:00:00"/>
    <x v="0"/>
    <x v="1"/>
    <n v="9840"/>
    <s v="very low "/>
    <n v="7048"/>
    <n v="2683"/>
    <n v="2652"/>
    <n v="7031"/>
    <n v="698"/>
    <n v="253"/>
    <n v="0.93"/>
    <x v="8"/>
  </r>
  <r>
    <x v="30"/>
    <s v="NJ"/>
    <m/>
    <x v="8"/>
    <d v="2017-02-01T00:00:00"/>
    <x v="1"/>
    <x v="1"/>
    <n v="9880"/>
    <s v="very low "/>
    <n v="7177"/>
    <n v="2599"/>
    <n v="2695"/>
    <n v="7016"/>
    <n v="709"/>
    <n v="261"/>
    <n v="0.94"/>
    <x v="8"/>
  </r>
  <r>
    <x v="30"/>
    <s v="NJ"/>
    <m/>
    <x v="8"/>
    <d v="2017-03-01T00:00:00"/>
    <x v="2"/>
    <x v="1"/>
    <n v="10176"/>
    <s v="low "/>
    <n v="7444"/>
    <n v="2637"/>
    <n v="2755"/>
    <n v="7253"/>
    <n v="715"/>
    <n v="269"/>
    <n v="0.94"/>
    <x v="8"/>
  </r>
  <r>
    <x v="30"/>
    <s v="NJ"/>
    <m/>
    <x v="8"/>
    <d v="2017-04-01T00:00:00"/>
    <x v="3"/>
    <x v="1"/>
    <n v="10409"/>
    <s v="low "/>
    <n v="7635"/>
    <n v="2680"/>
    <n v="2806"/>
    <n v="7437"/>
    <n v="722"/>
    <n v="286"/>
    <n v="0.94"/>
    <x v="8"/>
  </r>
  <r>
    <x v="30"/>
    <s v="NJ"/>
    <m/>
    <x v="8"/>
    <d v="2017-05-01T00:00:00"/>
    <x v="4"/>
    <x v="1"/>
    <n v="10813"/>
    <s v="low "/>
    <n v="7959"/>
    <n v="2765"/>
    <n v="2900"/>
    <n v="7730"/>
    <n v="745"/>
    <n v="293"/>
    <n v="0.94"/>
    <x v="8"/>
  </r>
  <r>
    <x v="30"/>
    <s v="NJ"/>
    <m/>
    <x v="8"/>
    <d v="2017-06-01T00:00:00"/>
    <x v="5"/>
    <x v="1"/>
    <n v="11250"/>
    <s v="low "/>
    <n v="8303"/>
    <n v="2861"/>
    <n v="2995"/>
    <n v="8067"/>
    <n v="762"/>
    <n v="304"/>
    <n v="0.95"/>
    <x v="10"/>
  </r>
  <r>
    <x v="30"/>
    <s v="NJ"/>
    <m/>
    <x v="8"/>
    <d v="2017-07-01T00:00:00"/>
    <x v="6"/>
    <x v="1"/>
    <n v="11123"/>
    <s v="low "/>
    <n v="8444"/>
    <n v="2587"/>
    <n v="3018"/>
    <n v="7909"/>
    <n v="768"/>
    <n v="318"/>
    <n v="0.95"/>
    <x v="9"/>
  </r>
  <r>
    <x v="30"/>
    <s v="NJ"/>
    <m/>
    <x v="8"/>
    <d v="2017-08-01T00:00:00"/>
    <x v="7"/>
    <x v="1"/>
    <n v="11334"/>
    <s v="low "/>
    <n v="8671"/>
    <n v="2572"/>
    <n v="3090"/>
    <n v="8004"/>
    <n v="798"/>
    <n v="337"/>
    <n v="0.95"/>
    <x v="9"/>
  </r>
  <r>
    <x v="30"/>
    <s v="NJ"/>
    <m/>
    <x v="8"/>
    <d v="2017-09-01T00:00:00"/>
    <x v="8"/>
    <x v="1"/>
    <n v="11593"/>
    <s v="low "/>
    <n v="9023"/>
    <n v="2483"/>
    <n v="3156"/>
    <n v="8181"/>
    <n v="805"/>
    <n v="339"/>
    <n v="0.95"/>
    <x v="9"/>
  </r>
  <r>
    <x v="30"/>
    <s v="NJ"/>
    <m/>
    <x v="8"/>
    <d v="2017-10-01T00:00:00"/>
    <x v="9"/>
    <x v="1"/>
    <n v="11894"/>
    <s v="low "/>
    <n v="9331"/>
    <n v="2479"/>
    <n v="3250"/>
    <n v="8380"/>
    <n v="835"/>
    <n v="354"/>
    <n v="0.95"/>
    <x v="9"/>
  </r>
  <r>
    <x v="30"/>
    <s v="NJ"/>
    <m/>
    <x v="8"/>
    <d v="2017-11-01T00:00:00"/>
    <x v="10"/>
    <x v="1"/>
    <n v="11986"/>
    <s v="low "/>
    <n v="9427"/>
    <n v="2466"/>
    <n v="3263"/>
    <n v="8445"/>
    <n v="840"/>
    <n v="352"/>
    <n v="0.95"/>
    <x v="9"/>
  </r>
  <r>
    <x v="30"/>
    <s v="NJ"/>
    <m/>
    <x v="8"/>
    <d v="2017-12-01T00:00:00"/>
    <x v="11"/>
    <x v="1"/>
    <n v="12228"/>
    <s v="low "/>
    <n v="9602"/>
    <n v="2531"/>
    <n v="3324"/>
    <n v="8609"/>
    <n v="855"/>
    <n v="353"/>
    <n v="0.95"/>
    <x v="10"/>
  </r>
  <r>
    <x v="30"/>
    <s v="NJ"/>
    <m/>
    <x v="8"/>
    <d v="2018-01-01T00:00:00"/>
    <x v="0"/>
    <x v="2"/>
    <n v="12406"/>
    <s v="low "/>
    <n v="9797"/>
    <n v="2518"/>
    <n v="3367"/>
    <n v="8729"/>
    <n v="883"/>
    <n v="373"/>
    <n v="0.96"/>
    <x v="9"/>
  </r>
  <r>
    <x v="30"/>
    <s v="NJ"/>
    <m/>
    <x v="8"/>
    <d v="2018-02-01T00:00:00"/>
    <x v="1"/>
    <x v="2"/>
    <n v="12513"/>
    <s v="low "/>
    <n v="9968"/>
    <n v="2450"/>
    <n v="3404"/>
    <n v="8783"/>
    <n v="902"/>
    <n v="377"/>
    <n v="0.96"/>
    <x v="9"/>
  </r>
  <r>
    <x v="30"/>
    <s v="NJ"/>
    <m/>
    <x v="8"/>
    <d v="2018-03-01T00:00:00"/>
    <x v="2"/>
    <x v="2"/>
    <n v="12651"/>
    <s v="low "/>
    <n v="10121"/>
    <n v="2431"/>
    <n v="3470"/>
    <n v="8847"/>
    <n v="930"/>
    <n v="394"/>
    <n v="0.96"/>
    <x v="9"/>
  </r>
  <r>
    <x v="30"/>
    <s v="NJ"/>
    <m/>
    <x v="8"/>
    <d v="2018-04-01T00:00:00"/>
    <x v="3"/>
    <x v="2"/>
    <n v="12847"/>
    <s v="low "/>
    <n v="10330"/>
    <n v="2414"/>
    <n v="3523"/>
    <n v="8981"/>
    <n v="949"/>
    <n v="408"/>
    <n v="0.97"/>
    <x v="13"/>
  </r>
  <r>
    <x v="30"/>
    <s v="NJ"/>
    <m/>
    <x v="8"/>
    <d v="2018-05-01T00:00:00"/>
    <x v="4"/>
    <x v="2"/>
    <n v="12959"/>
    <s v="low "/>
    <n v="10467"/>
    <n v="2390"/>
    <n v="3545"/>
    <n v="9061"/>
    <n v="950"/>
    <n v="394"/>
    <n v="0.96"/>
    <x v="9"/>
  </r>
  <r>
    <x v="30"/>
    <s v="NJ"/>
    <m/>
    <x v="8"/>
    <d v="2018-06-01T00:00:00"/>
    <x v="5"/>
    <x v="2"/>
    <n v="13254"/>
    <s v="low "/>
    <n v="11069"/>
    <n v="2067"/>
    <n v="3592"/>
    <n v="9303"/>
    <n v="958"/>
    <n v="392"/>
    <n v="0.96"/>
    <x v="9"/>
  </r>
  <r>
    <x v="30"/>
    <s v="NJ"/>
    <m/>
    <x v="8"/>
    <d v="2018-07-01T00:00:00"/>
    <x v="6"/>
    <x v="2"/>
    <n v="13178"/>
    <s v="low "/>
    <n v="11090"/>
    <n v="1969"/>
    <n v="3582"/>
    <n v="9222"/>
    <n v="986"/>
    <n v="395"/>
    <n v="0.96"/>
    <x v="13"/>
  </r>
  <r>
    <x v="30"/>
    <s v="NJ"/>
    <m/>
    <x v="8"/>
    <d v="2018-08-01T00:00:00"/>
    <x v="7"/>
    <x v="2"/>
    <n v="13290"/>
    <s v="low "/>
    <n v="11250"/>
    <n v="1907"/>
    <n v="3840"/>
    <n v="9415"/>
    <n v="1073"/>
    <n v="436"/>
    <n v="0.96"/>
    <x v="13"/>
  </r>
  <r>
    <x v="30"/>
    <s v="NJ"/>
    <m/>
    <x v="8"/>
    <d v="2018-09-01T00:00:00"/>
    <x v="8"/>
    <x v="2"/>
    <n v="13518"/>
    <s v="low "/>
    <n v="11520"/>
    <n v="1870"/>
    <n v="3919"/>
    <n v="9566"/>
    <n v="1096"/>
    <n v="453"/>
    <n v="0.97"/>
    <x v="13"/>
  </r>
  <r>
    <x v="30"/>
    <s v="NJ"/>
    <m/>
    <x v="8"/>
    <d v="2018-10-01T00:00:00"/>
    <x v="9"/>
    <x v="2"/>
    <n v="13647"/>
    <s v="low "/>
    <n v="11662"/>
    <n v="1852"/>
    <n v="3938"/>
    <n v="9660"/>
    <n v="1108"/>
    <n v="451"/>
    <n v="0.96"/>
    <x v="13"/>
  </r>
  <r>
    <x v="30"/>
    <s v="NJ"/>
    <m/>
    <x v="8"/>
    <d v="2018-11-01T00:00:00"/>
    <x v="10"/>
    <x v="2"/>
    <n v="13782"/>
    <s v="low "/>
    <n v="11827"/>
    <n v="1810"/>
    <n v="3961"/>
    <n v="9761"/>
    <n v="1138"/>
    <n v="460"/>
    <n v="0.97"/>
    <x v="13"/>
  </r>
  <r>
    <x v="30"/>
    <s v="NJ"/>
    <m/>
    <x v="8"/>
    <d v="2018-12-01T00:00:00"/>
    <x v="11"/>
    <x v="2"/>
    <n v="13780"/>
    <s v="low "/>
    <n v="11851"/>
    <n v="1789"/>
    <n v="3959"/>
    <n v="9754"/>
    <n v="1136"/>
    <n v="463"/>
    <n v="0.96"/>
    <x v="13"/>
  </r>
  <r>
    <x v="30"/>
    <s v="NJ"/>
    <m/>
    <x v="8"/>
    <d v="2019-01-01T00:00:00"/>
    <x v="0"/>
    <x v="3"/>
    <n v="13784"/>
    <s v="low "/>
    <n v="11881"/>
    <n v="1762"/>
    <n v="3985"/>
    <n v="9726"/>
    <n v="1162"/>
    <n v="465"/>
    <n v="0.96"/>
    <x v="13"/>
  </r>
  <r>
    <x v="30"/>
    <s v="NJ"/>
    <m/>
    <x v="8"/>
    <d v="2019-02-01T00:00:00"/>
    <x v="1"/>
    <x v="3"/>
    <n v="13840"/>
    <s v="low "/>
    <n v="12025"/>
    <n v="1672"/>
    <n v="4062"/>
    <n v="9764"/>
    <n v="1197"/>
    <n v="472"/>
    <n v="0.96"/>
    <x v="13"/>
  </r>
  <r>
    <x v="30"/>
    <s v="NJ"/>
    <m/>
    <x v="8"/>
    <d v="2019-03-01T00:00:00"/>
    <x v="2"/>
    <x v="3"/>
    <n v="13968"/>
    <s v="low "/>
    <n v="12095"/>
    <n v="1696"/>
    <n v="4090"/>
    <n v="9861"/>
    <n v="1213"/>
    <n v="497"/>
    <n v="0.97"/>
    <x v="13"/>
  </r>
  <r>
    <x v="30"/>
    <s v="NJ"/>
    <m/>
    <x v="8"/>
    <d v="2019-04-01T00:00:00"/>
    <x v="3"/>
    <x v="3"/>
    <n v="13970"/>
    <s v="low "/>
    <n v="12244"/>
    <n v="1570"/>
    <n v="4107"/>
    <n v="9842"/>
    <n v="1229"/>
    <n v="501"/>
    <n v="0.97"/>
    <x v="13"/>
  </r>
  <r>
    <x v="31"/>
    <s v="NM"/>
    <m/>
    <x v="2"/>
    <d v="2016-01-01T00:00:00"/>
    <x v="0"/>
    <x v="0"/>
    <n v="1025"/>
    <s v="very low "/>
    <n v="863"/>
    <n v="162"/>
    <n v="514"/>
    <n v="448"/>
    <n v="182"/>
    <n v="103"/>
    <n v="0.91"/>
    <x v="4"/>
  </r>
  <r>
    <x v="31"/>
    <s v="NM"/>
    <m/>
    <x v="2"/>
    <d v="2016-02-01T00:00:00"/>
    <x v="1"/>
    <x v="0"/>
    <n v="1082"/>
    <s v="very low "/>
    <n v="917"/>
    <n v="165"/>
    <n v="576"/>
    <n v="488"/>
    <n v="177"/>
    <n v="126"/>
    <n v="0.91"/>
    <x v="5"/>
  </r>
  <r>
    <x v="31"/>
    <s v="NM"/>
    <m/>
    <x v="2"/>
    <d v="2016-03-01T00:00:00"/>
    <x v="2"/>
    <x v="0"/>
    <n v="1127"/>
    <s v="very low "/>
    <n v="946"/>
    <n v="181"/>
    <n v="594"/>
    <n v="514"/>
    <n v="178"/>
    <n v="126"/>
    <n v="0.91"/>
    <x v="5"/>
  </r>
  <r>
    <x v="31"/>
    <s v="NM"/>
    <m/>
    <x v="2"/>
    <d v="2016-04-01T00:00:00"/>
    <x v="3"/>
    <x v="0"/>
    <n v="1186"/>
    <s v="very low "/>
    <n v="995"/>
    <n v="191"/>
    <n v="618"/>
    <n v="550"/>
    <n v="200"/>
    <n v="131"/>
    <n v="0.92"/>
    <x v="6"/>
  </r>
  <r>
    <x v="31"/>
    <s v="NM"/>
    <m/>
    <x v="2"/>
    <d v="2016-05-01T00:00:00"/>
    <x v="4"/>
    <x v="0"/>
    <n v="1309"/>
    <s v="very low "/>
    <n v="1063"/>
    <n v="246"/>
    <n v="686"/>
    <n v="601"/>
    <n v="225"/>
    <n v="146"/>
    <n v="0.92"/>
    <x v="7"/>
  </r>
  <r>
    <x v="31"/>
    <s v="NM"/>
    <m/>
    <x v="2"/>
    <d v="2016-06-01T00:00:00"/>
    <x v="5"/>
    <x v="0"/>
    <n v="1731"/>
    <s v="very low "/>
    <n v="1384"/>
    <n v="347"/>
    <n v="846"/>
    <n v="858"/>
    <n v="284"/>
    <n v="169"/>
    <n v="0.93"/>
    <x v="7"/>
  </r>
  <r>
    <x v="31"/>
    <s v="NM"/>
    <m/>
    <x v="2"/>
    <d v="2016-07-01T00:00:00"/>
    <x v="6"/>
    <x v="0"/>
    <n v="1871"/>
    <s v="very low "/>
    <n v="1536"/>
    <n v="335"/>
    <n v="894"/>
    <n v="928"/>
    <n v="311"/>
    <n v="181"/>
    <n v="0.93"/>
    <x v="7"/>
  </r>
  <r>
    <x v="31"/>
    <s v="NM"/>
    <m/>
    <x v="2"/>
    <d v="2016-08-01T00:00:00"/>
    <x v="7"/>
    <x v="0"/>
    <n v="1975"/>
    <s v="very low "/>
    <n v="1669"/>
    <n v="306"/>
    <n v="875"/>
    <n v="879"/>
    <n v="301"/>
    <n v="172"/>
    <n v="0.93"/>
    <x v="7"/>
  </r>
  <r>
    <x v="31"/>
    <s v="NM"/>
    <m/>
    <x v="2"/>
    <d v="2016-09-01T00:00:00"/>
    <x v="8"/>
    <x v="0"/>
    <n v="2068"/>
    <s v="very low "/>
    <n v="1773"/>
    <n v="295"/>
    <n v="937"/>
    <n v="1066"/>
    <n v="318"/>
    <n v="194"/>
    <n v="0.93"/>
    <x v="7"/>
  </r>
  <r>
    <x v="31"/>
    <s v="NM"/>
    <m/>
    <x v="2"/>
    <d v="2016-10-01T00:00:00"/>
    <x v="9"/>
    <x v="0"/>
    <n v="2179"/>
    <s v="very low "/>
    <n v="1872"/>
    <n v="307"/>
    <n v="983"/>
    <n v="1120"/>
    <n v="354"/>
    <n v="190"/>
    <n v="0.95"/>
    <x v="8"/>
  </r>
  <r>
    <x v="31"/>
    <s v="NM"/>
    <m/>
    <x v="2"/>
    <d v="2016-11-01T00:00:00"/>
    <x v="10"/>
    <x v="0"/>
    <n v="2216"/>
    <s v="very low "/>
    <n v="1921"/>
    <n v="295"/>
    <n v="999"/>
    <n v="1133"/>
    <n v="350"/>
    <n v="196"/>
    <n v="0.95"/>
    <x v="10"/>
  </r>
  <r>
    <x v="31"/>
    <s v="NM"/>
    <m/>
    <x v="2"/>
    <d v="2016-12-01T00:00:00"/>
    <x v="11"/>
    <x v="0"/>
    <n v="2243"/>
    <s v="very low "/>
    <n v="1928"/>
    <n v="315"/>
    <n v="1020"/>
    <n v="1130"/>
    <n v="349"/>
    <n v="193"/>
    <n v="0.96"/>
    <x v="9"/>
  </r>
  <r>
    <x v="31"/>
    <s v="NM"/>
    <m/>
    <x v="2"/>
    <d v="2017-01-01T00:00:00"/>
    <x v="0"/>
    <x v="1"/>
    <n v="2290"/>
    <s v="very low "/>
    <n v="1986"/>
    <n v="304"/>
    <n v="1038"/>
    <n v="1158"/>
    <n v="352"/>
    <n v="202"/>
    <n v="0.95"/>
    <x v="9"/>
  </r>
  <r>
    <x v="31"/>
    <s v="NM"/>
    <m/>
    <x v="2"/>
    <d v="2017-02-01T00:00:00"/>
    <x v="1"/>
    <x v="1"/>
    <n v="2350"/>
    <s v="very low "/>
    <n v="2038"/>
    <n v="312"/>
    <n v="1062"/>
    <n v="1183"/>
    <n v="372"/>
    <n v="201"/>
    <n v="0.96"/>
    <x v="9"/>
  </r>
  <r>
    <x v="31"/>
    <s v="NM"/>
    <m/>
    <x v="2"/>
    <d v="2017-03-01T00:00:00"/>
    <x v="2"/>
    <x v="1"/>
    <n v="2392"/>
    <s v="very low "/>
    <n v="2078"/>
    <n v="314"/>
    <n v="1074"/>
    <n v="1211"/>
    <n v="382"/>
    <n v="201"/>
    <n v="0.96"/>
    <x v="9"/>
  </r>
  <r>
    <x v="31"/>
    <s v="NM"/>
    <m/>
    <x v="2"/>
    <d v="2017-04-01T00:00:00"/>
    <x v="3"/>
    <x v="1"/>
    <n v="2468"/>
    <s v="very low "/>
    <n v="2121"/>
    <n v="346"/>
    <n v="1107"/>
    <n v="1248"/>
    <n v="397"/>
    <n v="205"/>
    <n v="0.96"/>
    <x v="13"/>
  </r>
  <r>
    <x v="31"/>
    <s v="NM"/>
    <m/>
    <x v="2"/>
    <d v="2017-05-01T00:00:00"/>
    <x v="4"/>
    <x v="1"/>
    <n v="2497"/>
    <s v="very low "/>
    <n v="2133"/>
    <n v="364"/>
    <n v="1115"/>
    <n v="1269"/>
    <n v="403"/>
    <n v="204"/>
    <n v="0.96"/>
    <x v="13"/>
  </r>
  <r>
    <x v="31"/>
    <s v="NM"/>
    <m/>
    <x v="2"/>
    <d v="2017-06-01T00:00:00"/>
    <x v="5"/>
    <x v="1"/>
    <n v="2525"/>
    <s v="very low "/>
    <n v="2150"/>
    <n v="375"/>
    <n v="1127"/>
    <n v="1275"/>
    <n v="416"/>
    <n v="209"/>
    <n v="0.96"/>
    <x v="13"/>
  </r>
  <r>
    <x v="31"/>
    <s v="NM"/>
    <m/>
    <x v="2"/>
    <d v="2017-07-01T00:00:00"/>
    <x v="6"/>
    <x v="1"/>
    <n v="2620"/>
    <s v="very low "/>
    <n v="2266"/>
    <n v="353"/>
    <n v="1167"/>
    <n v="1292"/>
    <n v="430"/>
    <n v="214"/>
    <n v="0.97"/>
    <x v="13"/>
  </r>
  <r>
    <x v="31"/>
    <s v="NM"/>
    <m/>
    <x v="2"/>
    <d v="2017-08-01T00:00:00"/>
    <x v="7"/>
    <x v="1"/>
    <n v="2703"/>
    <s v="very low "/>
    <n v="2327"/>
    <n v="361"/>
    <n v="1192"/>
    <n v="1332"/>
    <n v="441"/>
    <n v="225"/>
    <n v="0.97"/>
    <x v="13"/>
  </r>
  <r>
    <x v="31"/>
    <s v="NM"/>
    <m/>
    <x v="2"/>
    <d v="2017-09-01T00:00:00"/>
    <x v="8"/>
    <x v="1"/>
    <n v="2749"/>
    <s v="very low "/>
    <n v="2398"/>
    <n v="333"/>
    <n v="1202"/>
    <n v="1368"/>
    <n v="446"/>
    <n v="224"/>
    <n v="0.96"/>
    <x v="13"/>
  </r>
  <r>
    <x v="31"/>
    <s v="NM"/>
    <m/>
    <x v="2"/>
    <d v="2017-10-01T00:00:00"/>
    <x v="9"/>
    <x v="1"/>
    <n v="2842"/>
    <s v="very low "/>
    <n v="2493"/>
    <n v="330"/>
    <n v="1228"/>
    <n v="1427"/>
    <n v="456"/>
    <n v="230"/>
    <n v="0.96"/>
    <x v="13"/>
  </r>
  <r>
    <x v="31"/>
    <s v="NM"/>
    <m/>
    <x v="2"/>
    <d v="2017-11-01T00:00:00"/>
    <x v="10"/>
    <x v="1"/>
    <n v="2859"/>
    <s v="very low "/>
    <n v="2514"/>
    <n v="324"/>
    <n v="1223"/>
    <n v="1435"/>
    <n v="467"/>
    <n v="233"/>
    <n v="0.95"/>
    <x v="9"/>
  </r>
  <r>
    <x v="31"/>
    <s v="NM"/>
    <m/>
    <x v="2"/>
    <d v="2017-12-01T00:00:00"/>
    <x v="11"/>
    <x v="1"/>
    <n v="2925"/>
    <s v="very low "/>
    <n v="2579"/>
    <n v="326"/>
    <n v="1259"/>
    <n v="1465"/>
    <n v="471"/>
    <n v="252"/>
    <n v="0.96"/>
    <x v="13"/>
  </r>
  <r>
    <x v="31"/>
    <s v="NM"/>
    <m/>
    <x v="2"/>
    <d v="2018-01-01T00:00:00"/>
    <x v="0"/>
    <x v="2"/>
    <n v="3003"/>
    <s v="very low "/>
    <n v="2661"/>
    <n v="324"/>
    <n v="1290"/>
    <n v="1498"/>
    <n v="499"/>
    <n v="250"/>
    <n v="0.96"/>
    <x v="9"/>
  </r>
  <r>
    <x v="31"/>
    <s v="NM"/>
    <m/>
    <x v="2"/>
    <d v="2018-02-01T00:00:00"/>
    <x v="1"/>
    <x v="2"/>
    <n v="3028"/>
    <s v="very low "/>
    <n v="2694"/>
    <n v="334"/>
    <n v="1306"/>
    <n v="1515"/>
    <n v="506"/>
    <n v="259"/>
    <n v="0.97"/>
    <x v="11"/>
  </r>
  <r>
    <x v="31"/>
    <s v="NM"/>
    <m/>
    <x v="2"/>
    <d v="2018-03-01T00:00:00"/>
    <x v="2"/>
    <x v="2"/>
    <n v="3042"/>
    <s v="very low "/>
    <n v="2711"/>
    <n v="331"/>
    <n v="1294"/>
    <n v="1531"/>
    <n v="496"/>
    <n v="255"/>
    <n v="0.98"/>
    <x v="11"/>
  </r>
  <r>
    <x v="31"/>
    <s v="NM"/>
    <m/>
    <x v="2"/>
    <d v="2018-04-01T00:00:00"/>
    <x v="3"/>
    <x v="2"/>
    <n v="3110"/>
    <s v="very low "/>
    <n v="2774"/>
    <n v="336"/>
    <n v="1322"/>
    <n v="1572"/>
    <n v="518"/>
    <n v="263"/>
    <n v="0.98"/>
    <x v="11"/>
  </r>
  <r>
    <x v="31"/>
    <s v="NM"/>
    <m/>
    <x v="2"/>
    <d v="2018-05-01T00:00:00"/>
    <x v="4"/>
    <x v="2"/>
    <n v="3114"/>
    <s v="very low "/>
    <n v="2784"/>
    <n v="330"/>
    <n v="1323"/>
    <n v="1564"/>
    <n v="515"/>
    <n v="254"/>
    <n v="0.97"/>
    <x v="13"/>
  </r>
  <r>
    <x v="31"/>
    <s v="NM"/>
    <m/>
    <x v="2"/>
    <d v="2018-06-01T00:00:00"/>
    <x v="5"/>
    <x v="2"/>
    <n v="3129"/>
    <s v="very low "/>
    <n v="2809"/>
    <n v="320"/>
    <n v="1339"/>
    <n v="1555"/>
    <n v="523"/>
    <n v="256"/>
    <n v="0.98"/>
    <x v="11"/>
  </r>
  <r>
    <x v="31"/>
    <s v="NM"/>
    <m/>
    <x v="2"/>
    <d v="2018-07-01T00:00:00"/>
    <x v="6"/>
    <x v="2"/>
    <n v="3154"/>
    <s v="very low "/>
    <n v="2842"/>
    <n v="310"/>
    <n v="1324"/>
    <n v="1547"/>
    <n v="516"/>
    <n v="257"/>
    <n v="0.97"/>
    <x v="13"/>
  </r>
  <r>
    <x v="31"/>
    <s v="NM"/>
    <m/>
    <x v="2"/>
    <d v="2018-08-01T00:00:00"/>
    <x v="7"/>
    <x v="2"/>
    <n v="3261"/>
    <s v="very low "/>
    <n v="2983"/>
    <n v="277"/>
    <n v="1479"/>
    <n v="1761"/>
    <n v="564"/>
    <n v="286"/>
    <n v="0.98"/>
    <x v="13"/>
  </r>
  <r>
    <x v="31"/>
    <s v="NM"/>
    <m/>
    <x v="2"/>
    <d v="2018-09-01T00:00:00"/>
    <x v="8"/>
    <x v="2"/>
    <n v="3296"/>
    <s v="very low "/>
    <n v="3024"/>
    <n v="265"/>
    <n v="1472"/>
    <n v="1802"/>
    <n v="571"/>
    <n v="292"/>
    <n v="0.98"/>
    <x v="13"/>
  </r>
  <r>
    <x v="31"/>
    <s v="NM"/>
    <m/>
    <x v="2"/>
    <d v="2018-10-01T00:00:00"/>
    <x v="9"/>
    <x v="2"/>
    <n v="3360"/>
    <s v="very low "/>
    <n v="3093"/>
    <n v="260"/>
    <n v="1495"/>
    <n v="1839"/>
    <n v="587"/>
    <n v="289"/>
    <n v="0.98"/>
    <x v="11"/>
  </r>
  <r>
    <x v="31"/>
    <s v="NM"/>
    <m/>
    <x v="2"/>
    <d v="2018-11-01T00:00:00"/>
    <x v="10"/>
    <x v="2"/>
    <n v="3410"/>
    <s v="very low "/>
    <n v="3149"/>
    <n v="252"/>
    <n v="1526"/>
    <n v="1844"/>
    <n v="595"/>
    <n v="301"/>
    <n v="0.98"/>
    <x v="11"/>
  </r>
  <r>
    <x v="31"/>
    <s v="NM"/>
    <m/>
    <x v="2"/>
    <d v="2018-12-01T00:00:00"/>
    <x v="11"/>
    <x v="2"/>
    <n v="3616"/>
    <s v="very low "/>
    <n v="3352"/>
    <n v="252"/>
    <n v="1574"/>
    <n v="1998"/>
    <n v="613"/>
    <n v="330"/>
    <n v="0.98"/>
    <x v="12"/>
  </r>
  <r>
    <x v="31"/>
    <s v="NM"/>
    <m/>
    <x v="2"/>
    <d v="2019-01-01T00:00:00"/>
    <x v="0"/>
    <x v="3"/>
    <n v="3637"/>
    <s v="very low "/>
    <n v="3374"/>
    <n v="247"/>
    <n v="1576"/>
    <n v="2012"/>
    <n v="624"/>
    <n v="331"/>
    <n v="0.97"/>
    <x v="11"/>
  </r>
  <r>
    <x v="31"/>
    <s v="NM"/>
    <m/>
    <x v="2"/>
    <d v="2019-02-01T00:00:00"/>
    <x v="1"/>
    <x v="3"/>
    <n v="3662"/>
    <s v="very low "/>
    <n v="3410"/>
    <n v="241"/>
    <n v="1649"/>
    <n v="1992"/>
    <n v="656"/>
    <n v="339"/>
    <n v="0.96"/>
    <x v="13"/>
  </r>
  <r>
    <x v="31"/>
    <s v="NM"/>
    <m/>
    <x v="2"/>
    <d v="2019-03-01T00:00:00"/>
    <x v="2"/>
    <x v="3"/>
    <n v="3686"/>
    <s v="very low "/>
    <n v="3422"/>
    <n v="231"/>
    <n v="1657"/>
    <n v="2004"/>
    <n v="656"/>
    <n v="344"/>
    <n v="0.94"/>
    <x v="9"/>
  </r>
  <r>
    <x v="31"/>
    <s v="NM"/>
    <m/>
    <x v="2"/>
    <d v="2019-04-01T00:00:00"/>
    <x v="3"/>
    <x v="3"/>
    <n v="3723"/>
    <s v="very low "/>
    <n v="3467"/>
    <n v="232"/>
    <n v="1677"/>
    <n v="2016"/>
    <n v="659"/>
    <n v="342"/>
    <n v="0.96"/>
    <x v="9"/>
  </r>
  <r>
    <x v="32"/>
    <s v="NY"/>
    <m/>
    <x v="8"/>
    <d v="2016-01-01T00:00:00"/>
    <x v="0"/>
    <x v="0"/>
    <n v="15167"/>
    <s v="low "/>
    <n v="12284"/>
    <n v="2854"/>
    <n v="5226"/>
    <n v="8950"/>
    <n v="1675"/>
    <n v="1036"/>
    <n v="0.91"/>
    <x v="4"/>
  </r>
  <r>
    <x v="32"/>
    <s v="NY"/>
    <m/>
    <x v="8"/>
    <d v="2016-02-01T00:00:00"/>
    <x v="1"/>
    <x v="0"/>
    <n v="15740"/>
    <s v="low "/>
    <n v="12710"/>
    <n v="2999"/>
    <n v="5693"/>
    <n v="9806"/>
    <n v="1793"/>
    <n v="1113"/>
    <n v="0.92"/>
    <x v="5"/>
  </r>
  <r>
    <x v="32"/>
    <s v="NY"/>
    <m/>
    <x v="8"/>
    <d v="2016-03-01T00:00:00"/>
    <x v="2"/>
    <x v="0"/>
    <n v="16469"/>
    <s v="low "/>
    <n v="13267"/>
    <n v="3175"/>
    <n v="5836"/>
    <n v="10405"/>
    <n v="1810"/>
    <n v="1135"/>
    <n v="0.92"/>
    <x v="4"/>
  </r>
  <r>
    <x v="32"/>
    <s v="NY"/>
    <m/>
    <x v="8"/>
    <d v="2016-04-01T00:00:00"/>
    <x v="3"/>
    <x v="0"/>
    <n v="17322"/>
    <s v="low "/>
    <n v="14338"/>
    <n v="2956"/>
    <n v="5952"/>
    <n v="11158"/>
    <n v="1903"/>
    <n v="1224"/>
    <n v="0.93"/>
    <x v="6"/>
  </r>
  <r>
    <x v="32"/>
    <s v="NY"/>
    <m/>
    <x v="8"/>
    <d v="2016-05-01T00:00:00"/>
    <x v="4"/>
    <x v="0"/>
    <n v="18868"/>
    <s v="low "/>
    <n v="15324"/>
    <n v="3512"/>
    <n v="6230"/>
    <n v="12400"/>
    <n v="2018"/>
    <n v="1312"/>
    <n v="0.93"/>
    <x v="6"/>
  </r>
  <r>
    <x v="32"/>
    <s v="NY"/>
    <m/>
    <x v="8"/>
    <d v="2016-06-01T00:00:00"/>
    <x v="5"/>
    <x v="0"/>
    <n v="22247"/>
    <s v="moderate "/>
    <n v="17355"/>
    <n v="4864"/>
    <n v="6718"/>
    <n v="15203"/>
    <n v="2221"/>
    <n v="1425"/>
    <n v="0.93"/>
    <x v="6"/>
  </r>
  <r>
    <x v="32"/>
    <s v="NY"/>
    <m/>
    <x v="8"/>
    <d v="2016-07-01T00:00:00"/>
    <x v="6"/>
    <x v="0"/>
    <n v="21660"/>
    <s v="moderate "/>
    <n v="17418"/>
    <n v="4214"/>
    <n v="6703"/>
    <n v="14579"/>
    <n v="2221"/>
    <n v="1442"/>
    <n v="0.93"/>
    <x v="6"/>
  </r>
  <r>
    <x v="32"/>
    <s v="NY"/>
    <m/>
    <x v="8"/>
    <d v="2016-08-01T00:00:00"/>
    <x v="7"/>
    <x v="0"/>
    <n v="21909"/>
    <s v="moderate "/>
    <n v="17956"/>
    <n v="3925"/>
    <n v="6598"/>
    <n v="14175"/>
    <n v="2178"/>
    <n v="1402"/>
    <n v="0.93"/>
    <x v="7"/>
  </r>
  <r>
    <x v="32"/>
    <s v="NY"/>
    <m/>
    <x v="8"/>
    <d v="2016-09-01T00:00:00"/>
    <x v="8"/>
    <x v="0"/>
    <n v="22451"/>
    <s v="moderate "/>
    <n v="18688"/>
    <n v="3739"/>
    <n v="6933"/>
    <n v="15062"/>
    <n v="2305"/>
    <n v="1487"/>
    <n v="0.94"/>
    <x v="7"/>
  </r>
  <r>
    <x v="32"/>
    <s v="NY"/>
    <m/>
    <x v="8"/>
    <d v="2016-10-01T00:00:00"/>
    <x v="9"/>
    <x v="0"/>
    <n v="23289"/>
    <s v="moderate "/>
    <n v="19455"/>
    <n v="3807"/>
    <n v="7127"/>
    <n v="15640"/>
    <n v="2381"/>
    <n v="1526"/>
    <n v="0.94"/>
    <x v="7"/>
  </r>
  <r>
    <x v="32"/>
    <s v="NY"/>
    <m/>
    <x v="8"/>
    <d v="2016-11-01T00:00:00"/>
    <x v="10"/>
    <x v="0"/>
    <n v="24331"/>
    <s v="moderate "/>
    <n v="20281"/>
    <n v="4019"/>
    <n v="7372"/>
    <n v="16389"/>
    <n v="2468"/>
    <n v="1569"/>
    <n v="0.94"/>
    <x v="7"/>
  </r>
  <r>
    <x v="32"/>
    <s v="NY"/>
    <m/>
    <x v="8"/>
    <d v="2016-12-01T00:00:00"/>
    <x v="11"/>
    <x v="0"/>
    <n v="25218"/>
    <s v="moderate "/>
    <n v="20996"/>
    <n v="4194"/>
    <n v="7593"/>
    <n v="16996"/>
    <n v="2539"/>
    <n v="1639"/>
    <n v="0.94"/>
    <x v="8"/>
  </r>
  <r>
    <x v="32"/>
    <s v="NY"/>
    <m/>
    <x v="8"/>
    <d v="2017-01-01T00:00:00"/>
    <x v="0"/>
    <x v="1"/>
    <n v="25365"/>
    <s v="moderate "/>
    <n v="21435"/>
    <n v="3907"/>
    <n v="7724"/>
    <n v="16962"/>
    <n v="2636"/>
    <n v="1673"/>
    <n v="0.94"/>
    <x v="10"/>
  </r>
  <r>
    <x v="32"/>
    <s v="NY"/>
    <m/>
    <x v="8"/>
    <d v="2017-02-01T00:00:00"/>
    <x v="1"/>
    <x v="1"/>
    <n v="25764"/>
    <s v="moderate "/>
    <n v="21906"/>
    <n v="3838"/>
    <n v="7888"/>
    <n v="17158"/>
    <n v="2691"/>
    <n v="1750"/>
    <n v="0.95"/>
    <x v="10"/>
  </r>
  <r>
    <x v="32"/>
    <s v="NY"/>
    <m/>
    <x v="8"/>
    <d v="2017-03-01T00:00:00"/>
    <x v="2"/>
    <x v="1"/>
    <n v="26427"/>
    <s v="moderate "/>
    <n v="22610"/>
    <n v="3797"/>
    <n v="8059"/>
    <n v="17618"/>
    <n v="2776"/>
    <n v="1786"/>
    <n v="0.95"/>
    <x v="10"/>
  </r>
  <r>
    <x v="32"/>
    <s v="NY"/>
    <m/>
    <x v="8"/>
    <d v="2017-04-01T00:00:00"/>
    <x v="3"/>
    <x v="1"/>
    <n v="27031"/>
    <s v="moderate "/>
    <n v="23164"/>
    <n v="3849"/>
    <n v="8190"/>
    <n v="18069"/>
    <n v="2820"/>
    <n v="1831"/>
    <n v="0.94"/>
    <x v="10"/>
  </r>
  <r>
    <x v="32"/>
    <s v="NY"/>
    <m/>
    <x v="8"/>
    <d v="2017-05-01T00:00:00"/>
    <x v="4"/>
    <x v="1"/>
    <n v="28330"/>
    <s v="moderate "/>
    <n v="24341"/>
    <n v="3972"/>
    <n v="8453"/>
    <n v="19043"/>
    <n v="2955"/>
    <n v="1900"/>
    <n v="0.94"/>
    <x v="10"/>
  </r>
  <r>
    <x v="32"/>
    <s v="NY"/>
    <m/>
    <x v="8"/>
    <d v="2017-06-01T00:00:00"/>
    <x v="5"/>
    <x v="1"/>
    <n v="29563"/>
    <s v="moderate "/>
    <n v="25373"/>
    <n v="4151"/>
    <n v="8696"/>
    <n v="19960"/>
    <n v="3063"/>
    <n v="1958"/>
    <n v="0.95"/>
    <x v="10"/>
  </r>
  <r>
    <x v="32"/>
    <s v="NY"/>
    <m/>
    <x v="8"/>
    <d v="2017-07-01T00:00:00"/>
    <x v="6"/>
    <x v="1"/>
    <n v="29308"/>
    <s v="moderate "/>
    <n v="25594"/>
    <n v="3680"/>
    <n v="8674"/>
    <n v="19505"/>
    <n v="3097"/>
    <n v="1957"/>
    <n v="0.95"/>
    <x v="10"/>
  </r>
  <r>
    <x v="32"/>
    <s v="NY"/>
    <m/>
    <x v="8"/>
    <d v="2017-08-01T00:00:00"/>
    <x v="7"/>
    <x v="1"/>
    <n v="29939"/>
    <s v="moderate "/>
    <n v="26340"/>
    <n v="3561"/>
    <n v="8774"/>
    <n v="19793"/>
    <n v="3183"/>
    <n v="2008"/>
    <n v="0.95"/>
    <x v="10"/>
  </r>
  <r>
    <x v="32"/>
    <s v="NY"/>
    <m/>
    <x v="8"/>
    <d v="2017-09-01T00:00:00"/>
    <x v="8"/>
    <x v="1"/>
    <n v="30475"/>
    <s v="high "/>
    <n v="27018"/>
    <n v="3422"/>
    <n v="8869"/>
    <n v="20111"/>
    <n v="3235"/>
    <n v="2028"/>
    <n v="0.95"/>
    <x v="9"/>
  </r>
  <r>
    <x v="32"/>
    <s v="NY"/>
    <m/>
    <x v="8"/>
    <d v="2017-10-01T00:00:00"/>
    <x v="9"/>
    <x v="1"/>
    <n v="31144"/>
    <s v="high "/>
    <n v="27654"/>
    <n v="3454"/>
    <n v="9048"/>
    <n v="20568"/>
    <n v="3301"/>
    <n v="2081"/>
    <n v="0.96"/>
    <x v="9"/>
  </r>
  <r>
    <x v="32"/>
    <s v="NY"/>
    <m/>
    <x v="8"/>
    <d v="2017-11-01T00:00:00"/>
    <x v="10"/>
    <x v="1"/>
    <n v="31500"/>
    <s v="high "/>
    <n v="28038"/>
    <n v="3421"/>
    <n v="9192"/>
    <n v="20689"/>
    <n v="3327"/>
    <n v="2122"/>
    <n v="0.95"/>
    <x v="9"/>
  </r>
  <r>
    <x v="32"/>
    <s v="NY"/>
    <m/>
    <x v="8"/>
    <d v="2017-12-01T00:00:00"/>
    <x v="11"/>
    <x v="1"/>
    <n v="32155"/>
    <s v="high "/>
    <n v="28626"/>
    <n v="3481"/>
    <n v="9334"/>
    <n v="21132"/>
    <n v="3379"/>
    <n v="2180"/>
    <n v="0.95"/>
    <x v="9"/>
  </r>
  <r>
    <x v="32"/>
    <s v="NY"/>
    <m/>
    <x v="8"/>
    <d v="2018-01-01T00:00:00"/>
    <x v="0"/>
    <x v="2"/>
    <n v="32779"/>
    <s v="high "/>
    <n v="29323"/>
    <n v="3416"/>
    <n v="9463"/>
    <n v="21502"/>
    <n v="3488"/>
    <n v="2223"/>
    <n v="0.95"/>
    <x v="10"/>
  </r>
  <r>
    <x v="32"/>
    <s v="NY"/>
    <m/>
    <x v="8"/>
    <d v="2018-02-01T00:00:00"/>
    <x v="1"/>
    <x v="2"/>
    <n v="33155"/>
    <s v="high "/>
    <n v="29665"/>
    <n v="3467"/>
    <n v="9531"/>
    <n v="21739"/>
    <n v="3545"/>
    <n v="2248"/>
    <n v="0.96"/>
    <x v="9"/>
  </r>
  <r>
    <x v="32"/>
    <s v="NY"/>
    <m/>
    <x v="8"/>
    <d v="2018-03-01T00:00:00"/>
    <x v="2"/>
    <x v="2"/>
    <n v="33424"/>
    <s v="high "/>
    <n v="30043"/>
    <n v="3360"/>
    <n v="9545"/>
    <n v="21933"/>
    <n v="3575"/>
    <n v="2280"/>
    <n v="0.96"/>
    <x v="9"/>
  </r>
  <r>
    <x v="32"/>
    <s v="NY"/>
    <m/>
    <x v="8"/>
    <d v="2018-04-01T00:00:00"/>
    <x v="3"/>
    <x v="2"/>
    <n v="34040"/>
    <s v="high "/>
    <n v="30592"/>
    <n v="3425"/>
    <n v="9664"/>
    <n v="22344"/>
    <n v="3643"/>
    <n v="2307"/>
    <n v="0.97"/>
    <x v="9"/>
  </r>
  <r>
    <x v="32"/>
    <s v="NY"/>
    <m/>
    <x v="8"/>
    <d v="2018-05-01T00:00:00"/>
    <x v="4"/>
    <x v="2"/>
    <n v="34469"/>
    <s v="high "/>
    <n v="31097"/>
    <n v="3349"/>
    <n v="9748"/>
    <n v="22613"/>
    <n v="3657"/>
    <n v="2333"/>
    <n v="0.96"/>
    <x v="9"/>
  </r>
  <r>
    <x v="32"/>
    <s v="NY"/>
    <m/>
    <x v="8"/>
    <d v="2018-06-01T00:00:00"/>
    <x v="5"/>
    <x v="2"/>
    <n v="35087"/>
    <s v="high "/>
    <n v="31622"/>
    <n v="3441"/>
    <n v="9841"/>
    <n v="23038"/>
    <n v="3728"/>
    <n v="2396"/>
    <n v="0.96"/>
    <x v="13"/>
  </r>
  <r>
    <x v="32"/>
    <s v="NY"/>
    <m/>
    <x v="8"/>
    <d v="2018-07-01T00:00:00"/>
    <x v="6"/>
    <x v="2"/>
    <n v="35055"/>
    <s v="high "/>
    <n v="31868"/>
    <n v="3158"/>
    <n v="9813"/>
    <n v="22666"/>
    <n v="3767"/>
    <n v="2394"/>
    <n v="0.96"/>
    <x v="13"/>
  </r>
  <r>
    <x v="32"/>
    <s v="NY"/>
    <m/>
    <x v="8"/>
    <d v="2018-08-01T00:00:00"/>
    <x v="7"/>
    <x v="2"/>
    <n v="35419"/>
    <s v="high "/>
    <n v="32290"/>
    <n v="3089"/>
    <n v="10742"/>
    <n v="24486"/>
    <n v="4122"/>
    <n v="2567"/>
    <n v="0.96"/>
    <x v="13"/>
  </r>
  <r>
    <x v="32"/>
    <s v="NY"/>
    <m/>
    <x v="8"/>
    <d v="2018-09-01T00:00:00"/>
    <x v="8"/>
    <x v="2"/>
    <n v="36241"/>
    <s v="high "/>
    <n v="33173"/>
    <n v="3036"/>
    <n v="10995"/>
    <n v="25112"/>
    <n v="4286"/>
    <n v="2637"/>
    <n v="0.96"/>
    <x v="13"/>
  </r>
  <r>
    <x v="32"/>
    <s v="NY"/>
    <m/>
    <x v="8"/>
    <d v="2018-10-01T00:00:00"/>
    <x v="9"/>
    <x v="2"/>
    <n v="36940"/>
    <s v="high "/>
    <n v="33877"/>
    <n v="3023"/>
    <n v="11110"/>
    <n v="25655"/>
    <n v="4356"/>
    <n v="2676"/>
    <n v="0.96"/>
    <x v="13"/>
  </r>
  <r>
    <x v="32"/>
    <s v="NY"/>
    <m/>
    <x v="8"/>
    <d v="2018-11-01T00:00:00"/>
    <x v="10"/>
    <x v="2"/>
    <n v="37193"/>
    <s v="high "/>
    <n v="34045"/>
    <n v="2951"/>
    <n v="11283"/>
    <n v="25698"/>
    <n v="4403"/>
    <n v="2733"/>
    <n v="0.96"/>
    <x v="13"/>
  </r>
  <r>
    <x v="32"/>
    <s v="NY"/>
    <m/>
    <x v="8"/>
    <d v="2018-12-01T00:00:00"/>
    <x v="11"/>
    <x v="2"/>
    <n v="37502"/>
    <s v="high "/>
    <n v="34276"/>
    <n v="3019"/>
    <n v="11345"/>
    <n v="25917"/>
    <n v="4443"/>
    <n v="2727"/>
    <n v="0.96"/>
    <x v="13"/>
  </r>
  <r>
    <x v="32"/>
    <s v="NY"/>
    <m/>
    <x v="8"/>
    <d v="2019-01-01T00:00:00"/>
    <x v="0"/>
    <x v="3"/>
    <n v="37662"/>
    <s v="high "/>
    <n v="34528"/>
    <n v="2853"/>
    <n v="11414"/>
    <n v="25972"/>
    <n v="4414"/>
    <n v="2767"/>
    <n v="0.96"/>
    <x v="9"/>
  </r>
  <r>
    <x v="32"/>
    <s v="NY"/>
    <m/>
    <x v="8"/>
    <d v="2019-02-01T00:00:00"/>
    <x v="1"/>
    <x v="3"/>
    <n v="37947"/>
    <s v="high "/>
    <n v="34316"/>
    <n v="2802"/>
    <n v="11652"/>
    <n v="26245"/>
    <n v="4535"/>
    <n v="2852"/>
    <n v="0.96"/>
    <x v="9"/>
  </r>
  <r>
    <x v="32"/>
    <s v="NY"/>
    <m/>
    <x v="8"/>
    <d v="2019-03-01T00:00:00"/>
    <x v="2"/>
    <x v="3"/>
    <n v="38257"/>
    <s v="high "/>
    <n v="34447"/>
    <n v="2880"/>
    <n v="11770"/>
    <n v="26424"/>
    <n v="4598"/>
    <n v="2855"/>
    <n v="0.96"/>
    <x v="9"/>
  </r>
  <r>
    <x v="32"/>
    <s v="NY"/>
    <m/>
    <x v="8"/>
    <d v="2019-04-01T00:00:00"/>
    <x v="3"/>
    <x v="3"/>
    <n v="38557"/>
    <s v="high "/>
    <n v="34902"/>
    <n v="2635"/>
    <n v="11790"/>
    <n v="26689"/>
    <n v="4639"/>
    <n v="2928"/>
    <n v="0.96"/>
    <x v="9"/>
  </r>
  <r>
    <x v="33"/>
    <s v="NC"/>
    <m/>
    <x v="5"/>
    <d v="2016-01-01T00:00:00"/>
    <x v="0"/>
    <x v="0"/>
    <n v="9093"/>
    <s v="very low "/>
    <n v="7345"/>
    <n v="1669"/>
    <n v="3502"/>
    <n v="4778"/>
    <n v="956"/>
    <n v="1002"/>
    <n v="0.93"/>
    <x v="6"/>
  </r>
  <r>
    <x v="33"/>
    <s v="NC"/>
    <m/>
    <x v="5"/>
    <d v="2016-02-01T00:00:00"/>
    <x v="1"/>
    <x v="0"/>
    <n v="9476"/>
    <s v="very low "/>
    <n v="7572"/>
    <n v="1825"/>
    <n v="3976"/>
    <n v="5382"/>
    <n v="1007"/>
    <n v="1133"/>
    <n v="0.93"/>
    <x v="6"/>
  </r>
  <r>
    <x v="33"/>
    <s v="NC"/>
    <m/>
    <x v="5"/>
    <d v="2016-03-01T00:00:00"/>
    <x v="2"/>
    <x v="0"/>
    <n v="10096"/>
    <s v="low "/>
    <n v="7824"/>
    <n v="2188"/>
    <n v="4172"/>
    <n v="5801"/>
    <n v="1007"/>
    <n v="1203"/>
    <n v="0.94"/>
    <x v="6"/>
  </r>
  <r>
    <x v="33"/>
    <s v="NC"/>
    <m/>
    <x v="5"/>
    <d v="2016-04-01T00:00:00"/>
    <x v="3"/>
    <x v="0"/>
    <n v="10912"/>
    <s v="low "/>
    <n v="8457"/>
    <n v="2369"/>
    <n v="4313"/>
    <n v="6475"/>
    <n v="1110"/>
    <n v="1314"/>
    <n v="0.94"/>
    <x v="8"/>
  </r>
  <r>
    <x v="33"/>
    <s v="NC"/>
    <m/>
    <x v="5"/>
    <d v="2016-05-01T00:00:00"/>
    <x v="4"/>
    <x v="0"/>
    <n v="12036"/>
    <s v="low "/>
    <n v="9117"/>
    <n v="2837"/>
    <n v="4629"/>
    <n v="7270"/>
    <n v="1217"/>
    <n v="1444"/>
    <n v="0.95"/>
    <x v="8"/>
  </r>
  <r>
    <x v="33"/>
    <s v="NC"/>
    <m/>
    <x v="5"/>
    <d v="2016-06-01T00:00:00"/>
    <x v="5"/>
    <x v="0"/>
    <n v="13029"/>
    <s v="low "/>
    <n v="9748"/>
    <n v="3192"/>
    <n v="4917"/>
    <n v="7933"/>
    <n v="1297"/>
    <n v="1551"/>
    <n v="0.94"/>
    <x v="10"/>
  </r>
  <r>
    <x v="33"/>
    <s v="NC"/>
    <m/>
    <x v="5"/>
    <d v="2016-07-01T00:00:00"/>
    <x v="6"/>
    <x v="0"/>
    <n v="12828"/>
    <s v="low "/>
    <n v="9992"/>
    <n v="2750"/>
    <n v="4838"/>
    <n v="7663"/>
    <n v="1291"/>
    <n v="1513"/>
    <n v="0.95"/>
    <x v="10"/>
  </r>
  <r>
    <x v="33"/>
    <s v="NC"/>
    <m/>
    <x v="5"/>
    <d v="2016-08-01T00:00:00"/>
    <x v="7"/>
    <x v="0"/>
    <n v="13299"/>
    <s v="low "/>
    <n v="10553"/>
    <n v="2661"/>
    <n v="4842"/>
    <n v="7549"/>
    <n v="1283"/>
    <n v="1499"/>
    <n v="0.95"/>
    <x v="10"/>
  </r>
  <r>
    <x v="33"/>
    <s v="NC"/>
    <m/>
    <x v="5"/>
    <d v="2016-09-01T00:00:00"/>
    <x v="8"/>
    <x v="0"/>
    <n v="13676"/>
    <s v="low "/>
    <n v="10961"/>
    <n v="2631"/>
    <n v="5088"/>
    <n v="8124"/>
    <n v="1373"/>
    <n v="1559"/>
    <n v="0.95"/>
    <x v="10"/>
  </r>
  <r>
    <x v="33"/>
    <s v="NC"/>
    <m/>
    <x v="5"/>
    <d v="2016-10-01T00:00:00"/>
    <x v="9"/>
    <x v="0"/>
    <n v="14004"/>
    <s v="low "/>
    <n v="11289"/>
    <n v="2627"/>
    <n v="5192"/>
    <n v="8334"/>
    <n v="1417"/>
    <n v="1564"/>
    <n v="0.95"/>
    <x v="10"/>
  </r>
  <r>
    <x v="33"/>
    <s v="NC"/>
    <m/>
    <x v="5"/>
    <d v="2016-11-01T00:00:00"/>
    <x v="10"/>
    <x v="0"/>
    <n v="14385"/>
    <s v="low "/>
    <n v="11670"/>
    <n v="2624"/>
    <n v="5298"/>
    <n v="8574"/>
    <n v="1447"/>
    <n v="1640"/>
    <n v="0.95"/>
    <x v="10"/>
  </r>
  <r>
    <x v="33"/>
    <s v="NC"/>
    <m/>
    <x v="5"/>
    <d v="2016-12-01T00:00:00"/>
    <x v="11"/>
    <x v="0"/>
    <n v="14653"/>
    <s v="low "/>
    <n v="11887"/>
    <n v="2676"/>
    <n v="5415"/>
    <n v="8724"/>
    <n v="1498"/>
    <n v="1693"/>
    <n v="0.95"/>
    <x v="9"/>
  </r>
  <r>
    <x v="33"/>
    <s v="NC"/>
    <m/>
    <x v="5"/>
    <d v="2017-01-01T00:00:00"/>
    <x v="0"/>
    <x v="1"/>
    <n v="14744"/>
    <s v="low "/>
    <n v="12091"/>
    <n v="2501"/>
    <n v="5431"/>
    <n v="8781"/>
    <n v="1523"/>
    <n v="1686"/>
    <n v="0.95"/>
    <x v="10"/>
  </r>
  <r>
    <x v="33"/>
    <s v="NC"/>
    <m/>
    <x v="5"/>
    <d v="2017-02-01T00:00:00"/>
    <x v="1"/>
    <x v="1"/>
    <n v="14872"/>
    <s v="low "/>
    <n v="12324"/>
    <n v="2458"/>
    <n v="5469"/>
    <n v="8854"/>
    <n v="1538"/>
    <n v="1711"/>
    <n v="0.95"/>
    <x v="9"/>
  </r>
  <r>
    <x v="33"/>
    <s v="NC"/>
    <m/>
    <x v="5"/>
    <d v="2017-03-01T00:00:00"/>
    <x v="2"/>
    <x v="1"/>
    <n v="15222"/>
    <s v="low "/>
    <n v="12604"/>
    <n v="2526"/>
    <n v="5593"/>
    <n v="9070"/>
    <n v="1565"/>
    <n v="1780"/>
    <n v="0.95"/>
    <x v="9"/>
  </r>
  <r>
    <x v="33"/>
    <s v="NC"/>
    <m/>
    <x v="5"/>
    <d v="2017-04-01T00:00:00"/>
    <x v="3"/>
    <x v="1"/>
    <n v="15473"/>
    <s v="low "/>
    <n v="12800"/>
    <n v="2575"/>
    <n v="5703"/>
    <n v="9205"/>
    <n v="1595"/>
    <n v="1815"/>
    <n v="0.95"/>
    <x v="9"/>
  </r>
  <r>
    <x v="33"/>
    <s v="NC"/>
    <m/>
    <x v="5"/>
    <d v="2017-05-01T00:00:00"/>
    <x v="4"/>
    <x v="1"/>
    <n v="15894"/>
    <s v="low "/>
    <n v="13153"/>
    <n v="2649"/>
    <n v="5872"/>
    <n v="9419"/>
    <n v="1636"/>
    <n v="1880"/>
    <n v="0.95"/>
    <x v="9"/>
  </r>
  <r>
    <x v="33"/>
    <s v="NC"/>
    <m/>
    <x v="5"/>
    <d v="2017-06-01T00:00:00"/>
    <x v="5"/>
    <x v="1"/>
    <n v="16405"/>
    <s v="low "/>
    <n v="13628"/>
    <n v="2678"/>
    <n v="6014"/>
    <n v="9713"/>
    <n v="1703"/>
    <n v="1951"/>
    <n v="0.96"/>
    <x v="13"/>
  </r>
  <r>
    <x v="33"/>
    <s v="NC"/>
    <m/>
    <x v="5"/>
    <d v="2017-07-01T00:00:00"/>
    <x v="6"/>
    <x v="1"/>
    <n v="16474"/>
    <s v="low "/>
    <n v="13995"/>
    <n v="2372"/>
    <n v="6012"/>
    <n v="9536"/>
    <n v="1710"/>
    <n v="1938"/>
    <n v="0.96"/>
    <x v="13"/>
  </r>
  <r>
    <x v="33"/>
    <s v="NC"/>
    <m/>
    <x v="5"/>
    <d v="2017-08-01T00:00:00"/>
    <x v="7"/>
    <x v="1"/>
    <n v="17020"/>
    <s v="low "/>
    <n v="14626"/>
    <n v="2283"/>
    <n v="6117"/>
    <n v="9827"/>
    <n v="1750"/>
    <n v="1966"/>
    <n v="0.97"/>
    <x v="13"/>
  </r>
  <r>
    <x v="33"/>
    <s v="NC"/>
    <m/>
    <x v="5"/>
    <d v="2017-09-01T00:00:00"/>
    <x v="8"/>
    <x v="1"/>
    <n v="17172"/>
    <s v="low "/>
    <n v="14814"/>
    <n v="2246"/>
    <n v="6173"/>
    <n v="9924"/>
    <n v="1762"/>
    <n v="2007"/>
    <n v="0.97"/>
    <x v="13"/>
  </r>
  <r>
    <x v="33"/>
    <s v="NC"/>
    <m/>
    <x v="5"/>
    <d v="2017-10-01T00:00:00"/>
    <x v="9"/>
    <x v="1"/>
    <n v="17836"/>
    <s v="low "/>
    <n v="15509"/>
    <n v="2210"/>
    <n v="6293"/>
    <n v="10348"/>
    <n v="1828"/>
    <n v="2050"/>
    <n v="0.97"/>
    <x v="13"/>
  </r>
  <r>
    <x v="33"/>
    <s v="NC"/>
    <m/>
    <x v="5"/>
    <d v="2017-11-01T00:00:00"/>
    <x v="10"/>
    <x v="1"/>
    <n v="18237"/>
    <s v="low "/>
    <n v="15939"/>
    <n v="2171"/>
    <n v="6389"/>
    <n v="10571"/>
    <n v="1868"/>
    <n v="2058"/>
    <n v="0.97"/>
    <x v="11"/>
  </r>
  <r>
    <x v="33"/>
    <s v="NC"/>
    <m/>
    <x v="5"/>
    <d v="2017-12-01T00:00:00"/>
    <x v="11"/>
    <x v="1"/>
    <n v="18291"/>
    <s v="low "/>
    <n v="15987"/>
    <n v="2171"/>
    <n v="6446"/>
    <n v="10565"/>
    <n v="1887"/>
    <n v="2105"/>
    <n v="0.97"/>
    <x v="11"/>
  </r>
  <r>
    <x v="33"/>
    <s v="NC"/>
    <m/>
    <x v="5"/>
    <d v="2018-01-01T00:00:00"/>
    <x v="0"/>
    <x v="2"/>
    <n v="18511"/>
    <s v="low "/>
    <n v="16252"/>
    <n v="2123"/>
    <n v="6495"/>
    <n v="10715"/>
    <n v="1924"/>
    <n v="2115"/>
    <n v="0.97"/>
    <x v="13"/>
  </r>
  <r>
    <x v="33"/>
    <s v="NC"/>
    <m/>
    <x v="5"/>
    <d v="2018-02-01T00:00:00"/>
    <x v="1"/>
    <x v="2"/>
    <n v="18711"/>
    <s v="low "/>
    <n v="16516"/>
    <n v="2075"/>
    <n v="6581"/>
    <n v="10798"/>
    <n v="1965"/>
    <n v="2167"/>
    <n v="0.97"/>
    <x v="13"/>
  </r>
  <r>
    <x v="33"/>
    <s v="NC"/>
    <m/>
    <x v="5"/>
    <d v="2018-03-01T00:00:00"/>
    <x v="2"/>
    <x v="2"/>
    <n v="18994"/>
    <s v="low "/>
    <n v="16812"/>
    <n v="2062"/>
    <n v="6625"/>
    <n v="11005"/>
    <n v="1996"/>
    <n v="2180"/>
    <n v="0.97"/>
    <x v="13"/>
  </r>
  <r>
    <x v="33"/>
    <s v="NC"/>
    <m/>
    <x v="5"/>
    <d v="2018-04-01T00:00:00"/>
    <x v="3"/>
    <x v="2"/>
    <n v="19080"/>
    <s v="low "/>
    <n v="16959"/>
    <n v="1993"/>
    <n v="6751"/>
    <n v="11022"/>
    <n v="2034"/>
    <n v="2203"/>
    <n v="0.98"/>
    <x v="11"/>
  </r>
  <r>
    <x v="33"/>
    <s v="NC"/>
    <m/>
    <x v="5"/>
    <d v="2018-05-01T00:00:00"/>
    <x v="4"/>
    <x v="2"/>
    <n v="19347"/>
    <s v="low "/>
    <n v="17243"/>
    <n v="1980"/>
    <n v="6805"/>
    <n v="11186"/>
    <n v="2082"/>
    <n v="2244"/>
    <n v="0.97"/>
    <x v="11"/>
  </r>
  <r>
    <x v="33"/>
    <s v="NC"/>
    <m/>
    <x v="5"/>
    <d v="2018-06-01T00:00:00"/>
    <x v="5"/>
    <x v="2"/>
    <n v="19694"/>
    <s v="low "/>
    <n v="17855"/>
    <n v="1703"/>
    <n v="6917"/>
    <n v="11311"/>
    <n v="2127"/>
    <n v="2287"/>
    <n v="0.97"/>
    <x v="11"/>
  </r>
  <r>
    <x v="33"/>
    <s v="NC"/>
    <m/>
    <x v="5"/>
    <d v="2018-07-01T00:00:00"/>
    <x v="6"/>
    <x v="2"/>
    <n v="20148"/>
    <s v="moderate "/>
    <n v="18430"/>
    <n v="1584"/>
    <n v="6986"/>
    <n v="11360"/>
    <n v="2171"/>
    <n v="2291"/>
    <n v="0.97"/>
    <x v="13"/>
  </r>
  <r>
    <x v="33"/>
    <s v="NC"/>
    <m/>
    <x v="5"/>
    <d v="2018-08-01T00:00:00"/>
    <x v="7"/>
    <x v="2"/>
    <n v="20488"/>
    <s v="moderate "/>
    <n v="18847"/>
    <n v="1516"/>
    <n v="7840"/>
    <n v="12592"/>
    <n v="2415"/>
    <n v="2488"/>
    <n v="0.97"/>
    <x v="13"/>
  </r>
  <r>
    <x v="33"/>
    <s v="NC"/>
    <m/>
    <x v="5"/>
    <d v="2018-09-01T00:00:00"/>
    <x v="8"/>
    <x v="2"/>
    <n v="20773"/>
    <s v="moderate "/>
    <n v="19206"/>
    <n v="1441"/>
    <n v="7922"/>
    <n v="12785"/>
    <n v="2424"/>
    <n v="2513"/>
    <n v="0.97"/>
    <x v="13"/>
  </r>
  <r>
    <x v="33"/>
    <s v="NC"/>
    <m/>
    <x v="5"/>
    <d v="2018-10-01T00:00:00"/>
    <x v="9"/>
    <x v="2"/>
    <n v="21012"/>
    <s v="moderate "/>
    <n v="19443"/>
    <n v="1429"/>
    <n v="7997"/>
    <n v="12913"/>
    <n v="2483"/>
    <n v="2549"/>
    <n v="0.97"/>
    <x v="13"/>
  </r>
  <r>
    <x v="33"/>
    <s v="NC"/>
    <m/>
    <x v="5"/>
    <d v="2018-11-01T00:00:00"/>
    <x v="10"/>
    <x v="2"/>
    <n v="21040"/>
    <s v="moderate "/>
    <n v="19499"/>
    <n v="1395"/>
    <n v="7975"/>
    <n v="12924"/>
    <n v="2501"/>
    <n v="2510"/>
    <n v="0.93"/>
    <x v="13"/>
  </r>
  <r>
    <x v="33"/>
    <s v="NC"/>
    <m/>
    <x v="5"/>
    <d v="2018-12-01T00:00:00"/>
    <x v="11"/>
    <x v="2"/>
    <n v="21176"/>
    <s v="moderate "/>
    <n v="19639"/>
    <n v="1386"/>
    <n v="8035"/>
    <n v="12978"/>
    <n v="2516"/>
    <n v="2548"/>
    <n v="0.96"/>
    <x v="9"/>
  </r>
  <r>
    <x v="33"/>
    <s v="NC"/>
    <m/>
    <x v="5"/>
    <d v="2019-01-01T00:00:00"/>
    <x v="0"/>
    <x v="3"/>
    <n v="21267"/>
    <s v="moderate "/>
    <n v="19782"/>
    <n v="1335"/>
    <n v="8077"/>
    <n v="12997"/>
    <n v="2534"/>
    <n v="2551"/>
    <n v="0.96"/>
    <x v="9"/>
  </r>
  <r>
    <x v="33"/>
    <s v="NC"/>
    <m/>
    <x v="5"/>
    <d v="2019-02-01T00:00:00"/>
    <x v="1"/>
    <x v="3"/>
    <n v="21389"/>
    <s v="moderate "/>
    <n v="19940"/>
    <n v="1289"/>
    <n v="8295"/>
    <n v="13051"/>
    <n v="2648"/>
    <n v="2611"/>
    <n v="0.96"/>
    <x v="13"/>
  </r>
  <r>
    <x v="33"/>
    <s v="NC"/>
    <m/>
    <x v="5"/>
    <d v="2019-03-01T00:00:00"/>
    <x v="2"/>
    <x v="3"/>
    <n v="21744"/>
    <s v="moderate "/>
    <n v="19083"/>
    <n v="1235"/>
    <n v="8404"/>
    <n v="13268"/>
    <n v="2712"/>
    <n v="2675"/>
    <n v="0.95"/>
    <x v="9"/>
  </r>
  <r>
    <x v="33"/>
    <s v="NC"/>
    <m/>
    <x v="5"/>
    <d v="2019-04-01T00:00:00"/>
    <x v="3"/>
    <x v="3"/>
    <n v="21700"/>
    <s v="moderate "/>
    <n v="19106"/>
    <n v="1184"/>
    <n v="8361"/>
    <n v="13239"/>
    <n v="2723"/>
    <n v="2702"/>
    <n v="0.96"/>
    <x v="9"/>
  </r>
  <r>
    <x v="34"/>
    <s v="ND"/>
    <m/>
    <x v="7"/>
    <d v="2016-01-01T00:00:00"/>
    <x v="0"/>
    <x v="0"/>
    <n v="795"/>
    <s v="very low "/>
    <n v="709"/>
    <n v="86"/>
    <n v="361"/>
    <n v="366"/>
    <n v="117"/>
    <n v="72"/>
    <n v="0.9"/>
    <x v="21"/>
  </r>
  <r>
    <x v="34"/>
    <s v="ND"/>
    <m/>
    <x v="7"/>
    <d v="2016-02-01T00:00:00"/>
    <x v="1"/>
    <x v="0"/>
    <n v="798"/>
    <s v="very low "/>
    <n v="703"/>
    <n v="95"/>
    <n v="397"/>
    <n v="396"/>
    <n v="124"/>
    <n v="82"/>
    <n v="0.89"/>
    <x v="22"/>
  </r>
  <r>
    <x v="34"/>
    <s v="ND"/>
    <m/>
    <x v="7"/>
    <d v="2016-03-01T00:00:00"/>
    <x v="2"/>
    <x v="0"/>
    <n v="824"/>
    <s v="very low "/>
    <n v="723"/>
    <n v="101"/>
    <n v="394"/>
    <n v="424"/>
    <n v="127"/>
    <n v="84"/>
    <n v="0.89"/>
    <x v="22"/>
  </r>
  <r>
    <x v="34"/>
    <s v="ND"/>
    <m/>
    <x v="7"/>
    <d v="2016-04-01T00:00:00"/>
    <x v="3"/>
    <x v="0"/>
    <n v="848"/>
    <s v="very low "/>
    <n v="735"/>
    <n v="113"/>
    <n v="398"/>
    <n v="441"/>
    <n v="134"/>
    <n v="92"/>
    <n v="0.89"/>
    <x v="23"/>
  </r>
  <r>
    <x v="34"/>
    <s v="ND"/>
    <m/>
    <x v="7"/>
    <d v="2016-05-01T00:00:00"/>
    <x v="4"/>
    <x v="0"/>
    <n v="917"/>
    <s v="very low "/>
    <n v="769"/>
    <n v="148"/>
    <n v="432"/>
    <n v="470"/>
    <n v="143"/>
    <n v="101"/>
    <n v="0.9"/>
    <x v="20"/>
  </r>
  <r>
    <x v="34"/>
    <s v="ND"/>
    <m/>
    <x v="7"/>
    <d v="2016-06-01T00:00:00"/>
    <x v="5"/>
    <x v="0"/>
    <n v="987"/>
    <s v="very low "/>
    <n v="804"/>
    <n v="183"/>
    <n v="461"/>
    <n v="511"/>
    <n v="155"/>
    <n v="103"/>
    <n v="0.91"/>
    <x v="20"/>
  </r>
  <r>
    <x v="34"/>
    <s v="ND"/>
    <m/>
    <x v="7"/>
    <d v="2016-07-01T00:00:00"/>
    <x v="6"/>
    <x v="0"/>
    <n v="983"/>
    <s v="very low "/>
    <n v="817"/>
    <n v="166"/>
    <n v="451"/>
    <n v="505"/>
    <n v="153"/>
    <n v="100"/>
    <n v="0.9"/>
    <x v="24"/>
  </r>
  <r>
    <x v="34"/>
    <s v="ND"/>
    <m/>
    <x v="7"/>
    <d v="2016-08-01T00:00:00"/>
    <x v="7"/>
    <x v="0"/>
    <n v="1113"/>
    <s v="very low "/>
    <n v="937"/>
    <n v="176"/>
    <n v="461"/>
    <n v="508"/>
    <n v="154"/>
    <n v="104"/>
    <n v="0.9"/>
    <x v="15"/>
  </r>
  <r>
    <x v="34"/>
    <s v="ND"/>
    <m/>
    <x v="7"/>
    <d v="2016-09-01T00:00:00"/>
    <x v="8"/>
    <x v="0"/>
    <n v="1132"/>
    <s v="very low "/>
    <n v="971"/>
    <n v="161"/>
    <n v="523"/>
    <n v="582"/>
    <n v="164"/>
    <n v="118"/>
    <n v="0.9"/>
    <x v="20"/>
  </r>
  <r>
    <x v="34"/>
    <s v="ND"/>
    <m/>
    <x v="7"/>
    <d v="2016-10-01T00:00:00"/>
    <x v="9"/>
    <x v="0"/>
    <n v="1177"/>
    <s v="very low "/>
    <n v="995"/>
    <n v="182"/>
    <n v="549"/>
    <n v="596"/>
    <n v="176"/>
    <n v="122"/>
    <n v="0.91"/>
    <x v="19"/>
  </r>
  <r>
    <x v="34"/>
    <s v="ND"/>
    <m/>
    <x v="7"/>
    <d v="2016-11-01T00:00:00"/>
    <x v="10"/>
    <x v="0"/>
    <n v="1297"/>
    <s v="very low "/>
    <n v="1137"/>
    <n v="160"/>
    <n v="598"/>
    <n v="667"/>
    <n v="191"/>
    <n v="134"/>
    <n v="0.91"/>
    <x v="2"/>
  </r>
  <r>
    <x v="34"/>
    <s v="ND"/>
    <m/>
    <x v="7"/>
    <d v="2016-12-01T00:00:00"/>
    <x v="11"/>
    <x v="0"/>
    <n v="1332"/>
    <s v="very low "/>
    <n v="1161"/>
    <n v="171"/>
    <n v="615"/>
    <n v="683"/>
    <n v="198"/>
    <n v="136"/>
    <n v="0.9"/>
    <x v="3"/>
  </r>
  <r>
    <x v="34"/>
    <s v="ND"/>
    <m/>
    <x v="7"/>
    <d v="2017-01-01T00:00:00"/>
    <x v="0"/>
    <x v="1"/>
    <n v="1357"/>
    <s v="very low "/>
    <n v="1185"/>
    <n v="172"/>
    <n v="635"/>
    <n v="687"/>
    <n v="206"/>
    <n v="144"/>
    <n v="0.93"/>
    <x v="7"/>
  </r>
  <r>
    <x v="34"/>
    <s v="ND"/>
    <m/>
    <x v="7"/>
    <d v="2017-02-01T00:00:00"/>
    <x v="1"/>
    <x v="1"/>
    <n v="1383"/>
    <s v="very low "/>
    <n v="1208"/>
    <n v="175"/>
    <n v="642"/>
    <n v="700"/>
    <n v="214"/>
    <n v="148"/>
    <n v="0.93"/>
    <x v="8"/>
  </r>
  <r>
    <x v="34"/>
    <s v="ND"/>
    <m/>
    <x v="7"/>
    <d v="2017-03-01T00:00:00"/>
    <x v="2"/>
    <x v="1"/>
    <n v="1414"/>
    <s v="very low "/>
    <n v="1230"/>
    <n v="184"/>
    <n v="642"/>
    <n v="729"/>
    <n v="213"/>
    <n v="149"/>
    <n v="0.93"/>
    <x v="6"/>
  </r>
  <r>
    <x v="34"/>
    <s v="ND"/>
    <m/>
    <x v="7"/>
    <d v="2017-04-01T00:00:00"/>
    <x v="3"/>
    <x v="1"/>
    <n v="1454"/>
    <s v="very low "/>
    <n v="1264"/>
    <n v="190"/>
    <n v="675"/>
    <n v="734"/>
    <n v="229"/>
    <n v="151"/>
    <n v="0.93"/>
    <x v="7"/>
  </r>
  <r>
    <x v="34"/>
    <s v="ND"/>
    <m/>
    <x v="7"/>
    <d v="2017-05-01T00:00:00"/>
    <x v="4"/>
    <x v="1"/>
    <n v="1475"/>
    <s v="very low "/>
    <n v="1284"/>
    <n v="191"/>
    <n v="675"/>
    <n v="752"/>
    <n v="234"/>
    <n v="154"/>
    <n v="0.93"/>
    <x v="7"/>
  </r>
  <r>
    <x v="34"/>
    <s v="ND"/>
    <m/>
    <x v="7"/>
    <d v="2017-06-01T00:00:00"/>
    <x v="5"/>
    <x v="1"/>
    <n v="1473"/>
    <s v="very low "/>
    <n v="1283"/>
    <n v="190"/>
    <n v="669"/>
    <n v="757"/>
    <n v="236"/>
    <n v="153"/>
    <n v="0.93"/>
    <x v="8"/>
  </r>
  <r>
    <x v="34"/>
    <s v="ND"/>
    <m/>
    <x v="7"/>
    <d v="2017-07-01T00:00:00"/>
    <x v="6"/>
    <x v="1"/>
    <n v="1516"/>
    <s v="very low "/>
    <n v="1336"/>
    <n v="180"/>
    <n v="647"/>
    <n v="804"/>
    <n v="232"/>
    <n v="153"/>
    <n v="0.93"/>
    <x v="8"/>
  </r>
  <r>
    <x v="34"/>
    <s v="ND"/>
    <m/>
    <x v="7"/>
    <d v="2017-08-01T00:00:00"/>
    <x v="7"/>
    <x v="1"/>
    <n v="1558"/>
    <s v="very low "/>
    <n v="1368"/>
    <n v="190"/>
    <n v="643"/>
    <n v="833"/>
    <n v="234"/>
    <n v="151"/>
    <n v="0.93"/>
    <x v="8"/>
  </r>
  <r>
    <x v="34"/>
    <s v="ND"/>
    <m/>
    <x v="7"/>
    <d v="2017-09-01T00:00:00"/>
    <x v="8"/>
    <x v="1"/>
    <n v="1589"/>
    <s v="very low "/>
    <n v="1394"/>
    <n v="195"/>
    <n v="650"/>
    <n v="852"/>
    <n v="230"/>
    <n v="149"/>
    <n v="0.93"/>
    <x v="8"/>
  </r>
  <r>
    <x v="34"/>
    <s v="ND"/>
    <m/>
    <x v="7"/>
    <d v="2017-10-01T00:00:00"/>
    <x v="9"/>
    <x v="1"/>
    <n v="1607"/>
    <s v="very low "/>
    <n v="1411"/>
    <n v="196"/>
    <n v="661"/>
    <n v="859"/>
    <n v="235"/>
    <n v="153"/>
    <n v="0.94"/>
    <x v="10"/>
  </r>
  <r>
    <x v="34"/>
    <s v="ND"/>
    <m/>
    <x v="7"/>
    <d v="2017-11-01T00:00:00"/>
    <x v="10"/>
    <x v="1"/>
    <n v="1613"/>
    <s v="very low "/>
    <n v="1417"/>
    <n v="196"/>
    <n v="670"/>
    <n v="855"/>
    <n v="242"/>
    <n v="157"/>
    <n v="0.94"/>
    <x v="10"/>
  </r>
  <r>
    <x v="34"/>
    <s v="ND"/>
    <m/>
    <x v="7"/>
    <d v="2017-12-01T00:00:00"/>
    <x v="11"/>
    <x v="1"/>
    <n v="1629"/>
    <s v="very low "/>
    <n v="1434"/>
    <n v="195"/>
    <n v="654"/>
    <n v="888"/>
    <n v="242"/>
    <n v="155"/>
    <n v="0.95"/>
    <x v="10"/>
  </r>
  <r>
    <x v="34"/>
    <s v="ND"/>
    <m/>
    <x v="7"/>
    <d v="2018-01-01T00:00:00"/>
    <x v="0"/>
    <x v="2"/>
    <n v="1647"/>
    <s v="very low "/>
    <n v="1451"/>
    <n v="196"/>
    <n v="651"/>
    <n v="901"/>
    <n v="249"/>
    <n v="162"/>
    <n v="0.95"/>
    <x v="9"/>
  </r>
  <r>
    <x v="34"/>
    <s v="ND"/>
    <m/>
    <x v="7"/>
    <d v="2018-02-01T00:00:00"/>
    <x v="1"/>
    <x v="2"/>
    <n v="1654"/>
    <s v="very low "/>
    <n v="1462"/>
    <n v="191"/>
    <n v="657"/>
    <n v="904"/>
    <n v="259"/>
    <n v="164"/>
    <n v="0.95"/>
    <x v="9"/>
  </r>
  <r>
    <x v="34"/>
    <s v="ND"/>
    <m/>
    <x v="7"/>
    <d v="2018-03-01T00:00:00"/>
    <x v="2"/>
    <x v="2"/>
    <n v="1648"/>
    <s v="very low "/>
    <n v="1479"/>
    <n v="169"/>
    <n v="646"/>
    <n v="904"/>
    <n v="255"/>
    <n v="163"/>
    <n v="0.95"/>
    <x v="9"/>
  </r>
  <r>
    <x v="34"/>
    <s v="ND"/>
    <m/>
    <x v="7"/>
    <d v="2018-04-01T00:00:00"/>
    <x v="3"/>
    <x v="2"/>
    <n v="1704"/>
    <s v="very low "/>
    <n v="1542"/>
    <n v="162"/>
    <n v="667"/>
    <n v="935"/>
    <n v="261"/>
    <n v="166"/>
    <n v="0.95"/>
    <x v="9"/>
  </r>
  <r>
    <x v="34"/>
    <s v="ND"/>
    <m/>
    <x v="7"/>
    <d v="2018-05-01T00:00:00"/>
    <x v="4"/>
    <x v="2"/>
    <n v="1740"/>
    <s v="very low "/>
    <n v="1579"/>
    <n v="161"/>
    <n v="695"/>
    <n v="931"/>
    <n v="269"/>
    <n v="162"/>
    <n v="0.95"/>
    <x v="10"/>
  </r>
  <r>
    <x v="34"/>
    <s v="ND"/>
    <m/>
    <x v="7"/>
    <d v="2018-06-01T00:00:00"/>
    <x v="5"/>
    <x v="2"/>
    <n v="1746"/>
    <s v="very low "/>
    <n v="1591"/>
    <n v="155"/>
    <n v="690"/>
    <n v="946"/>
    <n v="271"/>
    <n v="162"/>
    <n v="0.95"/>
    <x v="9"/>
  </r>
  <r>
    <x v="34"/>
    <s v="ND"/>
    <m/>
    <x v="7"/>
    <d v="2018-07-01T00:00:00"/>
    <x v="6"/>
    <x v="2"/>
    <n v="1766"/>
    <s v="very low "/>
    <n v="1614"/>
    <n v="152"/>
    <n v="699"/>
    <n v="947"/>
    <n v="267"/>
    <n v="175"/>
    <n v="0.95"/>
    <x v="9"/>
  </r>
  <r>
    <x v="34"/>
    <s v="ND"/>
    <m/>
    <x v="7"/>
    <d v="2018-08-01T00:00:00"/>
    <x v="7"/>
    <x v="2"/>
    <n v="1789"/>
    <s v="very low "/>
    <n v="1635"/>
    <n v="154"/>
    <n v="823"/>
    <n v="958"/>
    <n v="288"/>
    <n v="188"/>
    <n v="0.95"/>
    <x v="9"/>
  </r>
  <r>
    <x v="34"/>
    <s v="ND"/>
    <m/>
    <x v="7"/>
    <d v="2018-09-01T00:00:00"/>
    <x v="8"/>
    <x v="2"/>
    <n v="1833"/>
    <s v="very low "/>
    <n v="1676"/>
    <n v="155"/>
    <n v="848"/>
    <n v="979"/>
    <n v="302"/>
    <n v="194"/>
    <n v="0.95"/>
    <x v="9"/>
  </r>
  <r>
    <x v="34"/>
    <s v="ND"/>
    <m/>
    <x v="7"/>
    <d v="2018-10-01T00:00:00"/>
    <x v="9"/>
    <x v="2"/>
    <n v="1808"/>
    <s v="very low "/>
    <n v="1657"/>
    <n v="151"/>
    <n v="829"/>
    <n v="971"/>
    <n v="300"/>
    <n v="189"/>
    <n v="0.95"/>
    <x v="9"/>
  </r>
  <r>
    <x v="34"/>
    <s v="ND"/>
    <m/>
    <x v="7"/>
    <d v="2018-11-01T00:00:00"/>
    <x v="10"/>
    <x v="2"/>
    <n v="1824"/>
    <s v="very low "/>
    <n v="1672"/>
    <n v="152"/>
    <n v="827"/>
    <n v="986"/>
    <n v="305"/>
    <n v="188"/>
    <n v="0.95"/>
    <x v="10"/>
  </r>
  <r>
    <x v="34"/>
    <s v="ND"/>
    <m/>
    <x v="7"/>
    <d v="2018-12-01T00:00:00"/>
    <x v="11"/>
    <x v="2"/>
    <n v="1840"/>
    <s v="very low "/>
    <n v="1681"/>
    <n v="156"/>
    <n v="832"/>
    <n v="993"/>
    <n v="310"/>
    <n v="185"/>
    <n v="0.95"/>
    <x v="9"/>
  </r>
  <r>
    <x v="34"/>
    <s v="ND"/>
    <m/>
    <x v="7"/>
    <d v="2019-01-01T00:00:00"/>
    <x v="0"/>
    <x v="3"/>
    <n v="1832"/>
    <s v="very low "/>
    <n v="1678"/>
    <n v="153"/>
    <n v="835"/>
    <n v="984"/>
    <n v="307"/>
    <n v="186"/>
    <n v="0.95"/>
    <x v="10"/>
  </r>
  <r>
    <x v="34"/>
    <s v="ND"/>
    <m/>
    <x v="7"/>
    <d v="2019-02-01T00:00:00"/>
    <x v="1"/>
    <x v="3"/>
    <n v="1819"/>
    <s v="very low "/>
    <n v="1663"/>
    <n v="156"/>
    <n v="842"/>
    <n v="975"/>
    <n v="313"/>
    <n v="190"/>
    <n v="0.95"/>
    <x v="9"/>
  </r>
  <r>
    <x v="34"/>
    <s v="ND"/>
    <m/>
    <x v="7"/>
    <d v="2019-03-01T00:00:00"/>
    <x v="2"/>
    <x v="3"/>
    <n v="1823"/>
    <s v="very low "/>
    <n v="1660"/>
    <n v="156"/>
    <n v="837"/>
    <n v="984"/>
    <n v="317"/>
    <n v="188"/>
    <n v="0.95"/>
    <x v="9"/>
  </r>
  <r>
    <x v="34"/>
    <s v="ND"/>
    <m/>
    <x v="7"/>
    <d v="2019-04-01T00:00:00"/>
    <x v="3"/>
    <x v="3"/>
    <n v="1837"/>
    <s v="very low "/>
    <n v="1675"/>
    <n v="159"/>
    <n v="826"/>
    <n v="1008"/>
    <n v="318"/>
    <n v="181"/>
    <n v="0.95"/>
    <x v="13"/>
  </r>
  <r>
    <x v="22"/>
    <s v="WI"/>
    <m/>
    <x v="6"/>
    <d v="2018-03-01T00:00:00"/>
    <x v="2"/>
    <x v="2"/>
    <n v="12863"/>
    <s v="low "/>
    <n v="12198"/>
    <n v="648"/>
    <n v="4771"/>
    <n v="7484"/>
    <n v="1593"/>
    <n v="1108"/>
    <n v="0.95"/>
    <x v="10"/>
  </r>
  <r>
    <x v="22"/>
    <s v="WI"/>
    <m/>
    <x v="6"/>
    <d v="2018-02-01T00:00:00"/>
    <x v="1"/>
    <x v="2"/>
    <n v="12792"/>
    <s v="low "/>
    <n v="12125"/>
    <n v="648"/>
    <n v="4768"/>
    <n v="7440"/>
    <n v="1582"/>
    <n v="1096"/>
    <n v="0.93"/>
    <x v="8"/>
  </r>
  <r>
    <x v="22"/>
    <s v="WI"/>
    <m/>
    <x v="6"/>
    <d v="2018-01-01T00:00:00"/>
    <x v="0"/>
    <x v="2"/>
    <n v="12674"/>
    <s v="low "/>
    <n v="11998"/>
    <n v="658"/>
    <n v="4760"/>
    <n v="7337"/>
    <n v="1563"/>
    <n v="1074"/>
    <n v="0.93"/>
    <x v="8"/>
  </r>
  <r>
    <x v="22"/>
    <s v="WI"/>
    <m/>
    <x v="6"/>
    <d v="2017-12-01T00:00:00"/>
    <x v="11"/>
    <x v="1"/>
    <n v="12481"/>
    <s v="low "/>
    <n v="11834"/>
    <n v="628"/>
    <n v="4678"/>
    <n v="7259"/>
    <n v="1534"/>
    <n v="1064"/>
    <n v="0.93"/>
    <x v="7"/>
  </r>
  <r>
    <x v="22"/>
    <s v="WI"/>
    <m/>
    <x v="6"/>
    <d v="2017-11-01T00:00:00"/>
    <x v="10"/>
    <x v="1"/>
    <n v="12421"/>
    <s v="low "/>
    <n v="11731"/>
    <n v="671"/>
    <n v="4653"/>
    <n v="7258"/>
    <n v="1513"/>
    <n v="1055"/>
    <n v="0.93"/>
    <x v="7"/>
  </r>
  <r>
    <x v="14"/>
    <s v="MI"/>
    <m/>
    <x v="6"/>
    <d v="2016-04-01T00:00:00"/>
    <x v="3"/>
    <x v="0"/>
    <n v="12273"/>
    <s v="low "/>
    <n v="6109"/>
    <n v="6138"/>
    <n v="4975"/>
    <n v="7143"/>
    <n v="746"/>
    <n v="653"/>
    <n v="0.95"/>
    <x v="8"/>
  </r>
  <r>
    <x v="13"/>
    <s v="OH"/>
    <m/>
    <x v="6"/>
    <d v="2016-05-01T00:00:00"/>
    <x v="4"/>
    <x v="0"/>
    <n v="12160"/>
    <s v="low "/>
    <n v="9191"/>
    <n v="2913"/>
    <n v="4387"/>
    <n v="7690"/>
    <n v="1147"/>
    <n v="245"/>
    <n v="0.94"/>
    <x v="10"/>
  </r>
  <r>
    <x v="12"/>
    <s v="IL"/>
    <m/>
    <x v="6"/>
    <d v="2016-04-01T00:00:00"/>
    <x v="3"/>
    <x v="0"/>
    <n v="12086"/>
    <s v="low "/>
    <n v="9769"/>
    <n v="2078"/>
    <n v="4499"/>
    <n v="7455"/>
    <n v="1159"/>
    <n v="544"/>
    <n v="0.93"/>
    <x v="3"/>
  </r>
  <r>
    <x v="14"/>
    <s v="MI"/>
    <m/>
    <x v="6"/>
    <d v="2016-03-01T00:00:00"/>
    <x v="2"/>
    <x v="0"/>
    <n v="11949"/>
    <s v="low "/>
    <n v="5870"/>
    <n v="6053"/>
    <n v="4920"/>
    <n v="6865"/>
    <n v="712"/>
    <n v="603"/>
    <n v="0.94"/>
    <x v="6"/>
  </r>
  <r>
    <x v="22"/>
    <s v="WI"/>
    <m/>
    <x v="6"/>
    <d v="2017-10-01T00:00:00"/>
    <x v="9"/>
    <x v="1"/>
    <n v="11884"/>
    <s v="low "/>
    <n v="11186"/>
    <n v="677"/>
    <n v="4494"/>
    <n v="6916"/>
    <n v="1438"/>
    <n v="1042"/>
    <n v="0.93"/>
    <x v="8"/>
  </r>
  <r>
    <x v="35"/>
    <s v="IN"/>
    <m/>
    <x v="6"/>
    <d v="2019-04-01T00:00:00"/>
    <x v="3"/>
    <x v="3"/>
    <n v="11768"/>
    <s v="low "/>
    <n v="10988"/>
    <n v="616"/>
    <n v="4923"/>
    <n v="6820"/>
    <n v="2036"/>
    <n v="371"/>
    <n v="0.98"/>
    <x v="11"/>
  </r>
  <r>
    <x v="35"/>
    <s v="IN"/>
    <m/>
    <x v="6"/>
    <d v="2019-03-01T00:00:00"/>
    <x v="2"/>
    <x v="3"/>
    <n v="11746"/>
    <s v="low "/>
    <n v="10892"/>
    <n v="660"/>
    <n v="4957"/>
    <n v="6772"/>
    <n v="2019"/>
    <n v="381"/>
    <n v="0.97"/>
    <x v="13"/>
  </r>
  <r>
    <x v="22"/>
    <s v="WI"/>
    <m/>
    <x v="6"/>
    <d v="2017-09-01T00:00:00"/>
    <x v="8"/>
    <x v="1"/>
    <n v="11713"/>
    <s v="low "/>
    <n v="11005"/>
    <n v="686"/>
    <n v="4482"/>
    <n v="6810"/>
    <n v="1417"/>
    <n v="1012"/>
    <n v="0.92"/>
    <x v="7"/>
  </r>
  <r>
    <x v="35"/>
    <s v="IN"/>
    <m/>
    <x v="6"/>
    <d v="2019-02-01T00:00:00"/>
    <x v="1"/>
    <x v="3"/>
    <n v="11668"/>
    <s v="low "/>
    <n v="10886"/>
    <n v="635"/>
    <n v="4903"/>
    <n v="6752"/>
    <n v="1962"/>
    <n v="371"/>
    <n v="0.97"/>
    <x v="11"/>
  </r>
  <r>
    <x v="35"/>
    <s v="IN"/>
    <m/>
    <x v="6"/>
    <d v="2019-01-01T00:00:00"/>
    <x v="0"/>
    <x v="3"/>
    <n v="11597"/>
    <s v="low "/>
    <n v="10772"/>
    <n v="686"/>
    <n v="4773"/>
    <n v="6746"/>
    <n v="1925"/>
    <n v="357"/>
    <n v="0.97"/>
    <x v="11"/>
  </r>
  <r>
    <x v="12"/>
    <s v="IL"/>
    <m/>
    <x v="6"/>
    <d v="2016-03-01T00:00:00"/>
    <x v="2"/>
    <x v="0"/>
    <n v="11573"/>
    <s v="low "/>
    <n v="9318"/>
    <n v="2014"/>
    <n v="4377"/>
    <n v="7073"/>
    <n v="1106"/>
    <n v="512"/>
    <n v="0.92"/>
    <x v="0"/>
  </r>
  <r>
    <x v="35"/>
    <s v="IN"/>
    <m/>
    <x v="6"/>
    <d v="2018-12-01T00:00:00"/>
    <x v="11"/>
    <x v="2"/>
    <n v="11543"/>
    <s v="low "/>
    <n v="10714"/>
    <n v="672"/>
    <n v="4764"/>
    <n v="6709"/>
    <n v="1910"/>
    <n v="351"/>
    <n v="0.97"/>
    <x v="11"/>
  </r>
  <r>
    <x v="22"/>
    <s v="WI"/>
    <m/>
    <x v="6"/>
    <d v="2017-08-01T00:00:00"/>
    <x v="7"/>
    <x v="1"/>
    <n v="11464"/>
    <s v="low "/>
    <n v="10770"/>
    <n v="671"/>
    <n v="4407"/>
    <n v="6676"/>
    <n v="1394"/>
    <n v="1016"/>
    <n v="0.92"/>
    <x v="7"/>
  </r>
  <r>
    <x v="35"/>
    <s v="IN"/>
    <m/>
    <x v="6"/>
    <d v="2018-11-01T00:00:00"/>
    <x v="10"/>
    <x v="2"/>
    <n v="11343"/>
    <s v="low "/>
    <n v="10452"/>
    <n v="743"/>
    <n v="4723"/>
    <n v="6561"/>
    <n v="1868"/>
    <n v="333"/>
    <n v="0.97"/>
    <x v="11"/>
  </r>
  <r>
    <x v="35"/>
    <s v="IN"/>
    <m/>
    <x v="6"/>
    <d v="2018-10-01T00:00:00"/>
    <x v="9"/>
    <x v="2"/>
    <n v="11258"/>
    <s v="low "/>
    <n v="10269"/>
    <n v="841"/>
    <n v="4678"/>
    <n v="6535"/>
    <n v="1822"/>
    <n v="341"/>
    <n v="0.97"/>
    <x v="11"/>
  </r>
  <r>
    <x v="14"/>
    <s v="MI"/>
    <m/>
    <x v="6"/>
    <d v="2016-02-01T00:00:00"/>
    <x v="1"/>
    <x v="0"/>
    <n v="11238"/>
    <s v="low "/>
    <n v="5632"/>
    <n v="5580"/>
    <n v="4728"/>
    <n v="6381"/>
    <n v="660"/>
    <n v="565"/>
    <n v="0.94"/>
    <x v="6"/>
  </r>
  <r>
    <x v="12"/>
    <s v="IL"/>
    <m/>
    <x v="6"/>
    <d v="2016-02-01T00:00:00"/>
    <x v="1"/>
    <x v="0"/>
    <n v="11215"/>
    <s v="low "/>
    <n v="9037"/>
    <n v="1936"/>
    <n v="4334"/>
    <n v="6757"/>
    <n v="1112"/>
    <n v="491"/>
    <n v="0.91"/>
    <x v="0"/>
  </r>
  <r>
    <x v="35"/>
    <s v="IN"/>
    <m/>
    <x v="6"/>
    <d v="2018-09-01T00:00:00"/>
    <x v="8"/>
    <x v="2"/>
    <n v="11115"/>
    <s v="low "/>
    <n v="10150"/>
    <n v="828"/>
    <n v="4677"/>
    <n v="6414"/>
    <n v="1805"/>
    <n v="332"/>
    <n v="0.98"/>
    <x v="11"/>
  </r>
  <r>
    <x v="22"/>
    <s v="WI"/>
    <m/>
    <x v="6"/>
    <d v="2017-06-01T00:00:00"/>
    <x v="5"/>
    <x v="1"/>
    <n v="11085"/>
    <s v="low "/>
    <n v="10348"/>
    <n v="714"/>
    <n v="4314"/>
    <n v="6489"/>
    <n v="1374"/>
    <n v="990"/>
    <n v="0.91"/>
    <x v="6"/>
  </r>
  <r>
    <x v="22"/>
    <s v="WI"/>
    <m/>
    <x v="6"/>
    <d v="2017-07-01T00:00:00"/>
    <x v="6"/>
    <x v="1"/>
    <n v="11044"/>
    <s v="low "/>
    <n v="10354"/>
    <n v="666"/>
    <n v="4305"/>
    <n v="6413"/>
    <n v="1383"/>
    <n v="971"/>
    <n v="0.92"/>
    <x v="7"/>
  </r>
  <r>
    <x v="13"/>
    <s v="OH"/>
    <m/>
    <x v="6"/>
    <d v="2016-04-01T00:00:00"/>
    <x v="3"/>
    <x v="0"/>
    <n v="11032"/>
    <s v="low "/>
    <n v="8576"/>
    <n v="2404"/>
    <n v="4127"/>
    <n v="6844"/>
    <n v="1072"/>
    <n v="228"/>
    <n v="0.94"/>
    <x v="10"/>
  </r>
  <r>
    <x v="35"/>
    <s v="IN"/>
    <m/>
    <x v="6"/>
    <d v="2018-08-01T00:00:00"/>
    <x v="7"/>
    <x v="2"/>
    <n v="11006"/>
    <s v="low "/>
    <n v="9846"/>
    <n v="1021"/>
    <n v="4658"/>
    <n v="6322"/>
    <n v="1780"/>
    <n v="316"/>
    <n v="0.98"/>
    <x v="11"/>
  </r>
  <r>
    <x v="12"/>
    <s v="IL"/>
    <m/>
    <x v="6"/>
    <d v="2016-01-01T00:00:00"/>
    <x v="0"/>
    <x v="0"/>
    <n v="10936"/>
    <s v="low "/>
    <n v="8782"/>
    <n v="1915"/>
    <n v="3808"/>
    <n v="6123"/>
    <n v="1007"/>
    <n v="459"/>
    <n v="0.91"/>
    <x v="0"/>
  </r>
  <r>
    <x v="14"/>
    <s v="MI"/>
    <m/>
    <x v="6"/>
    <d v="2016-01-01T00:00:00"/>
    <x v="0"/>
    <x v="0"/>
    <n v="10934"/>
    <s v="low "/>
    <n v="5494"/>
    <n v="5408"/>
    <n v="4286"/>
    <n v="5592"/>
    <n v="811"/>
    <n v="502"/>
    <n v="0.94"/>
    <x v="7"/>
  </r>
  <r>
    <x v="22"/>
    <s v="WI"/>
    <m/>
    <x v="6"/>
    <d v="2017-05-01T00:00:00"/>
    <x v="4"/>
    <x v="1"/>
    <n v="10889"/>
    <s v="low "/>
    <n v="10159"/>
    <n v="707"/>
    <n v="4288"/>
    <n v="6323"/>
    <n v="1335"/>
    <n v="961"/>
    <n v="0.9"/>
    <x v="4"/>
  </r>
  <r>
    <x v="22"/>
    <s v="WI"/>
    <m/>
    <x v="6"/>
    <d v="2017-04-01T00:00:00"/>
    <x v="3"/>
    <x v="1"/>
    <n v="10879"/>
    <s v="low "/>
    <n v="10143"/>
    <n v="713"/>
    <n v="4275"/>
    <n v="6328"/>
    <n v="1344"/>
    <n v="956"/>
    <n v="0.9"/>
    <x v="4"/>
  </r>
  <r>
    <x v="22"/>
    <s v="WI"/>
    <m/>
    <x v="6"/>
    <d v="2017-03-01T00:00:00"/>
    <x v="2"/>
    <x v="1"/>
    <n v="10754"/>
    <s v="low "/>
    <n v="10028"/>
    <n v="704"/>
    <n v="4228"/>
    <n v="6252"/>
    <n v="1295"/>
    <n v="933"/>
    <n v="0.9"/>
    <x v="6"/>
  </r>
  <r>
    <x v="35"/>
    <s v="IN"/>
    <m/>
    <x v="6"/>
    <d v="2018-07-01T00:00:00"/>
    <x v="6"/>
    <x v="2"/>
    <n v="10750"/>
    <s v="low "/>
    <n v="9590"/>
    <n v="1036"/>
    <n v="4109"/>
    <n v="5923"/>
    <n v="1610"/>
    <n v="291"/>
    <n v="0.98"/>
    <x v="11"/>
  </r>
  <r>
    <x v="13"/>
    <s v="OH"/>
    <m/>
    <x v="6"/>
    <d v="2016-03-01T00:00:00"/>
    <x v="2"/>
    <x v="0"/>
    <n v="10649"/>
    <s v="low "/>
    <n v="8299"/>
    <n v="2293"/>
    <n v="4036"/>
    <n v="6548"/>
    <n v="1001"/>
    <n v="205"/>
    <n v="0.94"/>
    <x v="8"/>
  </r>
  <r>
    <x v="35"/>
    <s v="IN"/>
    <m/>
    <x v="6"/>
    <d v="2018-06-01T00:00:00"/>
    <x v="5"/>
    <x v="2"/>
    <n v="10621"/>
    <s v="low "/>
    <n v="9388"/>
    <n v="1102"/>
    <n v="4126"/>
    <n v="5900"/>
    <n v="1581"/>
    <n v="285"/>
    <n v="0.98"/>
    <x v="11"/>
  </r>
  <r>
    <x v="22"/>
    <s v="WI"/>
    <m/>
    <x v="6"/>
    <d v="2017-02-01T00:00:00"/>
    <x v="1"/>
    <x v="1"/>
    <n v="10555"/>
    <s v="low "/>
    <n v="9851"/>
    <n v="681"/>
    <n v="4159"/>
    <n v="6131"/>
    <n v="1270"/>
    <n v="931"/>
    <n v="0.91"/>
    <x v="5"/>
  </r>
  <r>
    <x v="35"/>
    <s v="IN"/>
    <m/>
    <x v="6"/>
    <d v="2018-05-01T00:00:00"/>
    <x v="4"/>
    <x v="2"/>
    <n v="10518"/>
    <s v="low "/>
    <n v="9216"/>
    <n v="1179"/>
    <n v="4104"/>
    <n v="5844"/>
    <n v="1564"/>
    <n v="284"/>
    <n v="0.98"/>
    <x v="12"/>
  </r>
  <r>
    <x v="35"/>
    <s v="IN"/>
    <m/>
    <x v="6"/>
    <d v="2018-04-01T00:00:00"/>
    <x v="3"/>
    <x v="2"/>
    <n v="10459"/>
    <s v="low "/>
    <n v="9097"/>
    <n v="1242"/>
    <n v="4094"/>
    <n v="5800"/>
    <n v="1565"/>
    <n v="281"/>
    <n v="0.98"/>
    <x v="12"/>
  </r>
  <r>
    <x v="35"/>
    <s v="IN"/>
    <m/>
    <x v="6"/>
    <d v="2018-03-01T00:00:00"/>
    <x v="2"/>
    <x v="2"/>
    <n v="10403"/>
    <s v="low "/>
    <n v="9014"/>
    <n v="1267"/>
    <n v="4071"/>
    <n v="5761"/>
    <n v="1546"/>
    <n v="281"/>
    <n v="0.98"/>
    <x v="12"/>
  </r>
  <r>
    <x v="22"/>
    <s v="WI"/>
    <m/>
    <x v="6"/>
    <d v="2017-01-01T00:00:00"/>
    <x v="0"/>
    <x v="1"/>
    <n v="10373"/>
    <s v="low "/>
    <n v="9682"/>
    <n v="669"/>
    <n v="4132"/>
    <n v="5997"/>
    <n v="1227"/>
    <n v="921"/>
    <n v="0.91"/>
    <x v="6"/>
  </r>
  <r>
    <x v="36"/>
    <s v="OK"/>
    <m/>
    <x v="3"/>
    <d v="2016-01-01T00:00:00"/>
    <x v="0"/>
    <x v="0"/>
    <n v="2016"/>
    <s v="very low "/>
    <n v="1674"/>
    <n v="335"/>
    <n v="943"/>
    <n v="884"/>
    <n v="195"/>
    <n v="131"/>
    <n v="0.9"/>
    <x v="4"/>
  </r>
  <r>
    <x v="36"/>
    <s v="OK"/>
    <m/>
    <x v="3"/>
    <d v="2016-02-01T00:00:00"/>
    <x v="1"/>
    <x v="0"/>
    <n v="2029"/>
    <s v="very low "/>
    <n v="1689"/>
    <n v="333"/>
    <n v="1027"/>
    <n v="976"/>
    <n v="178"/>
    <n v="142"/>
    <n v="0.9"/>
    <x v="2"/>
  </r>
  <r>
    <x v="36"/>
    <s v="OK"/>
    <m/>
    <x v="3"/>
    <d v="2016-03-01T00:00:00"/>
    <x v="2"/>
    <x v="0"/>
    <n v="2129"/>
    <s v="very low "/>
    <n v="1768"/>
    <n v="353"/>
    <n v="1062"/>
    <n v="1041"/>
    <n v="182"/>
    <n v="155"/>
    <n v="0.9"/>
    <x v="2"/>
  </r>
  <r>
    <x v="36"/>
    <s v="OK"/>
    <m/>
    <x v="3"/>
    <d v="2016-04-01T00:00:00"/>
    <x v="3"/>
    <x v="0"/>
    <n v="2308"/>
    <s v="very low "/>
    <n v="1901"/>
    <n v="400"/>
    <n v="1115"/>
    <n v="1157"/>
    <n v="200"/>
    <n v="181"/>
    <n v="0.91"/>
    <x v="4"/>
  </r>
  <r>
    <x v="36"/>
    <s v="OK"/>
    <m/>
    <x v="3"/>
    <d v="2016-05-01T00:00:00"/>
    <x v="4"/>
    <x v="0"/>
    <n v="2570"/>
    <s v="very low "/>
    <n v="2015"/>
    <n v="546"/>
    <n v="1199"/>
    <n v="1331"/>
    <n v="219"/>
    <n v="209"/>
    <n v="0.91"/>
    <x v="4"/>
  </r>
  <r>
    <x v="36"/>
    <s v="OK"/>
    <m/>
    <x v="3"/>
    <d v="2016-06-01T00:00:00"/>
    <x v="5"/>
    <x v="0"/>
    <n v="3055"/>
    <s v="very low "/>
    <n v="2229"/>
    <n v="817"/>
    <n v="1378"/>
    <n v="1624"/>
    <n v="248"/>
    <n v="245"/>
    <n v="0.91"/>
    <x v="5"/>
  </r>
  <r>
    <x v="36"/>
    <s v="OK"/>
    <m/>
    <x v="3"/>
    <d v="2016-07-01T00:00:00"/>
    <x v="6"/>
    <x v="0"/>
    <n v="3037"/>
    <s v="very low "/>
    <n v="2256"/>
    <n v="771"/>
    <n v="1355"/>
    <n v="1612"/>
    <n v="238"/>
    <n v="259"/>
    <n v="0.92"/>
    <x v="5"/>
  </r>
  <r>
    <x v="36"/>
    <s v="OK"/>
    <m/>
    <x v="3"/>
    <d v="2016-08-01T00:00:00"/>
    <x v="7"/>
    <x v="0"/>
    <n v="3113"/>
    <s v="very low "/>
    <n v="2364"/>
    <n v="738"/>
    <n v="1351"/>
    <n v="1576"/>
    <n v="243"/>
    <n v="250"/>
    <n v="0.92"/>
    <x v="5"/>
  </r>
  <r>
    <x v="36"/>
    <s v="OK"/>
    <m/>
    <x v="3"/>
    <d v="2016-09-01T00:00:00"/>
    <x v="8"/>
    <x v="0"/>
    <n v="3161"/>
    <s v="very low "/>
    <n v="2457"/>
    <n v="693"/>
    <n v="1404"/>
    <n v="1656"/>
    <n v="250"/>
    <n v="267"/>
    <n v="0.92"/>
    <x v="5"/>
  </r>
  <r>
    <x v="36"/>
    <s v="OK"/>
    <m/>
    <x v="3"/>
    <d v="2016-10-01T00:00:00"/>
    <x v="9"/>
    <x v="0"/>
    <n v="3302"/>
    <s v="very low "/>
    <n v="2551"/>
    <n v="740"/>
    <n v="1451"/>
    <n v="1746"/>
    <n v="256"/>
    <n v="272"/>
    <n v="0.92"/>
    <x v="5"/>
  </r>
  <r>
    <x v="36"/>
    <s v="OK"/>
    <m/>
    <x v="3"/>
    <d v="2016-11-01T00:00:00"/>
    <x v="10"/>
    <x v="0"/>
    <n v="3439"/>
    <s v="very low "/>
    <n v="2708"/>
    <n v="721"/>
    <n v="1505"/>
    <n v="1829"/>
    <n v="277"/>
    <n v="289"/>
    <n v="0.92"/>
    <x v="5"/>
  </r>
  <r>
    <x v="36"/>
    <s v="OK"/>
    <m/>
    <x v="3"/>
    <d v="2016-12-01T00:00:00"/>
    <x v="11"/>
    <x v="0"/>
    <n v="3526"/>
    <s v="very low "/>
    <n v="2770"/>
    <n v="744"/>
    <n v="1544"/>
    <n v="1876"/>
    <n v="291"/>
    <n v="292"/>
    <n v="0.92"/>
    <x v="7"/>
  </r>
  <r>
    <x v="36"/>
    <s v="OK"/>
    <m/>
    <x v="3"/>
    <d v="2017-01-01T00:00:00"/>
    <x v="0"/>
    <x v="1"/>
    <n v="3593"/>
    <s v="very low "/>
    <n v="2848"/>
    <n v="735"/>
    <n v="1577"/>
    <n v="1910"/>
    <n v="303"/>
    <n v="296"/>
    <n v="0.93"/>
    <x v="7"/>
  </r>
  <r>
    <x v="36"/>
    <s v="OK"/>
    <m/>
    <x v="3"/>
    <d v="2017-02-01T00:00:00"/>
    <x v="1"/>
    <x v="1"/>
    <n v="3626"/>
    <s v="very low "/>
    <n v="2913"/>
    <n v="702"/>
    <n v="1592"/>
    <n v="1919"/>
    <n v="306"/>
    <n v="309"/>
    <n v="0.93"/>
    <x v="7"/>
  </r>
  <r>
    <x v="36"/>
    <s v="OK"/>
    <m/>
    <x v="3"/>
    <d v="2017-03-01T00:00:00"/>
    <x v="2"/>
    <x v="1"/>
    <n v="3713"/>
    <s v="very low "/>
    <n v="3004"/>
    <n v="701"/>
    <n v="1625"/>
    <n v="1961"/>
    <n v="315"/>
    <n v="310"/>
    <n v="0.93"/>
    <x v="7"/>
  </r>
  <r>
    <x v="36"/>
    <s v="OK"/>
    <m/>
    <x v="3"/>
    <d v="2017-04-01T00:00:00"/>
    <x v="3"/>
    <x v="1"/>
    <n v="3808"/>
    <s v="very low "/>
    <n v="3081"/>
    <n v="718"/>
    <n v="1662"/>
    <n v="2014"/>
    <n v="313"/>
    <n v="331"/>
    <n v="0.93"/>
    <x v="7"/>
  </r>
  <r>
    <x v="36"/>
    <s v="OK"/>
    <m/>
    <x v="3"/>
    <d v="2017-05-01T00:00:00"/>
    <x v="4"/>
    <x v="1"/>
    <n v="4184"/>
    <s v="very low "/>
    <n v="3423"/>
    <n v="751"/>
    <n v="1801"/>
    <n v="2229"/>
    <n v="330"/>
    <n v="372"/>
    <n v="0.93"/>
    <x v="7"/>
  </r>
  <r>
    <x v="36"/>
    <s v="OK"/>
    <m/>
    <x v="3"/>
    <d v="2017-06-01T00:00:00"/>
    <x v="5"/>
    <x v="1"/>
    <n v="4399"/>
    <s v="very low "/>
    <n v="3645"/>
    <n v="745"/>
    <n v="1887"/>
    <n v="2337"/>
    <n v="339"/>
    <n v="393"/>
    <n v="0.93"/>
    <x v="7"/>
  </r>
  <r>
    <x v="36"/>
    <s v="OK"/>
    <m/>
    <x v="3"/>
    <d v="2017-07-01T00:00:00"/>
    <x v="6"/>
    <x v="1"/>
    <n v="4443"/>
    <s v="very low "/>
    <n v="3721"/>
    <n v="714"/>
    <n v="1872"/>
    <n v="2348"/>
    <n v="342"/>
    <n v="390"/>
    <n v="0.93"/>
    <x v="7"/>
  </r>
  <r>
    <x v="36"/>
    <s v="OK"/>
    <m/>
    <x v="3"/>
    <d v="2017-08-01T00:00:00"/>
    <x v="7"/>
    <x v="1"/>
    <n v="4538"/>
    <s v="very low "/>
    <n v="3867"/>
    <n v="663"/>
    <n v="1925"/>
    <n v="2383"/>
    <n v="354"/>
    <n v="400"/>
    <n v="0.93"/>
    <x v="7"/>
  </r>
  <r>
    <x v="36"/>
    <s v="OK"/>
    <m/>
    <x v="3"/>
    <d v="2017-09-01T00:00:00"/>
    <x v="8"/>
    <x v="1"/>
    <n v="4625"/>
    <s v="very low "/>
    <n v="3978"/>
    <n v="639"/>
    <n v="1947"/>
    <n v="2437"/>
    <n v="360"/>
    <n v="412"/>
    <n v="0.92"/>
    <x v="8"/>
  </r>
  <r>
    <x v="36"/>
    <s v="OK"/>
    <m/>
    <x v="3"/>
    <d v="2017-10-01T00:00:00"/>
    <x v="9"/>
    <x v="1"/>
    <n v="4728"/>
    <s v="very low "/>
    <n v="4080"/>
    <n v="640"/>
    <n v="1972"/>
    <n v="2485"/>
    <n v="366"/>
    <n v="412"/>
    <n v="0.92"/>
    <x v="7"/>
  </r>
  <r>
    <x v="36"/>
    <s v="OK"/>
    <m/>
    <x v="3"/>
    <d v="2017-11-01T00:00:00"/>
    <x v="10"/>
    <x v="1"/>
    <n v="4794"/>
    <s v="very low "/>
    <n v="4151"/>
    <n v="633"/>
    <n v="1993"/>
    <n v="2511"/>
    <n v="384"/>
    <n v="419"/>
    <n v="0.92"/>
    <x v="7"/>
  </r>
  <r>
    <x v="36"/>
    <s v="OK"/>
    <m/>
    <x v="3"/>
    <d v="2017-12-01T00:00:00"/>
    <x v="11"/>
    <x v="1"/>
    <n v="4839"/>
    <s v="very low "/>
    <n v="4212"/>
    <n v="617"/>
    <n v="2015"/>
    <n v="2518"/>
    <n v="392"/>
    <n v="414"/>
    <n v="0.92"/>
    <x v="7"/>
  </r>
  <r>
    <x v="36"/>
    <s v="OK"/>
    <m/>
    <x v="3"/>
    <d v="2018-01-01T00:00:00"/>
    <x v="0"/>
    <x v="2"/>
    <n v="4926"/>
    <s v="very low "/>
    <n v="4304"/>
    <n v="613"/>
    <n v="2040"/>
    <n v="2570"/>
    <n v="414"/>
    <n v="426"/>
    <n v="0.92"/>
    <x v="7"/>
  </r>
  <r>
    <x v="36"/>
    <s v="OK"/>
    <m/>
    <x v="3"/>
    <d v="2018-02-01T00:00:00"/>
    <x v="1"/>
    <x v="2"/>
    <n v="4982"/>
    <s v="very low "/>
    <n v="4361"/>
    <n v="610"/>
    <n v="2054"/>
    <n v="2595"/>
    <n v="413"/>
    <n v="446"/>
    <n v="0.93"/>
    <x v="7"/>
  </r>
  <r>
    <x v="36"/>
    <s v="OK"/>
    <m/>
    <x v="3"/>
    <d v="2018-03-01T00:00:00"/>
    <x v="2"/>
    <x v="2"/>
    <n v="4999"/>
    <s v="very low "/>
    <n v="4385"/>
    <n v="602"/>
    <n v="2068"/>
    <n v="2602"/>
    <n v="423"/>
    <n v="442"/>
    <n v="0.93"/>
    <x v="7"/>
  </r>
  <r>
    <x v="36"/>
    <s v="OK"/>
    <m/>
    <x v="3"/>
    <d v="2018-04-01T00:00:00"/>
    <x v="3"/>
    <x v="2"/>
    <n v="5108"/>
    <s v="very low "/>
    <n v="4495"/>
    <n v="602"/>
    <n v="2091"/>
    <n v="2674"/>
    <n v="433"/>
    <n v="455"/>
    <n v="0.93"/>
    <x v="7"/>
  </r>
  <r>
    <x v="36"/>
    <s v="OK"/>
    <m/>
    <x v="3"/>
    <d v="2018-05-01T00:00:00"/>
    <x v="4"/>
    <x v="2"/>
    <n v="5142"/>
    <s v="very low "/>
    <n v="4552"/>
    <n v="580"/>
    <n v="2111"/>
    <n v="2684"/>
    <n v="447"/>
    <n v="476"/>
    <n v="0.94"/>
    <x v="8"/>
  </r>
  <r>
    <x v="36"/>
    <s v="OK"/>
    <m/>
    <x v="3"/>
    <d v="2018-06-01T00:00:00"/>
    <x v="5"/>
    <x v="2"/>
    <n v="5192"/>
    <s v="very low "/>
    <n v="4589"/>
    <n v="595"/>
    <n v="2140"/>
    <n v="2709"/>
    <n v="450"/>
    <n v="477"/>
    <n v="0.94"/>
    <x v="8"/>
  </r>
  <r>
    <x v="36"/>
    <s v="OK"/>
    <m/>
    <x v="3"/>
    <d v="2018-07-01T00:00:00"/>
    <x v="6"/>
    <x v="2"/>
    <n v="5269"/>
    <s v="very low "/>
    <n v="4696"/>
    <n v="564"/>
    <n v="2163"/>
    <n v="2687"/>
    <n v="466"/>
    <n v="494"/>
    <n v="0.94"/>
    <x v="8"/>
  </r>
  <r>
    <x v="36"/>
    <s v="OK"/>
    <m/>
    <x v="3"/>
    <d v="2018-08-01T00:00:00"/>
    <x v="7"/>
    <x v="2"/>
    <n v="5300"/>
    <s v="very low "/>
    <n v="4744"/>
    <n v="548"/>
    <n v="2421"/>
    <n v="2869"/>
    <n v="480"/>
    <n v="522"/>
    <n v="0.94"/>
    <x v="8"/>
  </r>
  <r>
    <x v="36"/>
    <s v="OK"/>
    <m/>
    <x v="3"/>
    <d v="2018-09-01T00:00:00"/>
    <x v="8"/>
    <x v="2"/>
    <n v="5430"/>
    <s v="very low "/>
    <n v="4920"/>
    <n v="501"/>
    <n v="2467"/>
    <n v="2956"/>
    <n v="509"/>
    <n v="543"/>
    <n v="0.94"/>
    <x v="7"/>
  </r>
  <r>
    <x v="36"/>
    <s v="OK"/>
    <m/>
    <x v="3"/>
    <d v="2018-10-01T00:00:00"/>
    <x v="9"/>
    <x v="2"/>
    <n v="5507"/>
    <s v="very low "/>
    <n v="4989"/>
    <n v="501"/>
    <n v="2482"/>
    <n v="3012"/>
    <n v="509"/>
    <n v="556"/>
    <n v="0.94"/>
    <x v="8"/>
  </r>
  <r>
    <x v="36"/>
    <s v="OK"/>
    <m/>
    <x v="3"/>
    <d v="2018-11-01T00:00:00"/>
    <x v="10"/>
    <x v="2"/>
    <n v="5518"/>
    <s v="very low "/>
    <n v="5010"/>
    <n v="493"/>
    <n v="2493"/>
    <n v="3004"/>
    <n v="519"/>
    <n v="554"/>
    <n v="0.95"/>
    <x v="10"/>
  </r>
  <r>
    <x v="36"/>
    <s v="OK"/>
    <m/>
    <x v="3"/>
    <d v="2018-12-01T00:00:00"/>
    <x v="11"/>
    <x v="2"/>
    <n v="5543"/>
    <s v="very low "/>
    <n v="5051"/>
    <n v="475"/>
    <n v="2496"/>
    <n v="3021"/>
    <n v="521"/>
    <n v="548"/>
    <n v="0.94"/>
    <x v="10"/>
  </r>
  <r>
    <x v="36"/>
    <s v="OK"/>
    <m/>
    <x v="3"/>
    <d v="2019-01-01T00:00:00"/>
    <x v="0"/>
    <x v="3"/>
    <n v="5634"/>
    <s v="very low "/>
    <n v="5155"/>
    <n v="460"/>
    <n v="2494"/>
    <n v="3101"/>
    <n v="534"/>
    <n v="562"/>
    <n v="0.95"/>
    <x v="10"/>
  </r>
  <r>
    <x v="36"/>
    <s v="OK"/>
    <m/>
    <x v="3"/>
    <d v="2019-02-01T00:00:00"/>
    <x v="1"/>
    <x v="3"/>
    <n v="5672"/>
    <s v="very low "/>
    <n v="5221"/>
    <n v="435"/>
    <n v="2563"/>
    <n v="3094"/>
    <n v="543"/>
    <n v="577"/>
    <n v="0.95"/>
    <x v="10"/>
  </r>
  <r>
    <x v="36"/>
    <s v="OK"/>
    <m/>
    <x v="3"/>
    <d v="2019-03-01T00:00:00"/>
    <x v="2"/>
    <x v="3"/>
    <n v="5727"/>
    <s v="very low "/>
    <n v="5238"/>
    <n v="442"/>
    <n v="2584"/>
    <n v="3115"/>
    <n v="557"/>
    <n v="578"/>
    <n v="0.95"/>
    <x v="10"/>
  </r>
  <r>
    <x v="36"/>
    <s v="OK"/>
    <m/>
    <x v="3"/>
    <d v="2019-04-01T00:00:00"/>
    <x v="3"/>
    <x v="3"/>
    <n v="5790"/>
    <s v="very low "/>
    <n v="5156"/>
    <n v="414"/>
    <n v="2595"/>
    <n v="3153"/>
    <n v="570"/>
    <n v="606"/>
    <n v="0.95"/>
    <x v="10"/>
  </r>
  <r>
    <x v="37"/>
    <s v="OR"/>
    <m/>
    <x v="1"/>
    <d v="2016-01-01T00:00:00"/>
    <x v="0"/>
    <x v="0"/>
    <n v="4273"/>
    <s v="very low "/>
    <n v="3967"/>
    <n v="306"/>
    <n v="1773"/>
    <n v="2112"/>
    <n v="559"/>
    <n v="305"/>
    <n v="0.9"/>
    <x v="4"/>
  </r>
  <r>
    <x v="37"/>
    <s v="OR"/>
    <m/>
    <x v="1"/>
    <d v="2016-02-01T00:00:00"/>
    <x v="1"/>
    <x v="0"/>
    <n v="4428"/>
    <s v="very low "/>
    <n v="4106"/>
    <n v="322"/>
    <n v="1985"/>
    <n v="2386"/>
    <n v="560"/>
    <n v="330"/>
    <n v="0.9"/>
    <x v="3"/>
  </r>
  <r>
    <x v="37"/>
    <s v="OR"/>
    <m/>
    <x v="1"/>
    <d v="2016-03-01T00:00:00"/>
    <x v="2"/>
    <x v="0"/>
    <n v="4569"/>
    <s v="very low "/>
    <n v="4230"/>
    <n v="339"/>
    <n v="2031"/>
    <n v="2489"/>
    <n v="586"/>
    <n v="327"/>
    <n v="0.91"/>
    <x v="3"/>
  </r>
  <r>
    <x v="37"/>
    <s v="OR"/>
    <m/>
    <x v="1"/>
    <d v="2016-04-01T00:00:00"/>
    <x v="3"/>
    <x v="0"/>
    <n v="4849"/>
    <s v="very low "/>
    <n v="4505"/>
    <n v="344"/>
    <n v="2073"/>
    <n v="2721"/>
    <n v="641"/>
    <n v="345"/>
    <n v="0.93"/>
    <x v="7"/>
  </r>
  <r>
    <x v="37"/>
    <s v="OR"/>
    <m/>
    <x v="1"/>
    <d v="2016-05-01T00:00:00"/>
    <x v="4"/>
    <x v="0"/>
    <n v="5020"/>
    <s v="very low "/>
    <n v="4608"/>
    <n v="412"/>
    <n v="2093"/>
    <n v="2866"/>
    <n v="644"/>
    <n v="366"/>
    <n v="0.93"/>
    <x v="7"/>
  </r>
  <r>
    <x v="37"/>
    <s v="OR"/>
    <m/>
    <x v="1"/>
    <d v="2016-06-01T00:00:00"/>
    <x v="5"/>
    <x v="0"/>
    <n v="5378"/>
    <s v="very low "/>
    <n v="4887"/>
    <n v="491"/>
    <n v="2178"/>
    <n v="3126"/>
    <n v="691"/>
    <n v="385"/>
    <n v="0.93"/>
    <x v="7"/>
  </r>
  <r>
    <x v="37"/>
    <s v="OR"/>
    <m/>
    <x v="1"/>
    <d v="2016-07-01T00:00:00"/>
    <x v="6"/>
    <x v="0"/>
    <n v="5273"/>
    <s v="very low "/>
    <n v="4810"/>
    <n v="463"/>
    <n v="2169"/>
    <n v="3002"/>
    <n v="693"/>
    <n v="383"/>
    <n v="0.93"/>
    <x v="8"/>
  </r>
  <r>
    <x v="37"/>
    <s v="OR"/>
    <m/>
    <x v="1"/>
    <d v="2016-08-01T00:00:00"/>
    <x v="7"/>
    <x v="0"/>
    <n v="5428"/>
    <s v="very low "/>
    <n v="4969"/>
    <n v="459"/>
    <n v="2161"/>
    <n v="2971"/>
    <n v="687"/>
    <n v="386"/>
    <n v="0.93"/>
    <x v="8"/>
  </r>
  <r>
    <x v="37"/>
    <s v="OR"/>
    <m/>
    <x v="1"/>
    <d v="2016-09-01T00:00:00"/>
    <x v="8"/>
    <x v="0"/>
    <n v="5627"/>
    <s v="very low "/>
    <n v="5170"/>
    <n v="457"/>
    <n v="2323"/>
    <n v="3161"/>
    <n v="722"/>
    <n v="404"/>
    <n v="0.93"/>
    <x v="8"/>
  </r>
  <r>
    <x v="37"/>
    <s v="OR"/>
    <m/>
    <x v="1"/>
    <d v="2016-10-01T00:00:00"/>
    <x v="9"/>
    <x v="0"/>
    <n v="5953"/>
    <s v="very low "/>
    <n v="5403"/>
    <n v="478"/>
    <n v="2400"/>
    <n v="3368"/>
    <n v="739"/>
    <n v="422"/>
    <n v="0.93"/>
    <x v="8"/>
  </r>
  <r>
    <x v="37"/>
    <s v="OR"/>
    <m/>
    <x v="1"/>
    <d v="2016-11-01T00:00:00"/>
    <x v="10"/>
    <x v="0"/>
    <n v="6063"/>
    <s v="very low "/>
    <n v="5574"/>
    <n v="489"/>
    <n v="2433"/>
    <n v="3446"/>
    <n v="754"/>
    <n v="432"/>
    <n v="0.93"/>
    <x v="8"/>
  </r>
  <r>
    <x v="37"/>
    <s v="OR"/>
    <m/>
    <x v="1"/>
    <d v="2016-12-01T00:00:00"/>
    <x v="11"/>
    <x v="0"/>
    <n v="6125"/>
    <s v="very low "/>
    <n v="5631"/>
    <n v="494"/>
    <n v="2445"/>
    <n v="3474"/>
    <n v="755"/>
    <n v="442"/>
    <n v="0.93"/>
    <x v="8"/>
  </r>
  <r>
    <x v="37"/>
    <s v="OR"/>
    <m/>
    <x v="1"/>
    <d v="2017-01-01T00:00:00"/>
    <x v="0"/>
    <x v="1"/>
    <n v="6219"/>
    <s v="very low "/>
    <n v="5748"/>
    <n v="471"/>
    <n v="2498"/>
    <n v="3516"/>
    <n v="782"/>
    <n v="468"/>
    <n v="0.93"/>
    <x v="8"/>
  </r>
  <r>
    <x v="37"/>
    <s v="OR"/>
    <m/>
    <x v="1"/>
    <d v="2017-02-01T00:00:00"/>
    <x v="1"/>
    <x v="1"/>
    <n v="6267"/>
    <s v="very low "/>
    <n v="5790"/>
    <n v="476"/>
    <n v="2497"/>
    <n v="3551"/>
    <n v="787"/>
    <n v="459"/>
    <n v="0.94"/>
    <x v="10"/>
  </r>
  <r>
    <x v="37"/>
    <s v="OR"/>
    <m/>
    <x v="1"/>
    <d v="2017-03-01T00:00:00"/>
    <x v="2"/>
    <x v="1"/>
    <n v="6360"/>
    <s v="very low "/>
    <n v="5885"/>
    <n v="475"/>
    <n v="2554"/>
    <n v="3581"/>
    <n v="800"/>
    <n v="478"/>
    <n v="0.95"/>
    <x v="10"/>
  </r>
  <r>
    <x v="37"/>
    <s v="OR"/>
    <m/>
    <x v="1"/>
    <d v="2017-04-01T00:00:00"/>
    <x v="3"/>
    <x v="1"/>
    <n v="6543"/>
    <s v="very low "/>
    <n v="6061"/>
    <n v="482"/>
    <n v="2604"/>
    <n v="3704"/>
    <n v="822"/>
    <n v="502"/>
    <n v="0.95"/>
    <x v="10"/>
  </r>
  <r>
    <x v="37"/>
    <s v="OR"/>
    <m/>
    <x v="1"/>
    <d v="2017-05-01T00:00:00"/>
    <x v="4"/>
    <x v="1"/>
    <n v="6662"/>
    <s v="very low "/>
    <n v="6173"/>
    <n v="489"/>
    <n v="2623"/>
    <n v="3796"/>
    <n v="837"/>
    <n v="506"/>
    <n v="0.95"/>
    <x v="10"/>
  </r>
  <r>
    <x v="37"/>
    <s v="OR"/>
    <m/>
    <x v="1"/>
    <d v="2017-06-01T00:00:00"/>
    <x v="5"/>
    <x v="1"/>
    <n v="6800"/>
    <s v="very low "/>
    <n v="6263"/>
    <n v="537"/>
    <n v="2642"/>
    <n v="3903"/>
    <n v="854"/>
    <n v="515"/>
    <n v="0.95"/>
    <x v="9"/>
  </r>
  <r>
    <x v="37"/>
    <s v="OR"/>
    <m/>
    <x v="1"/>
    <d v="2017-07-01T00:00:00"/>
    <x v="6"/>
    <x v="1"/>
    <n v="6883"/>
    <s v="very low "/>
    <n v="6372"/>
    <n v="510"/>
    <n v="2659"/>
    <n v="3871"/>
    <n v="862"/>
    <n v="522"/>
    <n v="0.95"/>
    <x v="9"/>
  </r>
  <r>
    <x v="37"/>
    <s v="OR"/>
    <m/>
    <x v="1"/>
    <d v="2017-08-01T00:00:00"/>
    <x v="7"/>
    <x v="1"/>
    <n v="6982"/>
    <s v="very low "/>
    <n v="6461"/>
    <n v="521"/>
    <n v="2685"/>
    <n v="3933"/>
    <n v="886"/>
    <n v="537"/>
    <n v="0.95"/>
    <x v="9"/>
  </r>
  <r>
    <x v="37"/>
    <s v="OR"/>
    <m/>
    <x v="1"/>
    <d v="2017-09-01T00:00:00"/>
    <x v="8"/>
    <x v="1"/>
    <n v="7160"/>
    <s v="very low "/>
    <n v="6640"/>
    <n v="519"/>
    <n v="2768"/>
    <n v="4007"/>
    <n v="911"/>
    <n v="559"/>
    <n v="0.95"/>
    <x v="9"/>
  </r>
  <r>
    <x v="37"/>
    <s v="OR"/>
    <m/>
    <x v="1"/>
    <d v="2017-10-01T00:00:00"/>
    <x v="9"/>
    <x v="1"/>
    <n v="7269"/>
    <s v="very low "/>
    <n v="6740"/>
    <n v="528"/>
    <n v="2833"/>
    <n v="4058"/>
    <n v="928"/>
    <n v="568"/>
    <n v="0.97"/>
    <x v="13"/>
  </r>
  <r>
    <x v="37"/>
    <s v="OR"/>
    <m/>
    <x v="1"/>
    <d v="2017-11-01T00:00:00"/>
    <x v="10"/>
    <x v="1"/>
    <n v="7328"/>
    <s v="very low "/>
    <n v="6787"/>
    <n v="540"/>
    <n v="2833"/>
    <n v="4095"/>
    <n v="936"/>
    <n v="572"/>
    <n v="0.97"/>
    <x v="13"/>
  </r>
  <r>
    <x v="37"/>
    <s v="OR"/>
    <m/>
    <x v="1"/>
    <d v="2017-12-01T00:00:00"/>
    <x v="11"/>
    <x v="1"/>
    <n v="7393"/>
    <s v="very low "/>
    <n v="6849"/>
    <n v="542"/>
    <n v="2852"/>
    <n v="4134"/>
    <n v="952"/>
    <n v="581"/>
    <n v="0.96"/>
    <x v="13"/>
  </r>
  <r>
    <x v="37"/>
    <s v="OR"/>
    <m/>
    <x v="1"/>
    <d v="2018-01-01T00:00:00"/>
    <x v="0"/>
    <x v="2"/>
    <n v="7455"/>
    <s v="very low "/>
    <n v="6921"/>
    <n v="534"/>
    <n v="2886"/>
    <n v="4156"/>
    <n v="963"/>
    <n v="598"/>
    <n v="0.96"/>
    <x v="13"/>
  </r>
  <r>
    <x v="37"/>
    <s v="OR"/>
    <m/>
    <x v="1"/>
    <d v="2018-02-01T00:00:00"/>
    <x v="1"/>
    <x v="2"/>
    <n v="7531"/>
    <s v="very low "/>
    <n v="7010"/>
    <n v="519"/>
    <n v="2906"/>
    <n v="4202"/>
    <n v="968"/>
    <n v="598"/>
    <n v="0.97"/>
    <x v="13"/>
  </r>
  <r>
    <x v="37"/>
    <s v="OR"/>
    <m/>
    <x v="1"/>
    <d v="2018-03-01T00:00:00"/>
    <x v="2"/>
    <x v="2"/>
    <n v="7654"/>
    <s v="very low "/>
    <n v="7137"/>
    <n v="517"/>
    <n v="2915"/>
    <n v="4308"/>
    <n v="968"/>
    <n v="607"/>
    <n v="0.97"/>
    <x v="13"/>
  </r>
  <r>
    <x v="37"/>
    <s v="OR"/>
    <m/>
    <x v="1"/>
    <d v="2018-04-01T00:00:00"/>
    <x v="3"/>
    <x v="2"/>
    <n v="7794"/>
    <s v="very low "/>
    <n v="7281"/>
    <n v="513"/>
    <n v="2942"/>
    <n v="4405"/>
    <n v="984"/>
    <n v="625"/>
    <n v="0.97"/>
    <x v="11"/>
  </r>
  <r>
    <x v="37"/>
    <s v="OR"/>
    <m/>
    <x v="1"/>
    <d v="2018-05-01T00:00:00"/>
    <x v="4"/>
    <x v="2"/>
    <n v="7849"/>
    <s v="very low "/>
    <n v="7352"/>
    <n v="497"/>
    <n v="2969"/>
    <n v="4435"/>
    <n v="988"/>
    <n v="638"/>
    <n v="0.98"/>
    <x v="11"/>
  </r>
  <r>
    <x v="37"/>
    <s v="OR"/>
    <m/>
    <x v="1"/>
    <d v="2018-06-01T00:00:00"/>
    <x v="5"/>
    <x v="2"/>
    <n v="8124"/>
    <s v="very low "/>
    <n v="7693"/>
    <n v="429"/>
    <n v="3060"/>
    <n v="4578"/>
    <n v="1022"/>
    <n v="665"/>
    <n v="0.98"/>
    <x v="11"/>
  </r>
  <r>
    <x v="37"/>
    <s v="OR"/>
    <m/>
    <x v="1"/>
    <d v="2018-07-01T00:00:00"/>
    <x v="6"/>
    <x v="2"/>
    <n v="8157"/>
    <s v="very low "/>
    <n v="7732"/>
    <n v="424"/>
    <n v="3049"/>
    <n v="4514"/>
    <n v="1026"/>
    <n v="667"/>
    <n v="0.98"/>
    <x v="11"/>
  </r>
  <r>
    <x v="37"/>
    <s v="OR"/>
    <m/>
    <x v="1"/>
    <d v="2018-08-01T00:00:00"/>
    <x v="7"/>
    <x v="2"/>
    <n v="8259"/>
    <s v="very low "/>
    <n v="7850"/>
    <n v="407"/>
    <n v="3282"/>
    <n v="4944"/>
    <n v="1094"/>
    <n v="716"/>
    <n v="0.98"/>
    <x v="11"/>
  </r>
  <r>
    <x v="37"/>
    <s v="OR"/>
    <m/>
    <x v="1"/>
    <d v="2018-09-01T00:00:00"/>
    <x v="8"/>
    <x v="2"/>
    <n v="8432"/>
    <s v="very low "/>
    <n v="8062"/>
    <n v="366"/>
    <n v="3366"/>
    <n v="5030"/>
    <n v="1114"/>
    <n v="729"/>
    <n v="0.98"/>
    <x v="12"/>
  </r>
  <r>
    <x v="37"/>
    <s v="OR"/>
    <m/>
    <x v="1"/>
    <d v="2018-10-01T00:00:00"/>
    <x v="9"/>
    <x v="2"/>
    <n v="8504"/>
    <s v="very low "/>
    <n v="8139"/>
    <n v="363"/>
    <n v="3391"/>
    <n v="5068"/>
    <n v="1128"/>
    <n v="736"/>
    <n v="0.97"/>
    <x v="11"/>
  </r>
  <r>
    <x v="37"/>
    <s v="OR"/>
    <m/>
    <x v="1"/>
    <d v="2018-11-01T00:00:00"/>
    <x v="10"/>
    <x v="2"/>
    <n v="8510"/>
    <s v="very low "/>
    <n v="8137"/>
    <n v="369"/>
    <n v="3386"/>
    <n v="5064"/>
    <n v="1124"/>
    <n v="734"/>
    <n v="0.96"/>
    <x v="11"/>
  </r>
  <r>
    <x v="37"/>
    <s v="OR"/>
    <m/>
    <x v="1"/>
    <d v="2018-12-01T00:00:00"/>
    <x v="11"/>
    <x v="2"/>
    <n v="8574"/>
    <s v="very low "/>
    <n v="8195"/>
    <n v="376"/>
    <n v="3399"/>
    <n v="5107"/>
    <n v="1136"/>
    <n v="755"/>
    <n v="0.96"/>
    <x v="13"/>
  </r>
  <r>
    <x v="37"/>
    <s v="OR"/>
    <m/>
    <x v="1"/>
    <d v="2019-01-01T00:00:00"/>
    <x v="0"/>
    <x v="3"/>
    <n v="8638"/>
    <s v="very low "/>
    <n v="8273"/>
    <n v="361"/>
    <n v="3431"/>
    <n v="5125"/>
    <n v="1152"/>
    <n v="766"/>
    <n v="0.96"/>
    <x v="13"/>
  </r>
  <r>
    <x v="37"/>
    <s v="OR"/>
    <m/>
    <x v="1"/>
    <d v="2019-02-01T00:00:00"/>
    <x v="1"/>
    <x v="3"/>
    <n v="8654"/>
    <s v="very low "/>
    <n v="8293"/>
    <n v="359"/>
    <n v="3498"/>
    <n v="5141"/>
    <n v="1173"/>
    <n v="800"/>
    <n v="0.96"/>
    <x v="13"/>
  </r>
  <r>
    <x v="37"/>
    <s v="OR"/>
    <m/>
    <x v="1"/>
    <d v="2019-03-01T00:00:00"/>
    <x v="2"/>
    <x v="3"/>
    <n v="8713"/>
    <s v="very low "/>
    <n v="8356"/>
    <n v="336"/>
    <n v="3534"/>
    <n v="5157"/>
    <n v="1190"/>
    <n v="806"/>
    <n v="0.96"/>
    <x v="13"/>
  </r>
  <r>
    <x v="37"/>
    <s v="OR"/>
    <m/>
    <x v="1"/>
    <d v="2019-04-01T00:00:00"/>
    <x v="3"/>
    <x v="3"/>
    <n v="8808"/>
    <s v="very low "/>
    <n v="8453"/>
    <n v="338"/>
    <n v="3530"/>
    <n v="5252"/>
    <n v="1209"/>
    <n v="811"/>
    <n v="0.96"/>
    <x v="13"/>
  </r>
  <r>
    <x v="38"/>
    <s v="PA"/>
    <m/>
    <x v="8"/>
    <d v="2016-01-01T00:00:00"/>
    <x v="0"/>
    <x v="0"/>
    <n v="13106"/>
    <s v="low "/>
    <n v="10886"/>
    <n v="2108"/>
    <n v="5353"/>
    <n v="6384"/>
    <n v="1304"/>
    <n v="853"/>
    <n v="0.91"/>
    <x v="5"/>
  </r>
  <r>
    <x v="38"/>
    <s v="PA"/>
    <m/>
    <x v="8"/>
    <d v="2016-02-01T00:00:00"/>
    <x v="1"/>
    <x v="0"/>
    <n v="13565"/>
    <s v="low "/>
    <n v="11262"/>
    <n v="2194"/>
    <n v="6080"/>
    <n v="7386"/>
    <n v="1167"/>
    <n v="982"/>
    <n v="0.91"/>
    <x v="5"/>
  </r>
  <r>
    <x v="38"/>
    <s v="PA"/>
    <m/>
    <x v="8"/>
    <d v="2016-03-01T00:00:00"/>
    <x v="2"/>
    <x v="0"/>
    <n v="14215"/>
    <s v="low "/>
    <n v="11784"/>
    <n v="2320"/>
    <n v="6207"/>
    <n v="7904"/>
    <n v="1176"/>
    <n v="1021"/>
    <n v="0.91"/>
    <x v="5"/>
  </r>
  <r>
    <x v="38"/>
    <s v="PA"/>
    <m/>
    <x v="8"/>
    <d v="2016-04-01T00:00:00"/>
    <x v="3"/>
    <x v="0"/>
    <n v="14977"/>
    <s v="low "/>
    <n v="12350"/>
    <n v="2521"/>
    <n v="6401"/>
    <n v="8466"/>
    <n v="1234"/>
    <n v="1078"/>
    <n v="0.93"/>
    <x v="7"/>
  </r>
  <r>
    <x v="38"/>
    <s v="PA"/>
    <m/>
    <x v="8"/>
    <d v="2016-05-01T00:00:00"/>
    <x v="4"/>
    <x v="0"/>
    <n v="16073"/>
    <s v="low "/>
    <n v="13037"/>
    <n v="2932"/>
    <n v="6652"/>
    <n v="9297"/>
    <n v="1312"/>
    <n v="1162"/>
    <n v="0.93"/>
    <x v="7"/>
  </r>
  <r>
    <x v="38"/>
    <s v="PA"/>
    <m/>
    <x v="8"/>
    <d v="2016-06-01T00:00:00"/>
    <x v="5"/>
    <x v="0"/>
    <n v="18544"/>
    <s v="low "/>
    <n v="15032"/>
    <n v="3414"/>
    <n v="7068"/>
    <n v="11279"/>
    <n v="1507"/>
    <n v="1271"/>
    <n v="0.93"/>
    <x v="7"/>
  </r>
  <r>
    <x v="38"/>
    <s v="PA"/>
    <m/>
    <x v="8"/>
    <d v="2016-07-01T00:00:00"/>
    <x v="6"/>
    <x v="0"/>
    <n v="18266"/>
    <s v="low "/>
    <n v="15042"/>
    <n v="3124"/>
    <n v="6957"/>
    <n v="10860"/>
    <n v="1493"/>
    <n v="1234"/>
    <n v="0.93"/>
    <x v="7"/>
  </r>
  <r>
    <x v="38"/>
    <s v="PA"/>
    <m/>
    <x v="8"/>
    <d v="2016-08-01T00:00:00"/>
    <x v="7"/>
    <x v="0"/>
    <n v="18730"/>
    <s v="low "/>
    <n v="15601"/>
    <n v="3030"/>
    <n v="6947"/>
    <n v="10723"/>
    <n v="1488"/>
    <n v="1235"/>
    <n v="0.93"/>
    <x v="8"/>
  </r>
  <r>
    <x v="38"/>
    <s v="PA"/>
    <m/>
    <x v="8"/>
    <d v="2016-09-01T00:00:00"/>
    <x v="8"/>
    <x v="0"/>
    <n v="19151"/>
    <s v="low "/>
    <n v="16108"/>
    <n v="2940"/>
    <n v="7132"/>
    <n v="11375"/>
    <n v="1569"/>
    <n v="1277"/>
    <n v="0.93"/>
    <x v="7"/>
  </r>
  <r>
    <x v="38"/>
    <s v="PA"/>
    <m/>
    <x v="8"/>
    <d v="2016-10-01T00:00:00"/>
    <x v="9"/>
    <x v="0"/>
    <n v="19711"/>
    <s v="low "/>
    <n v="16629"/>
    <n v="2971"/>
    <n v="7231"/>
    <n v="11794"/>
    <n v="1606"/>
    <n v="1311"/>
    <n v="0.94"/>
    <x v="8"/>
  </r>
  <r>
    <x v="38"/>
    <s v="PA"/>
    <m/>
    <x v="8"/>
    <d v="2016-11-01T00:00:00"/>
    <x v="10"/>
    <x v="0"/>
    <n v="20229"/>
    <s v="moderate "/>
    <n v="17151"/>
    <n v="2963"/>
    <n v="7358"/>
    <n v="12137"/>
    <n v="1645"/>
    <n v="1344"/>
    <n v="0.94"/>
    <x v="8"/>
  </r>
  <r>
    <x v="38"/>
    <s v="PA"/>
    <m/>
    <x v="8"/>
    <d v="2016-12-01T00:00:00"/>
    <x v="11"/>
    <x v="0"/>
    <n v="20331"/>
    <s v="moderate "/>
    <n v="17297"/>
    <n v="2921"/>
    <n v="7461"/>
    <n v="12139"/>
    <n v="1665"/>
    <n v="1388"/>
    <n v="0.94"/>
    <x v="8"/>
  </r>
  <r>
    <x v="38"/>
    <s v="PA"/>
    <m/>
    <x v="8"/>
    <d v="2017-01-01T00:00:00"/>
    <x v="0"/>
    <x v="1"/>
    <n v="20762"/>
    <s v="moderate "/>
    <n v="17811"/>
    <n v="2842"/>
    <n v="7550"/>
    <n v="12400"/>
    <n v="1715"/>
    <n v="1394"/>
    <n v="0.94"/>
    <x v="10"/>
  </r>
  <r>
    <x v="38"/>
    <s v="PA"/>
    <m/>
    <x v="8"/>
    <d v="2017-02-01T00:00:00"/>
    <x v="1"/>
    <x v="1"/>
    <n v="21426"/>
    <s v="moderate "/>
    <n v="18491"/>
    <n v="2828"/>
    <n v="7860"/>
    <n v="12682"/>
    <n v="1786"/>
    <n v="1440"/>
    <n v="0.95"/>
    <x v="10"/>
  </r>
  <r>
    <x v="38"/>
    <s v="PA"/>
    <m/>
    <x v="8"/>
    <d v="2017-03-01T00:00:00"/>
    <x v="2"/>
    <x v="1"/>
    <n v="22055"/>
    <s v="moderate "/>
    <n v="19114"/>
    <n v="2828"/>
    <n v="8085"/>
    <n v="13038"/>
    <n v="1874"/>
    <n v="1465"/>
    <n v="0.95"/>
    <x v="9"/>
  </r>
  <r>
    <x v="38"/>
    <s v="PA"/>
    <m/>
    <x v="8"/>
    <d v="2017-04-01T00:00:00"/>
    <x v="3"/>
    <x v="1"/>
    <n v="22598"/>
    <s v="moderate "/>
    <n v="19869"/>
    <n v="2623"/>
    <n v="8215"/>
    <n v="13383"/>
    <n v="1921"/>
    <n v="1506"/>
    <n v="0.95"/>
    <x v="9"/>
  </r>
  <r>
    <x v="38"/>
    <s v="PA"/>
    <m/>
    <x v="8"/>
    <d v="2017-05-01T00:00:00"/>
    <x v="4"/>
    <x v="1"/>
    <n v="22946"/>
    <s v="moderate "/>
    <n v="20198"/>
    <n v="2639"/>
    <n v="8333"/>
    <n v="13590"/>
    <n v="1949"/>
    <n v="1525"/>
    <n v="0.95"/>
    <x v="9"/>
  </r>
  <r>
    <x v="38"/>
    <s v="PA"/>
    <m/>
    <x v="8"/>
    <d v="2017-06-01T00:00:00"/>
    <x v="5"/>
    <x v="1"/>
    <n v="23312"/>
    <s v="moderate "/>
    <n v="20551"/>
    <n v="2653"/>
    <n v="8389"/>
    <n v="13874"/>
    <n v="1993"/>
    <n v="1567"/>
    <n v="0.95"/>
    <x v="9"/>
  </r>
  <r>
    <x v="38"/>
    <s v="PA"/>
    <m/>
    <x v="8"/>
    <d v="2017-07-01T00:00:00"/>
    <x v="6"/>
    <x v="1"/>
    <n v="23392"/>
    <s v="moderate "/>
    <n v="20843"/>
    <n v="2441"/>
    <n v="8327"/>
    <n v="13604"/>
    <n v="2025"/>
    <n v="1589"/>
    <n v="0.96"/>
    <x v="9"/>
  </r>
  <r>
    <x v="38"/>
    <s v="PA"/>
    <m/>
    <x v="8"/>
    <d v="2017-08-01T00:00:00"/>
    <x v="7"/>
    <x v="1"/>
    <n v="23832"/>
    <s v="moderate "/>
    <n v="21383"/>
    <n v="2338"/>
    <n v="8384"/>
    <n v="13789"/>
    <n v="2044"/>
    <n v="1618"/>
    <n v="0.96"/>
    <x v="9"/>
  </r>
  <r>
    <x v="38"/>
    <s v="PA"/>
    <m/>
    <x v="8"/>
    <d v="2017-09-01T00:00:00"/>
    <x v="8"/>
    <x v="1"/>
    <n v="24357"/>
    <s v="moderate "/>
    <n v="21954"/>
    <n v="2290"/>
    <n v="8496"/>
    <n v="14124"/>
    <n v="2075"/>
    <n v="1678"/>
    <n v="0.96"/>
    <x v="9"/>
  </r>
  <r>
    <x v="38"/>
    <s v="PA"/>
    <m/>
    <x v="8"/>
    <d v="2017-10-01T00:00:00"/>
    <x v="9"/>
    <x v="1"/>
    <n v="24832"/>
    <s v="moderate "/>
    <n v="22413"/>
    <n v="2300"/>
    <n v="8565"/>
    <n v="14421"/>
    <n v="2103"/>
    <n v="1710"/>
    <n v="0.96"/>
    <x v="9"/>
  </r>
  <r>
    <x v="38"/>
    <s v="PA"/>
    <m/>
    <x v="8"/>
    <d v="2017-11-01T00:00:00"/>
    <x v="10"/>
    <x v="1"/>
    <n v="25368"/>
    <s v="moderate "/>
    <n v="22971"/>
    <n v="2284"/>
    <n v="8697"/>
    <n v="14696"/>
    <n v="2159"/>
    <n v="1762"/>
    <n v="0.96"/>
    <x v="9"/>
  </r>
  <r>
    <x v="38"/>
    <s v="PA"/>
    <m/>
    <x v="8"/>
    <d v="2017-12-01T00:00:00"/>
    <x v="11"/>
    <x v="1"/>
    <n v="25509"/>
    <s v="moderate "/>
    <n v="23160"/>
    <n v="2230"/>
    <n v="8725"/>
    <n v="14777"/>
    <n v="2199"/>
    <n v="1766"/>
    <n v="0.96"/>
    <x v="9"/>
  </r>
  <r>
    <x v="38"/>
    <s v="PA"/>
    <m/>
    <x v="8"/>
    <d v="2018-01-01T00:00:00"/>
    <x v="0"/>
    <x v="2"/>
    <n v="25870"/>
    <s v="moderate "/>
    <n v="23593"/>
    <n v="2154"/>
    <n v="8819"/>
    <n v="14961"/>
    <n v="2244"/>
    <n v="1804"/>
    <n v="0.96"/>
    <x v="9"/>
  </r>
  <r>
    <x v="38"/>
    <s v="PA"/>
    <m/>
    <x v="8"/>
    <d v="2018-02-01T00:00:00"/>
    <x v="1"/>
    <x v="2"/>
    <n v="26226"/>
    <s v="moderate "/>
    <n v="23988"/>
    <n v="2124"/>
    <n v="8885"/>
    <n v="15180"/>
    <n v="2263"/>
    <n v="1853"/>
    <n v="0.96"/>
    <x v="9"/>
  </r>
  <r>
    <x v="38"/>
    <s v="PA"/>
    <m/>
    <x v="8"/>
    <d v="2018-03-01T00:00:00"/>
    <x v="2"/>
    <x v="2"/>
    <n v="26313"/>
    <s v="moderate "/>
    <n v="24154"/>
    <n v="2047"/>
    <n v="8902"/>
    <n v="15225"/>
    <n v="2273"/>
    <n v="1865"/>
    <n v="0.96"/>
    <x v="9"/>
  </r>
  <r>
    <x v="38"/>
    <s v="PA"/>
    <m/>
    <x v="8"/>
    <d v="2018-04-01T00:00:00"/>
    <x v="3"/>
    <x v="2"/>
    <n v="26559"/>
    <s v="moderate "/>
    <n v="24476"/>
    <n v="1971"/>
    <n v="8928"/>
    <n v="15384"/>
    <n v="2323"/>
    <n v="1901"/>
    <n v="0.97"/>
    <x v="13"/>
  </r>
  <r>
    <x v="38"/>
    <s v="PA"/>
    <m/>
    <x v="8"/>
    <d v="2018-05-01T00:00:00"/>
    <x v="4"/>
    <x v="2"/>
    <n v="26766"/>
    <s v="moderate "/>
    <n v="24710"/>
    <n v="1942"/>
    <n v="8986"/>
    <n v="15472"/>
    <n v="2319"/>
    <n v="1915"/>
    <n v="0.97"/>
    <x v="13"/>
  </r>
  <r>
    <x v="38"/>
    <s v="PA"/>
    <m/>
    <x v="8"/>
    <d v="2018-06-01T00:00:00"/>
    <x v="5"/>
    <x v="2"/>
    <n v="26823"/>
    <s v="moderate "/>
    <n v="24876"/>
    <n v="1824"/>
    <n v="8992"/>
    <n v="15509"/>
    <n v="2338"/>
    <n v="1939"/>
    <n v="0.97"/>
    <x v="13"/>
  </r>
  <r>
    <x v="38"/>
    <s v="PA"/>
    <m/>
    <x v="8"/>
    <d v="2018-07-01T00:00:00"/>
    <x v="6"/>
    <x v="2"/>
    <n v="27061"/>
    <s v="moderate "/>
    <n v="25170"/>
    <n v="1768"/>
    <n v="8857"/>
    <n v="15318"/>
    <n v="2370"/>
    <n v="1980"/>
    <n v="0.97"/>
    <x v="11"/>
  </r>
  <r>
    <x v="38"/>
    <s v="PA"/>
    <m/>
    <x v="8"/>
    <d v="2018-08-01T00:00:00"/>
    <x v="7"/>
    <x v="2"/>
    <n v="27481"/>
    <s v="moderate "/>
    <n v="25584"/>
    <n v="1764"/>
    <n v="10193"/>
    <n v="17235"/>
    <n v="2693"/>
    <n v="2181"/>
    <n v="0.97"/>
    <x v="11"/>
  </r>
  <r>
    <x v="38"/>
    <s v="PA"/>
    <m/>
    <x v="8"/>
    <d v="2018-09-01T00:00:00"/>
    <x v="8"/>
    <x v="2"/>
    <n v="27890"/>
    <s v="moderate "/>
    <n v="26128"/>
    <n v="1624"/>
    <n v="10312"/>
    <n v="17524"/>
    <n v="2728"/>
    <n v="2224"/>
    <n v="0.97"/>
    <x v="11"/>
  </r>
  <r>
    <x v="38"/>
    <s v="PA"/>
    <m/>
    <x v="8"/>
    <d v="2018-10-01T00:00:00"/>
    <x v="9"/>
    <x v="2"/>
    <n v="28379"/>
    <s v="moderate "/>
    <n v="26613"/>
    <n v="1620"/>
    <n v="10360"/>
    <n v="17926"/>
    <n v="2757"/>
    <n v="2258"/>
    <n v="0.97"/>
    <x v="11"/>
  </r>
  <r>
    <x v="38"/>
    <s v="PA"/>
    <m/>
    <x v="8"/>
    <d v="2018-11-01T00:00:00"/>
    <x v="10"/>
    <x v="2"/>
    <n v="28385"/>
    <s v="moderate "/>
    <n v="26636"/>
    <n v="1575"/>
    <n v="10378"/>
    <n v="17868"/>
    <n v="2781"/>
    <n v="2253"/>
    <n v="0.98"/>
    <x v="11"/>
  </r>
  <r>
    <x v="38"/>
    <s v="PA"/>
    <m/>
    <x v="8"/>
    <d v="2018-12-01T00:00:00"/>
    <x v="11"/>
    <x v="2"/>
    <n v="28521"/>
    <s v="moderate "/>
    <n v="26773"/>
    <n v="1549"/>
    <n v="10404"/>
    <n v="17932"/>
    <n v="2805"/>
    <n v="2298"/>
    <n v="0.98"/>
    <x v="11"/>
  </r>
  <r>
    <x v="38"/>
    <s v="PA"/>
    <m/>
    <x v="8"/>
    <d v="2019-01-01T00:00:00"/>
    <x v="0"/>
    <x v="3"/>
    <n v="28804"/>
    <s v="moderate "/>
    <n v="27067"/>
    <n v="1554"/>
    <n v="10485"/>
    <n v="18077"/>
    <n v="2846"/>
    <n v="2323"/>
    <n v="0.97"/>
    <x v="11"/>
  </r>
  <r>
    <x v="38"/>
    <s v="PA"/>
    <m/>
    <x v="8"/>
    <d v="2019-02-01T00:00:00"/>
    <x v="1"/>
    <x v="3"/>
    <n v="28862"/>
    <s v="moderate "/>
    <n v="27175"/>
    <n v="1512"/>
    <n v="10684"/>
    <n v="18152"/>
    <n v="2908"/>
    <n v="2407"/>
    <n v="0.98"/>
    <x v="11"/>
  </r>
  <r>
    <x v="38"/>
    <s v="PA"/>
    <m/>
    <x v="8"/>
    <d v="2019-03-01T00:00:00"/>
    <x v="2"/>
    <x v="3"/>
    <n v="29067"/>
    <s v="moderate "/>
    <n v="27294"/>
    <n v="1527"/>
    <n v="10772"/>
    <n v="18251"/>
    <n v="2972"/>
    <n v="2456"/>
    <n v="0.97"/>
    <x v="11"/>
  </r>
  <r>
    <x v="38"/>
    <s v="PA"/>
    <m/>
    <x v="8"/>
    <d v="2019-04-01T00:00:00"/>
    <x v="3"/>
    <x v="3"/>
    <n v="29318"/>
    <s v="moderate "/>
    <n v="27604"/>
    <n v="1498"/>
    <n v="10823"/>
    <n v="18431"/>
    <n v="2992"/>
    <n v="2476"/>
    <n v="0.98"/>
    <x v="11"/>
  </r>
  <r>
    <x v="39"/>
    <s v="RI"/>
    <m/>
    <x v="4"/>
    <d v="2016-01-01T00:00:00"/>
    <x v="0"/>
    <x v="0"/>
    <n v="1598"/>
    <s v="very low "/>
    <n v="1192"/>
    <n v="399"/>
    <n v="467"/>
    <n v="877"/>
    <n v="162"/>
    <n v="57"/>
    <n v="0.98"/>
    <x v="13"/>
  </r>
  <r>
    <x v="39"/>
    <s v="RI"/>
    <m/>
    <x v="4"/>
    <d v="2016-02-01T00:00:00"/>
    <x v="1"/>
    <x v="0"/>
    <n v="1650"/>
    <s v="very low "/>
    <n v="1242"/>
    <n v="405"/>
    <n v="574"/>
    <n v="1053"/>
    <n v="163"/>
    <n v="50"/>
    <n v="0.97"/>
    <x v="13"/>
  </r>
  <r>
    <x v="39"/>
    <s v="RI"/>
    <m/>
    <x v="4"/>
    <d v="2016-03-01T00:00:00"/>
    <x v="2"/>
    <x v="0"/>
    <n v="1663"/>
    <s v="very low "/>
    <n v="1257"/>
    <n v="402"/>
    <n v="577"/>
    <n v="1063"/>
    <n v="168"/>
    <n v="51"/>
    <n v="0.97"/>
    <x v="13"/>
  </r>
  <r>
    <x v="39"/>
    <s v="RI"/>
    <m/>
    <x v="4"/>
    <d v="2016-04-01T00:00:00"/>
    <x v="3"/>
    <x v="0"/>
    <n v="1702"/>
    <s v="very low "/>
    <n v="1287"/>
    <n v="411"/>
    <n v="564"/>
    <n v="1113"/>
    <n v="167"/>
    <n v="57"/>
    <n v="0.98"/>
    <x v="12"/>
  </r>
  <r>
    <x v="39"/>
    <s v="RI"/>
    <m/>
    <x v="4"/>
    <d v="2016-05-01T00:00:00"/>
    <x v="4"/>
    <x v="0"/>
    <n v="1725"/>
    <s v="very low "/>
    <n v="1308"/>
    <n v="413"/>
    <n v="565"/>
    <n v="1137"/>
    <n v="163"/>
    <n v="58"/>
    <n v="0.97"/>
    <x v="11"/>
  </r>
  <r>
    <x v="39"/>
    <s v="RI"/>
    <m/>
    <x v="4"/>
    <d v="2016-06-01T00:00:00"/>
    <x v="5"/>
    <x v="0"/>
    <n v="1897"/>
    <s v="very low "/>
    <n v="1384"/>
    <n v="509"/>
    <n v="588"/>
    <n v="1274"/>
    <n v="173"/>
    <n v="58"/>
    <n v="0.98"/>
    <x v="12"/>
  </r>
  <r>
    <x v="39"/>
    <s v="RI"/>
    <m/>
    <x v="4"/>
    <d v="2016-07-01T00:00:00"/>
    <x v="6"/>
    <x v="0"/>
    <n v="1893"/>
    <s v="very low "/>
    <n v="1410"/>
    <n v="479"/>
    <n v="574"/>
    <n v="1212"/>
    <n v="174"/>
    <n v="59"/>
    <n v="0.98"/>
    <x v="12"/>
  </r>
  <r>
    <x v="39"/>
    <s v="RI"/>
    <m/>
    <x v="4"/>
    <d v="2016-08-01T00:00:00"/>
    <x v="7"/>
    <x v="0"/>
    <n v="1941"/>
    <s v="very low "/>
    <n v="1497"/>
    <n v="441"/>
    <n v="569"/>
    <n v="1184"/>
    <n v="175"/>
    <n v="56"/>
    <n v="0.97"/>
    <x v="11"/>
  </r>
  <r>
    <x v="39"/>
    <s v="RI"/>
    <m/>
    <x v="4"/>
    <d v="2016-09-01T00:00:00"/>
    <x v="8"/>
    <x v="0"/>
    <n v="1962"/>
    <s v="very low "/>
    <n v="1529"/>
    <n v="429"/>
    <n v="563"/>
    <n v="1273"/>
    <n v="179"/>
    <n v="57"/>
    <n v="0.97"/>
    <x v="11"/>
  </r>
  <r>
    <x v="39"/>
    <s v="RI"/>
    <m/>
    <x v="4"/>
    <d v="2016-10-01T00:00:00"/>
    <x v="9"/>
    <x v="0"/>
    <n v="2045"/>
    <s v="very low "/>
    <n v="1631"/>
    <n v="411"/>
    <n v="584"/>
    <n v="1326"/>
    <n v="186"/>
    <n v="66"/>
    <n v="0.97"/>
    <x v="11"/>
  </r>
  <r>
    <x v="39"/>
    <s v="RI"/>
    <m/>
    <x v="4"/>
    <d v="2016-11-01T00:00:00"/>
    <x v="10"/>
    <x v="0"/>
    <n v="2100"/>
    <s v="very low "/>
    <n v="1677"/>
    <n v="421"/>
    <n v="583"/>
    <n v="1384"/>
    <n v="189"/>
    <n v="72"/>
    <n v="0.97"/>
    <x v="11"/>
  </r>
  <r>
    <x v="39"/>
    <s v="RI"/>
    <m/>
    <x v="4"/>
    <d v="2016-12-01T00:00:00"/>
    <x v="11"/>
    <x v="0"/>
    <n v="2120"/>
    <s v="very low "/>
    <n v="1722"/>
    <n v="396"/>
    <n v="586"/>
    <n v="1398"/>
    <n v="191"/>
    <n v="71"/>
    <n v="0.97"/>
    <x v="11"/>
  </r>
  <r>
    <x v="39"/>
    <s v="RI"/>
    <m/>
    <x v="4"/>
    <d v="2017-01-01T00:00:00"/>
    <x v="0"/>
    <x v="1"/>
    <n v="2143"/>
    <s v="very low "/>
    <n v="1754"/>
    <n v="387"/>
    <n v="585"/>
    <n v="1418"/>
    <n v="191"/>
    <n v="67"/>
    <n v="0.97"/>
    <x v="13"/>
  </r>
  <r>
    <x v="39"/>
    <s v="RI"/>
    <m/>
    <x v="4"/>
    <d v="2017-02-01T00:00:00"/>
    <x v="1"/>
    <x v="1"/>
    <n v="2178"/>
    <s v="very low "/>
    <n v="1806"/>
    <n v="368"/>
    <n v="614"/>
    <n v="1422"/>
    <n v="200"/>
    <n v="70"/>
    <n v="0.97"/>
    <x v="11"/>
  </r>
  <r>
    <x v="39"/>
    <s v="RI"/>
    <m/>
    <x v="4"/>
    <d v="2017-03-01T00:00:00"/>
    <x v="2"/>
    <x v="1"/>
    <n v="2211"/>
    <s v="very low "/>
    <n v="1835"/>
    <n v="374"/>
    <n v="620"/>
    <n v="1444"/>
    <n v="198"/>
    <n v="72"/>
    <n v="0.97"/>
    <x v="13"/>
  </r>
  <r>
    <x v="39"/>
    <s v="RI"/>
    <m/>
    <x v="4"/>
    <d v="2017-04-01T00:00:00"/>
    <x v="3"/>
    <x v="1"/>
    <n v="2270"/>
    <s v="very low "/>
    <n v="1893"/>
    <n v="374"/>
    <n v="625"/>
    <n v="1496"/>
    <n v="205"/>
    <n v="77"/>
    <n v="0.97"/>
    <x v="13"/>
  </r>
  <r>
    <x v="39"/>
    <s v="RI"/>
    <m/>
    <x v="4"/>
    <d v="2017-05-01T00:00:00"/>
    <x v="4"/>
    <x v="1"/>
    <n v="2265"/>
    <s v="very low "/>
    <n v="1884"/>
    <n v="379"/>
    <n v="633"/>
    <n v="1489"/>
    <n v="209"/>
    <n v="74"/>
    <n v="0.97"/>
    <x v="13"/>
  </r>
  <r>
    <x v="39"/>
    <s v="RI"/>
    <m/>
    <x v="4"/>
    <d v="2017-06-01T00:00:00"/>
    <x v="5"/>
    <x v="1"/>
    <n v="2311"/>
    <s v="very low "/>
    <n v="1918"/>
    <n v="391"/>
    <n v="630"/>
    <n v="1522"/>
    <n v="221"/>
    <n v="76"/>
    <n v="0.97"/>
    <x v="11"/>
  </r>
  <r>
    <x v="39"/>
    <s v="RI"/>
    <m/>
    <x v="4"/>
    <d v="2017-07-01T00:00:00"/>
    <x v="6"/>
    <x v="1"/>
    <n v="2374"/>
    <s v="very low "/>
    <n v="1993"/>
    <n v="379"/>
    <n v="631"/>
    <n v="1504"/>
    <n v="223"/>
    <n v="75"/>
    <n v="0.97"/>
    <x v="11"/>
  </r>
  <r>
    <x v="39"/>
    <s v="RI"/>
    <m/>
    <x v="4"/>
    <d v="2017-08-01T00:00:00"/>
    <x v="7"/>
    <x v="1"/>
    <n v="2417"/>
    <s v="very low "/>
    <n v="2041"/>
    <n v="374"/>
    <n v="643"/>
    <n v="1514"/>
    <n v="232"/>
    <n v="78"/>
    <n v="0.97"/>
    <x v="13"/>
  </r>
  <r>
    <x v="39"/>
    <s v="RI"/>
    <m/>
    <x v="4"/>
    <d v="2017-09-01T00:00:00"/>
    <x v="8"/>
    <x v="1"/>
    <n v="2431"/>
    <s v="very low "/>
    <n v="2058"/>
    <n v="371"/>
    <n v="641"/>
    <n v="1521"/>
    <n v="231"/>
    <n v="77"/>
    <n v="0.98"/>
    <x v="13"/>
  </r>
  <r>
    <x v="39"/>
    <s v="RI"/>
    <m/>
    <x v="4"/>
    <d v="2017-10-01T00:00:00"/>
    <x v="9"/>
    <x v="1"/>
    <n v="2427"/>
    <s v="very low "/>
    <n v="2100"/>
    <n v="325"/>
    <n v="638"/>
    <n v="1510"/>
    <n v="236"/>
    <n v="76"/>
    <n v="0.98"/>
    <x v="12"/>
  </r>
  <r>
    <x v="39"/>
    <s v="RI"/>
    <m/>
    <x v="4"/>
    <d v="2017-11-01T00:00:00"/>
    <x v="10"/>
    <x v="1"/>
    <n v="2444"/>
    <s v="very low "/>
    <n v="2135"/>
    <n v="307"/>
    <n v="660"/>
    <n v="1515"/>
    <n v="262"/>
    <n v="84"/>
    <n v="0.98"/>
    <x v="12"/>
  </r>
  <r>
    <x v="39"/>
    <s v="RI"/>
    <m/>
    <x v="4"/>
    <d v="2017-12-01T00:00:00"/>
    <x v="11"/>
    <x v="1"/>
    <n v="2484"/>
    <s v="very low "/>
    <n v="2164"/>
    <n v="316"/>
    <n v="685"/>
    <n v="1524"/>
    <n v="294"/>
    <n v="86"/>
    <n v="0.98"/>
    <x v="12"/>
  </r>
  <r>
    <x v="39"/>
    <s v="RI"/>
    <m/>
    <x v="4"/>
    <d v="2018-01-01T00:00:00"/>
    <x v="0"/>
    <x v="2"/>
    <n v="2522"/>
    <s v="very low "/>
    <n v="2198"/>
    <n v="323"/>
    <n v="695"/>
    <n v="1543"/>
    <n v="295"/>
    <n v="88"/>
    <n v="0.98"/>
    <x v="12"/>
  </r>
  <r>
    <x v="39"/>
    <s v="RI"/>
    <m/>
    <x v="4"/>
    <d v="2018-02-01T00:00:00"/>
    <x v="1"/>
    <x v="2"/>
    <n v="2535"/>
    <s v="very low "/>
    <n v="2208"/>
    <n v="324"/>
    <n v="695"/>
    <n v="1545"/>
    <n v="295"/>
    <n v="95"/>
    <n v="0.98"/>
    <x v="12"/>
  </r>
  <r>
    <x v="39"/>
    <s v="RI"/>
    <m/>
    <x v="4"/>
    <d v="2018-03-01T00:00:00"/>
    <x v="2"/>
    <x v="2"/>
    <n v="2574"/>
    <s v="very low "/>
    <n v="2243"/>
    <n v="329"/>
    <n v="711"/>
    <n v="1562"/>
    <n v="299"/>
    <n v="93"/>
    <n v="0.98"/>
    <x v="11"/>
  </r>
  <r>
    <x v="39"/>
    <s v="RI"/>
    <m/>
    <x v="4"/>
    <d v="2018-04-01T00:00:00"/>
    <x v="3"/>
    <x v="2"/>
    <n v="2578"/>
    <s v="very low "/>
    <n v="2239"/>
    <n v="336"/>
    <n v="704"/>
    <n v="1575"/>
    <n v="294"/>
    <n v="95"/>
    <n v="0.99"/>
    <x v="12"/>
  </r>
  <r>
    <x v="39"/>
    <s v="RI"/>
    <m/>
    <x v="4"/>
    <d v="2018-05-01T00:00:00"/>
    <x v="4"/>
    <x v="2"/>
    <n v="2561"/>
    <s v="very low "/>
    <n v="2219"/>
    <n v="338"/>
    <n v="692"/>
    <n v="1576"/>
    <n v="291"/>
    <n v="97"/>
    <n v="0.99"/>
    <x v="16"/>
  </r>
  <r>
    <x v="39"/>
    <s v="RI"/>
    <m/>
    <x v="4"/>
    <d v="2018-06-01T00:00:00"/>
    <x v="5"/>
    <x v="2"/>
    <n v="2562"/>
    <s v="very low "/>
    <n v="2182"/>
    <n v="344"/>
    <n v="679"/>
    <n v="1611"/>
    <n v="257"/>
    <n v="98"/>
    <n v="0.98"/>
    <x v="12"/>
  </r>
  <r>
    <x v="39"/>
    <s v="RI"/>
    <m/>
    <x v="4"/>
    <d v="2018-07-01T00:00:00"/>
    <x v="6"/>
    <x v="2"/>
    <n v="2564"/>
    <s v="very low "/>
    <n v="2242"/>
    <n v="321"/>
    <n v="645"/>
    <n v="1563"/>
    <n v="238"/>
    <n v="100"/>
    <n v="0.98"/>
    <x v="12"/>
  </r>
  <r>
    <x v="39"/>
    <s v="RI"/>
    <m/>
    <x v="4"/>
    <d v="2018-08-01T00:00:00"/>
    <x v="7"/>
    <x v="2"/>
    <n v="2524"/>
    <s v="very low "/>
    <n v="2209"/>
    <n v="314"/>
    <n v="770"/>
    <n v="1750"/>
    <n v="256"/>
    <n v="105"/>
    <n v="0.98"/>
    <x v="12"/>
  </r>
  <r>
    <x v="39"/>
    <s v="RI"/>
    <m/>
    <x v="4"/>
    <d v="2018-09-01T00:00:00"/>
    <x v="8"/>
    <x v="2"/>
    <n v="2584"/>
    <s v="very low "/>
    <n v="2254"/>
    <n v="328"/>
    <n v="788"/>
    <n v="1790"/>
    <n v="258"/>
    <n v="116"/>
    <n v="0.99"/>
    <x v="16"/>
  </r>
  <r>
    <x v="39"/>
    <s v="RI"/>
    <m/>
    <x v="4"/>
    <d v="2018-10-01T00:00:00"/>
    <x v="9"/>
    <x v="2"/>
    <n v="2589"/>
    <s v="very low "/>
    <n v="2253"/>
    <n v="335"/>
    <n v="796"/>
    <n v="1785"/>
    <n v="268"/>
    <n v="113"/>
    <n v="0.99"/>
    <x v="12"/>
  </r>
  <r>
    <x v="39"/>
    <s v="RI"/>
    <m/>
    <x v="4"/>
    <d v="2018-11-01T00:00:00"/>
    <x v="10"/>
    <x v="2"/>
    <n v="2571"/>
    <s v="very low "/>
    <n v="2255"/>
    <n v="313"/>
    <n v="795"/>
    <n v="1764"/>
    <n v="268"/>
    <n v="121"/>
    <n v="0.99"/>
    <x v="16"/>
  </r>
  <r>
    <x v="39"/>
    <s v="RI"/>
    <m/>
    <x v="4"/>
    <d v="2018-12-01T00:00:00"/>
    <x v="11"/>
    <x v="2"/>
    <n v="2576"/>
    <s v="very low "/>
    <n v="2271"/>
    <n v="304"/>
    <n v="789"/>
    <n v="1773"/>
    <n v="273"/>
    <n v="119"/>
    <n v="0.99"/>
    <x v="16"/>
  </r>
  <r>
    <x v="39"/>
    <s v="RI"/>
    <m/>
    <x v="4"/>
    <d v="2019-01-01T00:00:00"/>
    <x v="0"/>
    <x v="3"/>
    <n v="2579"/>
    <s v="very low "/>
    <n v="2271"/>
    <n v="307"/>
    <n v="795"/>
    <n v="1768"/>
    <n v="272"/>
    <n v="118"/>
    <n v="0.99"/>
    <x v="16"/>
  </r>
  <r>
    <x v="39"/>
    <s v="RI"/>
    <m/>
    <x v="4"/>
    <d v="2019-02-01T00:00:00"/>
    <x v="1"/>
    <x v="3"/>
    <n v="2592"/>
    <s v="very low "/>
    <n v="2287"/>
    <n v="304"/>
    <n v="812"/>
    <n v="1778"/>
    <n v="288"/>
    <n v="119"/>
    <n v="0.99"/>
    <x v="16"/>
  </r>
  <r>
    <x v="39"/>
    <s v="RI"/>
    <m/>
    <x v="4"/>
    <d v="2019-03-01T00:00:00"/>
    <x v="2"/>
    <x v="3"/>
    <n v="2619"/>
    <s v="very low "/>
    <n v="2321"/>
    <n v="290"/>
    <n v="826"/>
    <n v="1792"/>
    <n v="289"/>
    <n v="118"/>
    <n v="0.98"/>
    <x v="16"/>
  </r>
  <r>
    <x v="39"/>
    <s v="RI"/>
    <m/>
    <x v="4"/>
    <d v="2019-04-01T00:00:00"/>
    <x v="3"/>
    <x v="3"/>
    <n v="2603"/>
    <s v="very low "/>
    <n v="2315"/>
    <n v="287"/>
    <n v="813"/>
    <n v="1788"/>
    <n v="298"/>
    <n v="117"/>
    <n v="0.98"/>
    <x v="12"/>
  </r>
  <r>
    <x v="40"/>
    <s v="SC"/>
    <m/>
    <x v="5"/>
    <d v="2016-01-01T00:00:00"/>
    <x v="0"/>
    <x v="0"/>
    <n v="2726"/>
    <s v="very low "/>
    <n v="1921"/>
    <n v="769"/>
    <n v="1267"/>
    <n v="1214"/>
    <n v="283"/>
    <n v="97"/>
    <n v="0.9"/>
    <x v="15"/>
  </r>
  <r>
    <x v="40"/>
    <s v="SC"/>
    <m/>
    <x v="5"/>
    <d v="2016-02-01T00:00:00"/>
    <x v="1"/>
    <x v="0"/>
    <n v="2916"/>
    <s v="very low "/>
    <n v="2089"/>
    <n v="791"/>
    <n v="1499"/>
    <n v="1402"/>
    <n v="322"/>
    <n v="101"/>
    <n v="0.9"/>
    <x v="15"/>
  </r>
  <r>
    <x v="40"/>
    <s v="SC"/>
    <m/>
    <x v="5"/>
    <d v="2016-03-01T00:00:00"/>
    <x v="2"/>
    <x v="0"/>
    <n v="3171"/>
    <s v="very low "/>
    <n v="2243"/>
    <n v="894"/>
    <n v="1578"/>
    <n v="1581"/>
    <n v="328"/>
    <n v="112"/>
    <n v="0.9"/>
    <x v="15"/>
  </r>
  <r>
    <x v="40"/>
    <s v="SC"/>
    <m/>
    <x v="5"/>
    <d v="2016-04-01T00:00:00"/>
    <x v="3"/>
    <x v="0"/>
    <n v="3459"/>
    <s v="very low "/>
    <n v="2411"/>
    <n v="1015"/>
    <n v="1637"/>
    <n v="1805"/>
    <n v="367"/>
    <n v="135"/>
    <n v="0.91"/>
    <x v="14"/>
  </r>
  <r>
    <x v="40"/>
    <s v="SC"/>
    <m/>
    <x v="5"/>
    <d v="2016-05-01T00:00:00"/>
    <x v="4"/>
    <x v="0"/>
    <n v="3996"/>
    <s v="very low "/>
    <n v="2677"/>
    <n v="1282"/>
    <n v="1755"/>
    <n v="2213"/>
    <n v="424"/>
    <n v="157"/>
    <n v="0.91"/>
    <x v="14"/>
  </r>
  <r>
    <x v="40"/>
    <s v="SC"/>
    <m/>
    <x v="5"/>
    <d v="2016-06-01T00:00:00"/>
    <x v="5"/>
    <x v="0"/>
    <n v="4807"/>
    <s v="very low "/>
    <n v="3180"/>
    <n v="1590"/>
    <n v="1978"/>
    <n v="2798"/>
    <n v="499"/>
    <n v="209"/>
    <n v="0.92"/>
    <x v="6"/>
  </r>
  <r>
    <x v="40"/>
    <s v="SC"/>
    <m/>
    <x v="5"/>
    <d v="2016-07-01T00:00:00"/>
    <x v="6"/>
    <x v="0"/>
    <n v="4498"/>
    <s v="very low "/>
    <n v="3122"/>
    <n v="1338"/>
    <n v="1864"/>
    <n v="2579"/>
    <n v="476"/>
    <n v="201"/>
    <n v="0.92"/>
    <x v="6"/>
  </r>
  <r>
    <x v="40"/>
    <s v="SC"/>
    <m/>
    <x v="5"/>
    <d v="2016-08-01T00:00:00"/>
    <x v="7"/>
    <x v="0"/>
    <n v="4598"/>
    <s v="very low "/>
    <n v="3254"/>
    <n v="1299"/>
    <n v="1876"/>
    <n v="2519"/>
    <n v="481"/>
    <n v="197"/>
    <n v="0.92"/>
    <x v="7"/>
  </r>
  <r>
    <x v="40"/>
    <s v="SC"/>
    <m/>
    <x v="5"/>
    <d v="2016-09-01T00:00:00"/>
    <x v="8"/>
    <x v="0"/>
    <n v="4721"/>
    <s v="very low "/>
    <n v="3421"/>
    <n v="1253"/>
    <n v="1990"/>
    <n v="2645"/>
    <n v="524"/>
    <n v="217"/>
    <n v="0.92"/>
    <x v="6"/>
  </r>
  <r>
    <x v="40"/>
    <s v="SC"/>
    <m/>
    <x v="5"/>
    <d v="2016-10-01T00:00:00"/>
    <x v="9"/>
    <x v="0"/>
    <n v="4909"/>
    <s v="very low "/>
    <n v="3568"/>
    <n v="1290"/>
    <n v="2037"/>
    <n v="2770"/>
    <n v="533"/>
    <n v="216"/>
    <n v="0.92"/>
    <x v="7"/>
  </r>
  <r>
    <x v="40"/>
    <s v="SC"/>
    <m/>
    <x v="5"/>
    <d v="2016-11-01T00:00:00"/>
    <x v="10"/>
    <x v="0"/>
    <n v="5150"/>
    <s v="very low "/>
    <n v="3882"/>
    <n v="1217"/>
    <n v="2098"/>
    <n v="2928"/>
    <n v="572"/>
    <n v="228"/>
    <n v="0.92"/>
    <x v="7"/>
  </r>
  <r>
    <x v="40"/>
    <s v="SC"/>
    <m/>
    <x v="5"/>
    <d v="2016-12-01T00:00:00"/>
    <x v="11"/>
    <x v="0"/>
    <n v="5307"/>
    <s v="very low "/>
    <n v="3945"/>
    <n v="1307"/>
    <n v="2155"/>
    <n v="3011"/>
    <n v="584"/>
    <n v="246"/>
    <n v="0.93"/>
    <x v="7"/>
  </r>
  <r>
    <x v="40"/>
    <s v="SC"/>
    <m/>
    <x v="5"/>
    <d v="2017-01-01T00:00:00"/>
    <x v="0"/>
    <x v="1"/>
    <n v="5279"/>
    <s v="very low "/>
    <n v="4067"/>
    <n v="1155"/>
    <n v="2156"/>
    <n v="2963"/>
    <n v="575"/>
    <n v="237"/>
    <n v="0.93"/>
    <x v="8"/>
  </r>
  <r>
    <x v="40"/>
    <s v="SC"/>
    <m/>
    <x v="5"/>
    <d v="2017-02-01T00:00:00"/>
    <x v="1"/>
    <x v="1"/>
    <n v="5327"/>
    <s v="very low "/>
    <n v="4116"/>
    <n v="1150"/>
    <n v="2164"/>
    <n v="2993"/>
    <n v="580"/>
    <n v="240"/>
    <n v="0.93"/>
    <x v="7"/>
  </r>
  <r>
    <x v="40"/>
    <s v="SC"/>
    <m/>
    <x v="5"/>
    <d v="2017-03-01T00:00:00"/>
    <x v="2"/>
    <x v="1"/>
    <n v="5449"/>
    <s v="very low "/>
    <n v="4204"/>
    <n v="1182"/>
    <n v="2235"/>
    <n v="3036"/>
    <n v="600"/>
    <n v="251"/>
    <n v="0.93"/>
    <x v="8"/>
  </r>
  <r>
    <x v="40"/>
    <s v="SC"/>
    <m/>
    <x v="5"/>
    <d v="2017-04-01T00:00:00"/>
    <x v="3"/>
    <x v="1"/>
    <n v="5639"/>
    <s v="very low "/>
    <n v="4295"/>
    <n v="1277"/>
    <n v="2300"/>
    <n v="3143"/>
    <n v="641"/>
    <n v="269"/>
    <n v="0.93"/>
    <x v="7"/>
  </r>
  <r>
    <x v="40"/>
    <s v="SC"/>
    <m/>
    <x v="5"/>
    <d v="2017-05-01T00:00:00"/>
    <x v="4"/>
    <x v="1"/>
    <n v="5873"/>
    <s v="very low "/>
    <n v="4431"/>
    <n v="1382"/>
    <n v="2356"/>
    <n v="3304"/>
    <n v="653"/>
    <n v="279"/>
    <n v="0.93"/>
    <x v="7"/>
  </r>
  <r>
    <x v="40"/>
    <s v="SC"/>
    <m/>
    <x v="5"/>
    <d v="2017-06-01T00:00:00"/>
    <x v="5"/>
    <x v="1"/>
    <n v="6153"/>
    <s v="very low "/>
    <n v="4618"/>
    <n v="1470"/>
    <n v="2427"/>
    <n v="3492"/>
    <n v="674"/>
    <n v="298"/>
    <n v="0.93"/>
    <x v="8"/>
  </r>
  <r>
    <x v="40"/>
    <s v="SC"/>
    <m/>
    <x v="5"/>
    <d v="2017-07-01T00:00:00"/>
    <x v="6"/>
    <x v="1"/>
    <n v="6156"/>
    <s v="very low "/>
    <n v="4725"/>
    <n v="1368"/>
    <n v="2404"/>
    <n v="3460"/>
    <n v="695"/>
    <n v="292"/>
    <n v="0.94"/>
    <x v="8"/>
  </r>
  <r>
    <x v="40"/>
    <s v="SC"/>
    <m/>
    <x v="5"/>
    <d v="2017-08-01T00:00:00"/>
    <x v="7"/>
    <x v="1"/>
    <n v="6317"/>
    <s v="very low "/>
    <n v="4861"/>
    <n v="1385"/>
    <n v="2447"/>
    <n v="3538"/>
    <n v="717"/>
    <n v="305"/>
    <n v="0.94"/>
    <x v="10"/>
  </r>
  <r>
    <x v="40"/>
    <s v="SC"/>
    <m/>
    <x v="5"/>
    <d v="2017-09-01T00:00:00"/>
    <x v="8"/>
    <x v="1"/>
    <n v="6418"/>
    <s v="very low "/>
    <n v="5024"/>
    <n v="1312"/>
    <n v="2478"/>
    <n v="3580"/>
    <n v="732"/>
    <n v="305"/>
    <n v="0.95"/>
    <x v="9"/>
  </r>
  <r>
    <x v="40"/>
    <s v="SC"/>
    <m/>
    <x v="5"/>
    <d v="2017-10-01T00:00:00"/>
    <x v="9"/>
    <x v="1"/>
    <n v="6631"/>
    <s v="very low "/>
    <n v="5147"/>
    <n v="1397"/>
    <n v="2527"/>
    <n v="3708"/>
    <n v="742"/>
    <n v="322"/>
    <n v="0.96"/>
    <x v="9"/>
  </r>
  <r>
    <x v="40"/>
    <s v="SC"/>
    <m/>
    <x v="5"/>
    <d v="2017-11-01T00:00:00"/>
    <x v="10"/>
    <x v="1"/>
    <n v="6743"/>
    <s v="very low "/>
    <n v="5269"/>
    <n v="1393"/>
    <n v="2558"/>
    <n v="3768"/>
    <n v="753"/>
    <n v="340"/>
    <n v="0.96"/>
    <x v="9"/>
  </r>
  <r>
    <x v="40"/>
    <s v="SC"/>
    <m/>
    <x v="5"/>
    <d v="2017-12-01T00:00:00"/>
    <x v="11"/>
    <x v="1"/>
    <n v="6753"/>
    <s v="very low "/>
    <n v="5294"/>
    <n v="1379"/>
    <n v="2569"/>
    <n v="3752"/>
    <n v="766"/>
    <n v="328"/>
    <n v="0.96"/>
    <x v="9"/>
  </r>
  <r>
    <x v="40"/>
    <s v="SC"/>
    <m/>
    <x v="5"/>
    <d v="2018-01-01T00:00:00"/>
    <x v="0"/>
    <x v="2"/>
    <n v="6877"/>
    <s v="very low "/>
    <n v="5397"/>
    <n v="1400"/>
    <n v="2588"/>
    <n v="3823"/>
    <n v="772"/>
    <n v="342"/>
    <n v="0.96"/>
    <x v="9"/>
  </r>
  <r>
    <x v="40"/>
    <s v="SC"/>
    <m/>
    <x v="5"/>
    <d v="2018-02-01T00:00:00"/>
    <x v="1"/>
    <x v="2"/>
    <n v="6940"/>
    <s v="very low "/>
    <n v="5520"/>
    <n v="1355"/>
    <n v="2607"/>
    <n v="3866"/>
    <n v="785"/>
    <n v="344"/>
    <n v="0.96"/>
    <x v="9"/>
  </r>
  <r>
    <x v="40"/>
    <s v="SC"/>
    <m/>
    <x v="5"/>
    <d v="2018-03-01T00:00:00"/>
    <x v="2"/>
    <x v="2"/>
    <n v="6996"/>
    <s v="very low "/>
    <n v="5572"/>
    <n v="1359"/>
    <n v="2603"/>
    <n v="3908"/>
    <n v="783"/>
    <n v="358"/>
    <n v="0.96"/>
    <x v="9"/>
  </r>
  <r>
    <x v="40"/>
    <s v="SC"/>
    <m/>
    <x v="5"/>
    <d v="2018-04-01T00:00:00"/>
    <x v="3"/>
    <x v="2"/>
    <n v="7194"/>
    <s v="very low "/>
    <n v="5711"/>
    <n v="1414"/>
    <n v="2669"/>
    <n v="4009"/>
    <n v="823"/>
    <n v="372"/>
    <n v="0.96"/>
    <x v="9"/>
  </r>
  <r>
    <x v="40"/>
    <s v="SC"/>
    <m/>
    <x v="5"/>
    <d v="2018-05-01T00:00:00"/>
    <x v="4"/>
    <x v="2"/>
    <n v="7321"/>
    <s v="very low "/>
    <n v="5878"/>
    <n v="1374"/>
    <n v="2708"/>
    <n v="4090"/>
    <n v="827"/>
    <n v="384"/>
    <n v="0.96"/>
    <x v="9"/>
  </r>
  <r>
    <x v="40"/>
    <s v="SC"/>
    <m/>
    <x v="5"/>
    <d v="2018-06-01T00:00:00"/>
    <x v="5"/>
    <x v="2"/>
    <n v="7394"/>
    <s v="very low "/>
    <n v="6437"/>
    <n v="886"/>
    <n v="2759"/>
    <n v="4117"/>
    <n v="831"/>
    <n v="401"/>
    <n v="0.97"/>
    <x v="13"/>
  </r>
  <r>
    <x v="40"/>
    <s v="SC"/>
    <m/>
    <x v="5"/>
    <d v="2018-07-01T00:00:00"/>
    <x v="6"/>
    <x v="2"/>
    <n v="7449"/>
    <s v="very low "/>
    <n v="6591"/>
    <n v="785"/>
    <n v="2771"/>
    <n v="4101"/>
    <n v="862"/>
    <n v="416"/>
    <n v="0.96"/>
    <x v="13"/>
  </r>
  <r>
    <x v="40"/>
    <s v="SC"/>
    <m/>
    <x v="5"/>
    <d v="2018-08-01T00:00:00"/>
    <x v="7"/>
    <x v="2"/>
    <n v="7597"/>
    <s v="very low "/>
    <n v="6766"/>
    <n v="749"/>
    <n v="3210"/>
    <n v="4364"/>
    <n v="917"/>
    <n v="451"/>
    <n v="0.97"/>
    <x v="13"/>
  </r>
  <r>
    <x v="40"/>
    <s v="SC"/>
    <m/>
    <x v="5"/>
    <d v="2018-09-01T00:00:00"/>
    <x v="8"/>
    <x v="2"/>
    <n v="7798"/>
    <s v="very low "/>
    <n v="7001"/>
    <n v="711"/>
    <n v="3306"/>
    <n v="4477"/>
    <n v="958"/>
    <n v="479"/>
    <n v="0.96"/>
    <x v="13"/>
  </r>
  <r>
    <x v="40"/>
    <s v="SC"/>
    <m/>
    <x v="5"/>
    <d v="2018-10-01T00:00:00"/>
    <x v="9"/>
    <x v="2"/>
    <n v="7904"/>
    <s v="very low "/>
    <n v="7074"/>
    <n v="750"/>
    <n v="3329"/>
    <n v="4550"/>
    <n v="961"/>
    <n v="483"/>
    <n v="0.96"/>
    <x v="13"/>
  </r>
  <r>
    <x v="40"/>
    <s v="SC"/>
    <m/>
    <x v="5"/>
    <d v="2018-11-01T00:00:00"/>
    <x v="10"/>
    <x v="2"/>
    <n v="7885"/>
    <s v="very low "/>
    <n v="7086"/>
    <n v="712"/>
    <n v="3341"/>
    <n v="4507"/>
    <n v="957"/>
    <n v="478"/>
    <n v="0.97"/>
    <x v="13"/>
  </r>
  <r>
    <x v="40"/>
    <s v="SC"/>
    <m/>
    <x v="5"/>
    <d v="2018-12-01T00:00:00"/>
    <x v="11"/>
    <x v="2"/>
    <n v="7984"/>
    <s v="very low "/>
    <n v="7164"/>
    <n v="729"/>
    <n v="3357"/>
    <n v="4570"/>
    <n v="957"/>
    <n v="482"/>
    <n v="0.97"/>
    <x v="13"/>
  </r>
  <r>
    <x v="40"/>
    <s v="SC"/>
    <m/>
    <x v="5"/>
    <d v="2019-01-01T00:00:00"/>
    <x v="0"/>
    <x v="3"/>
    <n v="8073"/>
    <s v="very low "/>
    <n v="7272"/>
    <n v="716"/>
    <n v="3398"/>
    <n v="4608"/>
    <n v="976"/>
    <n v="497"/>
    <n v="0.97"/>
    <x v="13"/>
  </r>
  <r>
    <x v="40"/>
    <s v="SC"/>
    <m/>
    <x v="5"/>
    <d v="2019-02-01T00:00:00"/>
    <x v="1"/>
    <x v="3"/>
    <n v="8066"/>
    <s v="very low "/>
    <n v="7295"/>
    <n v="685"/>
    <n v="3455"/>
    <n v="4600"/>
    <n v="1005"/>
    <n v="502"/>
    <n v="0.97"/>
    <x v="13"/>
  </r>
  <r>
    <x v="40"/>
    <s v="SC"/>
    <m/>
    <x v="5"/>
    <d v="2019-03-01T00:00:00"/>
    <x v="2"/>
    <x v="3"/>
    <n v="8116"/>
    <s v="very low "/>
    <n v="7376"/>
    <n v="629"/>
    <n v="3467"/>
    <n v="4631"/>
    <n v="1021"/>
    <n v="502"/>
    <n v="0.97"/>
    <x v="13"/>
  </r>
  <r>
    <x v="40"/>
    <s v="SC"/>
    <m/>
    <x v="5"/>
    <d v="2019-04-01T00:00:00"/>
    <x v="3"/>
    <x v="3"/>
    <n v="8196"/>
    <s v="very low "/>
    <n v="7481"/>
    <n v="614"/>
    <n v="3470"/>
    <n v="4696"/>
    <n v="1036"/>
    <n v="511"/>
    <n v="0.97"/>
    <x v="13"/>
  </r>
  <r>
    <x v="41"/>
    <s v="SD"/>
    <m/>
    <x v="7"/>
    <d v="2016-01-01T00:00:00"/>
    <x v="0"/>
    <x v="0"/>
    <n v="780"/>
    <s v="very low "/>
    <n v="548"/>
    <n v="232"/>
    <n v="383"/>
    <n v="341"/>
    <n v="103"/>
    <n v="109"/>
    <n v="0.85"/>
    <x v="14"/>
  </r>
  <r>
    <x v="41"/>
    <s v="SD"/>
    <m/>
    <x v="7"/>
    <d v="2016-02-01T00:00:00"/>
    <x v="1"/>
    <x v="0"/>
    <n v="792"/>
    <s v="very low "/>
    <n v="556"/>
    <n v="236"/>
    <n v="421"/>
    <n v="361"/>
    <n v="97"/>
    <n v="117"/>
    <n v="0.85"/>
    <x v="14"/>
  </r>
  <r>
    <x v="41"/>
    <s v="SD"/>
    <m/>
    <x v="7"/>
    <d v="2016-03-01T00:00:00"/>
    <x v="2"/>
    <x v="0"/>
    <n v="834"/>
    <s v="very low "/>
    <n v="585"/>
    <n v="249"/>
    <n v="436"/>
    <n v="390"/>
    <n v="101"/>
    <n v="127"/>
    <n v="0.84"/>
    <x v="14"/>
  </r>
  <r>
    <x v="41"/>
    <s v="SD"/>
    <m/>
    <x v="7"/>
    <d v="2016-04-01T00:00:00"/>
    <x v="3"/>
    <x v="0"/>
    <n v="897"/>
    <s v="very low "/>
    <n v="609"/>
    <n v="288"/>
    <n v="447"/>
    <n v="438"/>
    <n v="107"/>
    <n v="140"/>
    <n v="0.86"/>
    <x v="0"/>
  </r>
  <r>
    <x v="41"/>
    <s v="SD"/>
    <m/>
    <x v="7"/>
    <d v="2016-05-01T00:00:00"/>
    <x v="4"/>
    <x v="0"/>
    <n v="992"/>
    <s v="very low "/>
    <n v="667"/>
    <n v="324"/>
    <n v="481"/>
    <n v="499"/>
    <n v="118"/>
    <n v="154"/>
    <n v="0.87"/>
    <x v="2"/>
  </r>
  <r>
    <x v="41"/>
    <s v="SD"/>
    <m/>
    <x v="7"/>
    <d v="2016-06-01T00:00:00"/>
    <x v="5"/>
    <x v="0"/>
    <n v="1117"/>
    <s v="very low "/>
    <n v="786"/>
    <n v="331"/>
    <n v="508"/>
    <n v="596"/>
    <n v="129"/>
    <n v="175"/>
    <n v="0.87"/>
    <x v="2"/>
  </r>
  <r>
    <x v="41"/>
    <s v="SD"/>
    <m/>
    <x v="7"/>
    <d v="2016-07-01T00:00:00"/>
    <x v="6"/>
    <x v="0"/>
    <n v="1108"/>
    <s v="very low "/>
    <n v="807"/>
    <n v="301"/>
    <n v="504"/>
    <n v="590"/>
    <n v="126"/>
    <n v="179"/>
    <n v="0.88"/>
    <x v="3"/>
  </r>
  <r>
    <x v="41"/>
    <s v="SD"/>
    <m/>
    <x v="7"/>
    <d v="2016-08-01T00:00:00"/>
    <x v="7"/>
    <x v="0"/>
    <n v="1150"/>
    <s v="very low "/>
    <n v="885"/>
    <n v="265"/>
    <n v="510"/>
    <n v="591"/>
    <n v="123"/>
    <n v="182"/>
    <n v="0.88"/>
    <x v="3"/>
  </r>
  <r>
    <x v="41"/>
    <s v="SD"/>
    <m/>
    <x v="7"/>
    <d v="2016-09-01T00:00:00"/>
    <x v="8"/>
    <x v="0"/>
    <n v="1235"/>
    <s v="very low "/>
    <n v="978"/>
    <n v="257"/>
    <n v="581"/>
    <n v="628"/>
    <n v="130"/>
    <n v="204"/>
    <n v="0.89"/>
    <x v="4"/>
  </r>
  <r>
    <x v="41"/>
    <s v="SD"/>
    <m/>
    <x v="7"/>
    <d v="2016-10-01T00:00:00"/>
    <x v="9"/>
    <x v="0"/>
    <n v="1362"/>
    <s v="very low "/>
    <n v="1103"/>
    <n v="259"/>
    <n v="595"/>
    <n v="723"/>
    <n v="139"/>
    <n v="214"/>
    <n v="0.89"/>
    <x v="4"/>
  </r>
  <r>
    <x v="41"/>
    <s v="SD"/>
    <m/>
    <x v="7"/>
    <d v="2016-11-01T00:00:00"/>
    <x v="10"/>
    <x v="0"/>
    <n v="1408"/>
    <s v="very low "/>
    <n v="1224"/>
    <n v="184"/>
    <n v="611"/>
    <n v="748"/>
    <n v="135"/>
    <n v="217"/>
    <n v="0.89"/>
    <x v="4"/>
  </r>
  <r>
    <x v="41"/>
    <s v="SD"/>
    <m/>
    <x v="7"/>
    <d v="2016-12-01T00:00:00"/>
    <x v="11"/>
    <x v="0"/>
    <n v="1399"/>
    <s v="very low "/>
    <n v="1220"/>
    <n v="179"/>
    <n v="615"/>
    <n v="736"/>
    <n v="138"/>
    <n v="221"/>
    <n v="0.9"/>
    <x v="4"/>
  </r>
  <r>
    <x v="41"/>
    <s v="SD"/>
    <m/>
    <x v="7"/>
    <d v="2017-01-01T00:00:00"/>
    <x v="0"/>
    <x v="1"/>
    <n v="1424"/>
    <s v="very low "/>
    <n v="1251"/>
    <n v="173"/>
    <n v="616"/>
    <n v="759"/>
    <n v="139"/>
    <n v="226"/>
    <n v="0.9"/>
    <x v="5"/>
  </r>
  <r>
    <x v="41"/>
    <s v="SD"/>
    <m/>
    <x v="7"/>
    <d v="2017-02-01T00:00:00"/>
    <x v="1"/>
    <x v="1"/>
    <n v="1448"/>
    <s v="very low "/>
    <n v="1271"/>
    <n v="177"/>
    <n v="628"/>
    <n v="770"/>
    <n v="152"/>
    <n v="224"/>
    <n v="0.92"/>
    <x v="5"/>
  </r>
  <r>
    <x v="41"/>
    <s v="SD"/>
    <m/>
    <x v="7"/>
    <d v="2017-03-01T00:00:00"/>
    <x v="2"/>
    <x v="1"/>
    <n v="1448"/>
    <s v="very low "/>
    <n v="1276"/>
    <n v="172"/>
    <n v="624"/>
    <n v="774"/>
    <n v="154"/>
    <n v="232"/>
    <n v="0.91"/>
    <x v="6"/>
  </r>
  <r>
    <x v="41"/>
    <s v="SD"/>
    <m/>
    <x v="7"/>
    <d v="2017-04-01T00:00:00"/>
    <x v="3"/>
    <x v="1"/>
    <n v="1540"/>
    <s v="very low "/>
    <n v="1364"/>
    <n v="176"/>
    <n v="655"/>
    <n v="834"/>
    <n v="164"/>
    <n v="245"/>
    <n v="0.92"/>
    <x v="7"/>
  </r>
  <r>
    <x v="41"/>
    <s v="SD"/>
    <m/>
    <x v="7"/>
    <d v="2017-05-01T00:00:00"/>
    <x v="4"/>
    <x v="1"/>
    <n v="1587"/>
    <s v="very low "/>
    <n v="1402"/>
    <n v="184"/>
    <n v="658"/>
    <n v="872"/>
    <n v="174"/>
    <n v="245"/>
    <n v="0.92"/>
    <x v="7"/>
  </r>
  <r>
    <x v="41"/>
    <s v="SD"/>
    <m/>
    <x v="7"/>
    <d v="2017-06-01T00:00:00"/>
    <x v="5"/>
    <x v="1"/>
    <n v="1615"/>
    <s v="very low "/>
    <n v="1432"/>
    <n v="183"/>
    <n v="663"/>
    <n v="897"/>
    <n v="178"/>
    <n v="256"/>
    <n v="0.91"/>
    <x v="6"/>
  </r>
  <r>
    <x v="41"/>
    <s v="SD"/>
    <m/>
    <x v="7"/>
    <d v="2017-07-01T00:00:00"/>
    <x v="6"/>
    <x v="1"/>
    <n v="1648"/>
    <s v="very low "/>
    <n v="1497"/>
    <n v="151"/>
    <n v="666"/>
    <n v="908"/>
    <n v="176"/>
    <n v="255"/>
    <n v="0.92"/>
    <x v="7"/>
  </r>
  <r>
    <x v="41"/>
    <s v="SD"/>
    <m/>
    <x v="7"/>
    <d v="2017-08-01T00:00:00"/>
    <x v="7"/>
    <x v="1"/>
    <n v="1706"/>
    <s v="very low "/>
    <n v="1556"/>
    <n v="150"/>
    <n v="693"/>
    <n v="923"/>
    <n v="186"/>
    <n v="259"/>
    <n v="0.92"/>
    <x v="7"/>
  </r>
  <r>
    <x v="41"/>
    <s v="SD"/>
    <m/>
    <x v="7"/>
    <d v="2017-09-01T00:00:00"/>
    <x v="8"/>
    <x v="1"/>
    <n v="1760"/>
    <s v="very low "/>
    <n v="1612"/>
    <n v="148"/>
    <n v="711"/>
    <n v="950"/>
    <n v="195"/>
    <n v="263"/>
    <n v="0.93"/>
    <x v="8"/>
  </r>
  <r>
    <x v="41"/>
    <s v="SD"/>
    <m/>
    <x v="7"/>
    <d v="2017-10-01T00:00:00"/>
    <x v="9"/>
    <x v="1"/>
    <n v="1804"/>
    <s v="very low "/>
    <n v="1643"/>
    <n v="161"/>
    <n v="707"/>
    <n v="991"/>
    <n v="200"/>
    <n v="270"/>
    <n v="0.93"/>
    <x v="8"/>
  </r>
  <r>
    <x v="41"/>
    <s v="SD"/>
    <m/>
    <x v="7"/>
    <d v="2017-11-01T00:00:00"/>
    <x v="10"/>
    <x v="1"/>
    <n v="1838"/>
    <s v="very low "/>
    <n v="1670"/>
    <n v="168"/>
    <n v="726"/>
    <n v="1001"/>
    <n v="206"/>
    <n v="274"/>
    <n v="0.94"/>
    <x v="10"/>
  </r>
  <r>
    <x v="41"/>
    <s v="SD"/>
    <m/>
    <x v="7"/>
    <d v="2017-12-01T00:00:00"/>
    <x v="11"/>
    <x v="1"/>
    <n v="1862"/>
    <s v="very low "/>
    <n v="1699"/>
    <n v="163"/>
    <n v="737"/>
    <n v="1013"/>
    <n v="212"/>
    <n v="273"/>
    <n v="0.93"/>
    <x v="10"/>
  </r>
  <r>
    <x v="41"/>
    <s v="SD"/>
    <m/>
    <x v="7"/>
    <d v="2018-01-01T00:00:00"/>
    <x v="0"/>
    <x v="2"/>
    <n v="1863"/>
    <s v="very low "/>
    <n v="1708"/>
    <n v="155"/>
    <n v="745"/>
    <n v="1002"/>
    <n v="212"/>
    <n v="276"/>
    <n v="0.93"/>
    <x v="8"/>
  </r>
  <r>
    <x v="41"/>
    <s v="SD"/>
    <m/>
    <x v="7"/>
    <d v="2018-02-01T00:00:00"/>
    <x v="1"/>
    <x v="2"/>
    <n v="1897"/>
    <s v="very low "/>
    <n v="1744"/>
    <n v="153"/>
    <n v="768"/>
    <n v="1018"/>
    <n v="226"/>
    <n v="273"/>
    <n v="0.92"/>
    <x v="8"/>
  </r>
  <r>
    <x v="41"/>
    <s v="SD"/>
    <m/>
    <x v="7"/>
    <d v="2018-03-01T00:00:00"/>
    <x v="2"/>
    <x v="2"/>
    <n v="1887"/>
    <s v="very low "/>
    <n v="1732"/>
    <n v="155"/>
    <n v="759"/>
    <n v="1015"/>
    <n v="226"/>
    <n v="271"/>
    <n v="0.92"/>
    <x v="7"/>
  </r>
  <r>
    <x v="41"/>
    <s v="SD"/>
    <m/>
    <x v="7"/>
    <d v="2018-04-01T00:00:00"/>
    <x v="3"/>
    <x v="2"/>
    <n v="1871"/>
    <s v="very low "/>
    <n v="1717"/>
    <n v="154"/>
    <n v="755"/>
    <n v="1008"/>
    <n v="229"/>
    <n v="272"/>
    <n v="0.92"/>
    <x v="7"/>
  </r>
  <r>
    <x v="41"/>
    <s v="SD"/>
    <m/>
    <x v="7"/>
    <d v="2018-05-01T00:00:00"/>
    <x v="4"/>
    <x v="2"/>
    <n v="1907"/>
    <s v="very low "/>
    <n v="1749"/>
    <n v="158"/>
    <n v="772"/>
    <n v="1022"/>
    <n v="234"/>
    <n v="281"/>
    <n v="0.92"/>
    <x v="7"/>
  </r>
  <r>
    <x v="41"/>
    <s v="SD"/>
    <m/>
    <x v="7"/>
    <d v="2018-06-01T00:00:00"/>
    <x v="5"/>
    <x v="2"/>
    <n v="1900"/>
    <s v="very low "/>
    <n v="1753"/>
    <n v="147"/>
    <n v="776"/>
    <n v="1011"/>
    <n v="235"/>
    <n v="285"/>
    <n v="0.92"/>
    <x v="7"/>
  </r>
  <r>
    <x v="41"/>
    <s v="SD"/>
    <m/>
    <x v="7"/>
    <d v="2018-07-01T00:00:00"/>
    <x v="6"/>
    <x v="2"/>
    <n v="1937"/>
    <s v="very low "/>
    <n v="1790"/>
    <n v="147"/>
    <n v="783"/>
    <n v="1017"/>
    <n v="238"/>
    <n v="279"/>
    <n v="0.92"/>
    <x v="7"/>
  </r>
  <r>
    <x v="41"/>
    <s v="SD"/>
    <m/>
    <x v="7"/>
    <d v="2018-08-01T00:00:00"/>
    <x v="7"/>
    <x v="2"/>
    <n v="1985"/>
    <s v="very low "/>
    <n v="1838"/>
    <n v="142"/>
    <n v="862"/>
    <n v="1122"/>
    <n v="269"/>
    <n v="299"/>
    <n v="0.92"/>
    <x v="7"/>
  </r>
  <r>
    <x v="41"/>
    <s v="SD"/>
    <m/>
    <x v="7"/>
    <d v="2018-09-01T00:00:00"/>
    <x v="8"/>
    <x v="2"/>
    <n v="2024"/>
    <s v="very low "/>
    <n v="1894"/>
    <n v="128"/>
    <n v="870"/>
    <n v="1151"/>
    <n v="276"/>
    <n v="308"/>
    <n v="0.92"/>
    <x v="7"/>
  </r>
  <r>
    <x v="41"/>
    <s v="SD"/>
    <m/>
    <x v="7"/>
    <d v="2018-10-01T00:00:00"/>
    <x v="9"/>
    <x v="2"/>
    <n v="2040"/>
    <s v="very low "/>
    <n v="1913"/>
    <n v="127"/>
    <n v="873"/>
    <n v="1163"/>
    <n v="276"/>
    <n v="312"/>
    <n v="0.93"/>
    <x v="8"/>
  </r>
  <r>
    <x v="41"/>
    <s v="SD"/>
    <m/>
    <x v="7"/>
    <d v="2018-11-01T00:00:00"/>
    <x v="10"/>
    <x v="2"/>
    <n v="2058"/>
    <s v="very low "/>
    <n v="1925"/>
    <n v="131"/>
    <n v="865"/>
    <n v="1188"/>
    <n v="280"/>
    <n v="303"/>
    <n v="0.93"/>
    <x v="8"/>
  </r>
  <r>
    <x v="41"/>
    <s v="SD"/>
    <m/>
    <x v="7"/>
    <d v="2018-12-01T00:00:00"/>
    <x v="11"/>
    <x v="2"/>
    <n v="2060"/>
    <s v="very low "/>
    <n v="1926"/>
    <n v="132"/>
    <n v="869"/>
    <n v="1183"/>
    <n v="276"/>
    <n v="305"/>
    <n v="0.93"/>
    <x v="8"/>
  </r>
  <r>
    <x v="41"/>
    <s v="SD"/>
    <m/>
    <x v="7"/>
    <d v="2019-01-01T00:00:00"/>
    <x v="0"/>
    <x v="3"/>
    <n v="2041"/>
    <s v="very low "/>
    <n v="1898"/>
    <n v="143"/>
    <n v="865"/>
    <n v="1164"/>
    <n v="271"/>
    <n v="298"/>
    <n v="0.93"/>
    <x v="8"/>
  </r>
  <r>
    <x v="41"/>
    <s v="SD"/>
    <m/>
    <x v="7"/>
    <d v="2019-02-01T00:00:00"/>
    <x v="1"/>
    <x v="3"/>
    <n v="2094"/>
    <s v="very low "/>
    <n v="1978"/>
    <n v="116"/>
    <n v="897"/>
    <n v="1194"/>
    <n v="281"/>
    <n v="313"/>
    <n v="0.93"/>
    <x v="8"/>
  </r>
  <r>
    <x v="41"/>
    <s v="SD"/>
    <m/>
    <x v="7"/>
    <d v="2019-03-01T00:00:00"/>
    <x v="2"/>
    <x v="3"/>
    <n v="2083"/>
    <s v="very low "/>
    <n v="1967"/>
    <n v="113"/>
    <n v="896"/>
    <n v="1177"/>
    <n v="278"/>
    <n v="320"/>
    <n v="0.93"/>
    <x v="8"/>
  </r>
  <r>
    <x v="41"/>
    <s v="SD"/>
    <m/>
    <x v="7"/>
    <d v="2019-04-01T00:00:00"/>
    <x v="3"/>
    <x v="3"/>
    <n v="2130"/>
    <s v="very low "/>
    <n v="2017"/>
    <n v="110"/>
    <n v="898"/>
    <n v="1221"/>
    <n v="289"/>
    <n v="326"/>
    <n v="0.93"/>
    <x v="8"/>
  </r>
  <r>
    <x v="42"/>
    <s v="TN"/>
    <m/>
    <x v="0"/>
    <d v="2016-01-01T00:00:00"/>
    <x v="0"/>
    <x v="0"/>
    <n v="5900"/>
    <s v="very low "/>
    <n v="4268"/>
    <n v="1474"/>
    <n v="2266"/>
    <n v="3152"/>
    <n v="1133"/>
    <n v="226"/>
    <n v="0.85"/>
    <x v="15"/>
  </r>
  <r>
    <x v="42"/>
    <s v="TN"/>
    <m/>
    <x v="0"/>
    <d v="2016-02-01T00:00:00"/>
    <x v="1"/>
    <x v="0"/>
    <n v="6090"/>
    <s v="very low "/>
    <n v="4419"/>
    <n v="1512"/>
    <n v="2604"/>
    <n v="3405"/>
    <n v="1288"/>
    <n v="217"/>
    <n v="0.86"/>
    <x v="15"/>
  </r>
  <r>
    <x v="42"/>
    <s v="TN"/>
    <m/>
    <x v="0"/>
    <d v="2016-03-01T00:00:00"/>
    <x v="2"/>
    <x v="0"/>
    <n v="6321"/>
    <s v="very low "/>
    <n v="4553"/>
    <n v="1612"/>
    <n v="2672"/>
    <n v="3562"/>
    <n v="1295"/>
    <n v="231"/>
    <n v="0.86"/>
    <x v="15"/>
  </r>
  <r>
    <x v="42"/>
    <s v="TN"/>
    <m/>
    <x v="0"/>
    <d v="2016-04-01T00:00:00"/>
    <x v="3"/>
    <x v="0"/>
    <n v="6731"/>
    <s v="very low "/>
    <n v="4794"/>
    <n v="1792"/>
    <n v="2753"/>
    <n v="3876"/>
    <n v="1364"/>
    <n v="257"/>
    <n v="0.89"/>
    <x v="2"/>
  </r>
  <r>
    <x v="42"/>
    <s v="TN"/>
    <m/>
    <x v="0"/>
    <d v="2016-05-01T00:00:00"/>
    <x v="4"/>
    <x v="0"/>
    <n v="7310"/>
    <s v="very low "/>
    <n v="5163"/>
    <n v="2001"/>
    <n v="2922"/>
    <n v="4272"/>
    <n v="1468"/>
    <n v="279"/>
    <n v="0.89"/>
    <x v="2"/>
  </r>
  <r>
    <x v="42"/>
    <s v="TN"/>
    <m/>
    <x v="0"/>
    <d v="2016-06-01T00:00:00"/>
    <x v="5"/>
    <x v="0"/>
    <n v="8237"/>
    <s v="very low "/>
    <n v="5697"/>
    <n v="2391"/>
    <n v="3211"/>
    <n v="4884"/>
    <n v="1629"/>
    <n v="345"/>
    <n v="0.9"/>
    <x v="4"/>
  </r>
  <r>
    <x v="42"/>
    <s v="TN"/>
    <m/>
    <x v="0"/>
    <d v="2016-07-01T00:00:00"/>
    <x v="6"/>
    <x v="0"/>
    <n v="8018"/>
    <s v="very low "/>
    <n v="5711"/>
    <n v="2157"/>
    <n v="3142"/>
    <n v="4677"/>
    <n v="1617"/>
    <n v="327"/>
    <n v="0.91"/>
    <x v="4"/>
  </r>
  <r>
    <x v="42"/>
    <s v="TN"/>
    <m/>
    <x v="0"/>
    <d v="2016-08-01T00:00:00"/>
    <x v="7"/>
    <x v="0"/>
    <n v="8335"/>
    <s v="very low "/>
    <n v="6090"/>
    <n v="2097"/>
    <n v="3100"/>
    <n v="4682"/>
    <n v="1588"/>
    <n v="313"/>
    <n v="0.91"/>
    <x v="5"/>
  </r>
  <r>
    <x v="42"/>
    <s v="TN"/>
    <m/>
    <x v="0"/>
    <d v="2016-09-01T00:00:00"/>
    <x v="8"/>
    <x v="0"/>
    <n v="8535"/>
    <s v="very low "/>
    <n v="6339"/>
    <n v="2042"/>
    <n v="3286"/>
    <n v="5004"/>
    <n v="1711"/>
    <n v="343"/>
    <n v="0.91"/>
    <x v="5"/>
  </r>
  <r>
    <x v="42"/>
    <s v="TN"/>
    <m/>
    <x v="0"/>
    <d v="2016-10-01T00:00:00"/>
    <x v="9"/>
    <x v="0"/>
    <n v="8738"/>
    <s v="very low "/>
    <n v="6517"/>
    <n v="2063"/>
    <n v="3366"/>
    <n v="5105"/>
    <n v="1760"/>
    <n v="354"/>
    <n v="0.91"/>
    <x v="5"/>
  </r>
  <r>
    <x v="42"/>
    <s v="TN"/>
    <m/>
    <x v="0"/>
    <d v="2016-11-01T00:00:00"/>
    <x v="10"/>
    <x v="0"/>
    <n v="8981"/>
    <s v="very low "/>
    <n v="6777"/>
    <n v="2052"/>
    <n v="3445"/>
    <n v="5256"/>
    <n v="1804"/>
    <n v="356"/>
    <n v="0.92"/>
    <x v="6"/>
  </r>
  <r>
    <x v="42"/>
    <s v="TN"/>
    <m/>
    <x v="0"/>
    <d v="2016-12-01T00:00:00"/>
    <x v="11"/>
    <x v="0"/>
    <n v="9088"/>
    <s v="very low "/>
    <n v="6883"/>
    <n v="2055"/>
    <n v="3490"/>
    <n v="5306"/>
    <n v="1845"/>
    <n v="367"/>
    <n v="0.92"/>
    <x v="6"/>
  </r>
  <r>
    <x v="42"/>
    <s v="TN"/>
    <m/>
    <x v="0"/>
    <d v="2017-01-01T00:00:00"/>
    <x v="0"/>
    <x v="1"/>
    <n v="9240"/>
    <s v="very low "/>
    <n v="7132"/>
    <n v="1956"/>
    <n v="3548"/>
    <n v="5374"/>
    <n v="1890"/>
    <n v="375"/>
    <n v="0.92"/>
    <x v="6"/>
  </r>
  <r>
    <x v="42"/>
    <s v="TN"/>
    <m/>
    <x v="0"/>
    <d v="2017-02-01T00:00:00"/>
    <x v="1"/>
    <x v="1"/>
    <n v="9329"/>
    <s v="very low "/>
    <n v="7286"/>
    <n v="1899"/>
    <n v="3613"/>
    <n v="5402"/>
    <n v="1905"/>
    <n v="381"/>
    <n v="0.92"/>
    <x v="7"/>
  </r>
  <r>
    <x v="42"/>
    <s v="TN"/>
    <m/>
    <x v="0"/>
    <d v="2017-03-01T00:00:00"/>
    <x v="2"/>
    <x v="1"/>
    <n v="9516"/>
    <s v="very low "/>
    <n v="7470"/>
    <n v="1899"/>
    <n v="3651"/>
    <n v="5539"/>
    <n v="1962"/>
    <n v="403"/>
    <n v="0.92"/>
    <x v="6"/>
  </r>
  <r>
    <x v="42"/>
    <s v="TN"/>
    <m/>
    <x v="0"/>
    <d v="2017-04-01T00:00:00"/>
    <x v="3"/>
    <x v="1"/>
    <n v="9765"/>
    <s v="very low "/>
    <n v="7671"/>
    <n v="1944"/>
    <n v="3724"/>
    <n v="5696"/>
    <n v="2005"/>
    <n v="417"/>
    <n v="0.92"/>
    <x v="7"/>
  </r>
  <r>
    <x v="42"/>
    <s v="TN"/>
    <m/>
    <x v="0"/>
    <d v="2017-05-01T00:00:00"/>
    <x v="4"/>
    <x v="1"/>
    <n v="9936"/>
    <s v="very low "/>
    <n v="7866"/>
    <n v="1916"/>
    <n v="3764"/>
    <n v="5822"/>
    <n v="2019"/>
    <n v="416"/>
    <n v="0.92"/>
    <x v="7"/>
  </r>
  <r>
    <x v="42"/>
    <s v="TN"/>
    <m/>
    <x v="0"/>
    <d v="2017-06-01T00:00:00"/>
    <x v="5"/>
    <x v="1"/>
    <n v="10169"/>
    <s v="low "/>
    <n v="8070"/>
    <n v="1950"/>
    <n v="3831"/>
    <n v="5981"/>
    <n v="2074"/>
    <n v="428"/>
    <n v="0.93"/>
    <x v="7"/>
  </r>
  <r>
    <x v="42"/>
    <s v="TN"/>
    <m/>
    <x v="0"/>
    <d v="2017-07-01T00:00:00"/>
    <x v="6"/>
    <x v="1"/>
    <n v="9995"/>
    <s v="very low "/>
    <n v="8168"/>
    <n v="1679"/>
    <n v="3756"/>
    <n v="5795"/>
    <n v="2034"/>
    <n v="419"/>
    <n v="0.94"/>
    <x v="8"/>
  </r>
  <r>
    <x v="42"/>
    <s v="TN"/>
    <m/>
    <x v="0"/>
    <d v="2017-08-01T00:00:00"/>
    <x v="7"/>
    <x v="1"/>
    <n v="10328"/>
    <s v="low "/>
    <n v="8397"/>
    <n v="1776"/>
    <n v="3854"/>
    <n v="5990"/>
    <n v="2097"/>
    <n v="434"/>
    <n v="0.94"/>
    <x v="8"/>
  </r>
  <r>
    <x v="42"/>
    <s v="TN"/>
    <m/>
    <x v="0"/>
    <d v="2017-09-01T00:00:00"/>
    <x v="8"/>
    <x v="1"/>
    <n v="10438"/>
    <s v="low "/>
    <n v="8519"/>
    <n v="1752"/>
    <n v="3915"/>
    <n v="6002"/>
    <n v="2130"/>
    <n v="445"/>
    <n v="0.94"/>
    <x v="8"/>
  </r>
  <r>
    <x v="42"/>
    <s v="TN"/>
    <m/>
    <x v="0"/>
    <d v="2017-10-01T00:00:00"/>
    <x v="9"/>
    <x v="1"/>
    <n v="10553"/>
    <s v="low "/>
    <n v="8710"/>
    <n v="1680"/>
    <n v="3909"/>
    <n v="6097"/>
    <n v="2153"/>
    <n v="443"/>
    <n v="0.94"/>
    <x v="10"/>
  </r>
  <r>
    <x v="42"/>
    <s v="TN"/>
    <m/>
    <x v="0"/>
    <d v="2017-11-01T00:00:00"/>
    <x v="10"/>
    <x v="1"/>
    <n v="10656"/>
    <s v="low "/>
    <n v="8793"/>
    <n v="1691"/>
    <n v="3939"/>
    <n v="6159"/>
    <n v="2167"/>
    <n v="452"/>
    <n v="0.94"/>
    <x v="8"/>
  </r>
  <r>
    <x v="42"/>
    <s v="TN"/>
    <m/>
    <x v="0"/>
    <d v="2017-12-01T00:00:00"/>
    <x v="11"/>
    <x v="1"/>
    <n v="10794"/>
    <s v="low "/>
    <n v="8923"/>
    <n v="1710"/>
    <n v="3993"/>
    <n v="6250"/>
    <n v="2179"/>
    <n v="476"/>
    <n v="0.94"/>
    <x v="8"/>
  </r>
  <r>
    <x v="42"/>
    <s v="TN"/>
    <m/>
    <x v="0"/>
    <d v="2018-01-01T00:00:00"/>
    <x v="0"/>
    <x v="2"/>
    <n v="10836"/>
    <s v="low "/>
    <n v="9004"/>
    <n v="1682"/>
    <n v="4007"/>
    <n v="6262"/>
    <n v="2198"/>
    <n v="486"/>
    <n v="0.94"/>
    <x v="8"/>
  </r>
  <r>
    <x v="42"/>
    <s v="TN"/>
    <m/>
    <x v="0"/>
    <d v="2018-02-01T00:00:00"/>
    <x v="1"/>
    <x v="2"/>
    <n v="10902"/>
    <s v="low "/>
    <n v="9075"/>
    <n v="1684"/>
    <n v="4010"/>
    <n v="6308"/>
    <n v="2211"/>
    <n v="480"/>
    <n v="0.94"/>
    <x v="8"/>
  </r>
  <r>
    <x v="42"/>
    <s v="TN"/>
    <m/>
    <x v="0"/>
    <d v="2018-03-01T00:00:00"/>
    <x v="2"/>
    <x v="2"/>
    <n v="10962"/>
    <s v="low "/>
    <n v="9161"/>
    <n v="1661"/>
    <n v="4050"/>
    <n v="6329"/>
    <n v="2236"/>
    <n v="487"/>
    <n v="0.94"/>
    <x v="8"/>
  </r>
  <r>
    <x v="42"/>
    <s v="TN"/>
    <m/>
    <x v="0"/>
    <d v="2018-04-01T00:00:00"/>
    <x v="3"/>
    <x v="2"/>
    <n v="11145"/>
    <s v="low "/>
    <n v="9322"/>
    <n v="1684"/>
    <n v="4088"/>
    <n v="6422"/>
    <n v="2270"/>
    <n v="502"/>
    <n v="0.95"/>
    <x v="8"/>
  </r>
  <r>
    <x v="42"/>
    <s v="TN"/>
    <m/>
    <x v="0"/>
    <d v="2018-05-01T00:00:00"/>
    <x v="4"/>
    <x v="2"/>
    <n v="11214"/>
    <s v="low "/>
    <n v="9384"/>
    <n v="1685"/>
    <n v="4146"/>
    <n v="6422"/>
    <n v="2308"/>
    <n v="511"/>
    <n v="0.95"/>
    <x v="8"/>
  </r>
  <r>
    <x v="42"/>
    <s v="TN"/>
    <m/>
    <x v="0"/>
    <d v="2018-06-01T00:00:00"/>
    <x v="5"/>
    <x v="2"/>
    <n v="11368"/>
    <s v="low "/>
    <n v="9612"/>
    <n v="1607"/>
    <n v="4212"/>
    <n v="6486"/>
    <n v="2359"/>
    <n v="526"/>
    <n v="0.95"/>
    <x v="8"/>
  </r>
  <r>
    <x v="42"/>
    <s v="TN"/>
    <m/>
    <x v="0"/>
    <d v="2018-07-01T00:00:00"/>
    <x v="6"/>
    <x v="2"/>
    <n v="11499"/>
    <s v="low "/>
    <n v="9903"/>
    <n v="1447"/>
    <n v="4207"/>
    <n v="6448"/>
    <n v="2377"/>
    <n v="539"/>
    <n v="0.94"/>
    <x v="8"/>
  </r>
  <r>
    <x v="42"/>
    <s v="TN"/>
    <m/>
    <x v="0"/>
    <d v="2018-08-01T00:00:00"/>
    <x v="7"/>
    <x v="2"/>
    <n v="11729"/>
    <s v="low "/>
    <n v="10193"/>
    <n v="1385"/>
    <n v="4714"/>
    <n v="6987"/>
    <n v="2556"/>
    <n v="585"/>
    <n v="0.94"/>
    <x v="8"/>
  </r>
  <r>
    <x v="42"/>
    <s v="TN"/>
    <m/>
    <x v="0"/>
    <d v="2018-09-01T00:00:00"/>
    <x v="8"/>
    <x v="2"/>
    <n v="11868"/>
    <s v="low "/>
    <n v="10371"/>
    <n v="1345"/>
    <n v="4777"/>
    <n v="7073"/>
    <n v="2603"/>
    <n v="592"/>
    <n v="0.94"/>
    <x v="8"/>
  </r>
  <r>
    <x v="42"/>
    <s v="TN"/>
    <m/>
    <x v="0"/>
    <d v="2018-10-01T00:00:00"/>
    <x v="9"/>
    <x v="2"/>
    <n v="11984"/>
    <s v="low "/>
    <n v="10494"/>
    <n v="1337"/>
    <n v="4801"/>
    <n v="7148"/>
    <n v="2619"/>
    <n v="594"/>
    <n v="0.94"/>
    <x v="10"/>
  </r>
  <r>
    <x v="42"/>
    <s v="TN"/>
    <m/>
    <x v="0"/>
    <d v="2018-11-01T00:00:00"/>
    <x v="10"/>
    <x v="2"/>
    <n v="12017"/>
    <s v="low "/>
    <n v="10532"/>
    <n v="1328"/>
    <n v="4790"/>
    <n v="7178"/>
    <n v="2635"/>
    <n v="601"/>
    <n v="0.95"/>
    <x v="10"/>
  </r>
  <r>
    <x v="42"/>
    <s v="TN"/>
    <m/>
    <x v="0"/>
    <d v="2018-12-01T00:00:00"/>
    <x v="11"/>
    <x v="2"/>
    <n v="12050"/>
    <s v="low "/>
    <n v="10601"/>
    <n v="1290"/>
    <n v="4812"/>
    <n v="7170"/>
    <n v="2668"/>
    <n v="603"/>
    <n v="0.94"/>
    <x v="10"/>
  </r>
  <r>
    <x v="42"/>
    <s v="TN"/>
    <m/>
    <x v="0"/>
    <d v="2019-01-01T00:00:00"/>
    <x v="0"/>
    <x v="3"/>
    <n v="12116"/>
    <s v="low "/>
    <n v="10682"/>
    <n v="1284"/>
    <n v="4811"/>
    <n v="7212"/>
    <n v="2653"/>
    <n v="608"/>
    <n v="0.95"/>
    <x v="10"/>
  </r>
  <r>
    <x v="42"/>
    <s v="TN"/>
    <m/>
    <x v="0"/>
    <d v="2019-02-01T00:00:00"/>
    <x v="1"/>
    <x v="3"/>
    <n v="12114"/>
    <s v="low "/>
    <n v="10679"/>
    <n v="1281"/>
    <n v="4927"/>
    <n v="7172"/>
    <n v="2704"/>
    <n v="627"/>
    <n v="0.95"/>
    <x v="10"/>
  </r>
  <r>
    <x v="42"/>
    <s v="TN"/>
    <m/>
    <x v="0"/>
    <d v="2019-03-01T00:00:00"/>
    <x v="2"/>
    <x v="3"/>
    <n v="12421"/>
    <s v="low "/>
    <n v="10990"/>
    <n v="1245"/>
    <n v="4985"/>
    <n v="7398"/>
    <n v="2751"/>
    <n v="649"/>
    <n v="0.95"/>
    <x v="10"/>
  </r>
  <r>
    <x v="42"/>
    <s v="TN"/>
    <m/>
    <x v="0"/>
    <d v="2019-04-01T00:00:00"/>
    <x v="3"/>
    <x v="3"/>
    <n v="12715"/>
    <s v="low "/>
    <n v="11294"/>
    <n v="1253"/>
    <n v="5028"/>
    <n v="7620"/>
    <n v="2813"/>
    <n v="667"/>
    <n v="0.95"/>
    <x v="10"/>
  </r>
  <r>
    <x v="43"/>
    <s v="TX"/>
    <m/>
    <x v="3"/>
    <d v="2016-01-01T00:00:00"/>
    <x v="0"/>
    <x v="0"/>
    <n v="13720"/>
    <s v="low "/>
    <n v="10860"/>
    <n v="2715"/>
    <n v="5924"/>
    <n v="6938"/>
    <n v="1159"/>
    <n v="818"/>
    <n v="0.89"/>
    <x v="2"/>
  </r>
  <r>
    <x v="43"/>
    <s v="TX"/>
    <m/>
    <x v="3"/>
    <d v="2016-02-01T00:00:00"/>
    <x v="1"/>
    <x v="0"/>
    <n v="14533"/>
    <s v="low "/>
    <n v="11602"/>
    <n v="2790"/>
    <n v="6769"/>
    <n v="7620"/>
    <n v="1253"/>
    <n v="838"/>
    <n v="0.89"/>
    <x v="2"/>
  </r>
  <r>
    <x v="43"/>
    <s v="TX"/>
    <m/>
    <x v="3"/>
    <d v="2016-03-01T00:00:00"/>
    <x v="2"/>
    <x v="0"/>
    <n v="15701"/>
    <s v="low "/>
    <n v="12635"/>
    <n v="2929"/>
    <n v="7052"/>
    <n v="8503"/>
    <n v="1306"/>
    <n v="878"/>
    <n v="0.9"/>
    <x v="2"/>
  </r>
  <r>
    <x v="43"/>
    <s v="TX"/>
    <m/>
    <x v="3"/>
    <d v="2016-04-01T00:00:00"/>
    <x v="3"/>
    <x v="0"/>
    <n v="16870"/>
    <s v="low "/>
    <n v="13593"/>
    <n v="3144"/>
    <n v="7351"/>
    <n v="9372"/>
    <n v="1463"/>
    <n v="959"/>
    <n v="0.9"/>
    <x v="3"/>
  </r>
  <r>
    <x v="43"/>
    <s v="TX"/>
    <m/>
    <x v="3"/>
    <d v="2016-05-01T00:00:00"/>
    <x v="4"/>
    <x v="0"/>
    <n v="18982"/>
    <s v="low "/>
    <n v="15145"/>
    <n v="3710"/>
    <n v="7809"/>
    <n v="11004"/>
    <n v="1559"/>
    <n v="1047"/>
    <n v="0.91"/>
    <x v="4"/>
  </r>
  <r>
    <x v="43"/>
    <s v="TX"/>
    <m/>
    <x v="3"/>
    <d v="2016-06-01T00:00:00"/>
    <x v="5"/>
    <x v="0"/>
    <n v="21750"/>
    <s v="moderate "/>
    <n v="16815"/>
    <n v="4805"/>
    <n v="8528"/>
    <n v="13013"/>
    <n v="1714"/>
    <n v="1216"/>
    <n v="0.91"/>
    <x v="4"/>
  </r>
  <r>
    <x v="43"/>
    <s v="TX"/>
    <m/>
    <x v="3"/>
    <d v="2016-07-01T00:00:00"/>
    <x v="6"/>
    <x v="0"/>
    <n v="21308"/>
    <s v="moderate "/>
    <n v="16808"/>
    <n v="4360"/>
    <n v="8522"/>
    <n v="12426"/>
    <n v="1718"/>
    <n v="1214"/>
    <n v="0.91"/>
    <x v="4"/>
  </r>
  <r>
    <x v="43"/>
    <s v="TX"/>
    <m/>
    <x v="3"/>
    <d v="2016-08-01T00:00:00"/>
    <x v="7"/>
    <x v="0"/>
    <n v="22100"/>
    <s v="moderate "/>
    <n v="17767"/>
    <n v="4190"/>
    <n v="8433"/>
    <n v="12404"/>
    <n v="1684"/>
    <n v="1180"/>
    <n v="0.92"/>
    <x v="4"/>
  </r>
  <r>
    <x v="43"/>
    <s v="TX"/>
    <m/>
    <x v="3"/>
    <d v="2016-09-01T00:00:00"/>
    <x v="8"/>
    <x v="0"/>
    <n v="22646"/>
    <s v="moderate "/>
    <n v="18402"/>
    <n v="4098"/>
    <n v="8933"/>
    <n v="13212"/>
    <n v="1803"/>
    <n v="1335"/>
    <n v="0.92"/>
    <x v="5"/>
  </r>
  <r>
    <x v="43"/>
    <s v="TX"/>
    <m/>
    <x v="3"/>
    <d v="2016-10-01T00:00:00"/>
    <x v="9"/>
    <x v="0"/>
    <n v="23422"/>
    <s v="moderate "/>
    <n v="19061"/>
    <n v="4213"/>
    <n v="9192"/>
    <n v="13687"/>
    <n v="1848"/>
    <n v="1378"/>
    <n v="0.92"/>
    <x v="5"/>
  </r>
  <r>
    <x v="43"/>
    <s v="TX"/>
    <m/>
    <x v="3"/>
    <d v="2016-11-01T00:00:00"/>
    <x v="10"/>
    <x v="0"/>
    <n v="24190"/>
    <s v="moderate "/>
    <n v="19831"/>
    <n v="4202"/>
    <n v="9467"/>
    <n v="14159"/>
    <n v="1965"/>
    <n v="1439"/>
    <n v="0.92"/>
    <x v="5"/>
  </r>
  <r>
    <x v="43"/>
    <s v="TX"/>
    <m/>
    <x v="3"/>
    <d v="2016-12-01T00:00:00"/>
    <x v="11"/>
    <x v="0"/>
    <n v="24738"/>
    <s v="moderate "/>
    <n v="20330"/>
    <n v="4254"/>
    <n v="9640"/>
    <n v="14485"/>
    <n v="1986"/>
    <n v="1475"/>
    <n v="0.93"/>
    <x v="6"/>
  </r>
  <r>
    <x v="43"/>
    <s v="TX"/>
    <m/>
    <x v="3"/>
    <d v="2017-01-01T00:00:00"/>
    <x v="0"/>
    <x v="1"/>
    <n v="25136"/>
    <s v="moderate "/>
    <n v="20737"/>
    <n v="4248"/>
    <n v="9826"/>
    <n v="14638"/>
    <n v="2044"/>
    <n v="1508"/>
    <n v="0.93"/>
    <x v="6"/>
  </r>
  <r>
    <x v="43"/>
    <s v="TX"/>
    <m/>
    <x v="3"/>
    <d v="2017-02-01T00:00:00"/>
    <x v="1"/>
    <x v="1"/>
    <n v="25612"/>
    <s v="moderate "/>
    <n v="21272"/>
    <n v="4188"/>
    <n v="10057"/>
    <n v="14829"/>
    <n v="2112"/>
    <n v="1551"/>
    <n v="0.93"/>
    <x v="6"/>
  </r>
  <r>
    <x v="43"/>
    <s v="TX"/>
    <m/>
    <x v="3"/>
    <d v="2017-03-01T00:00:00"/>
    <x v="2"/>
    <x v="1"/>
    <n v="26021"/>
    <s v="moderate "/>
    <n v="21700"/>
    <n v="4180"/>
    <n v="10183"/>
    <n v="15086"/>
    <n v="2187"/>
    <n v="1577"/>
    <n v="0.93"/>
    <x v="6"/>
  </r>
  <r>
    <x v="43"/>
    <s v="TX"/>
    <m/>
    <x v="3"/>
    <d v="2017-04-01T00:00:00"/>
    <x v="3"/>
    <x v="1"/>
    <n v="26497"/>
    <s v="moderate "/>
    <n v="22132"/>
    <n v="4215"/>
    <n v="10334"/>
    <n v="15364"/>
    <n v="2232"/>
    <n v="1620"/>
    <n v="0.93"/>
    <x v="6"/>
  </r>
  <r>
    <x v="43"/>
    <s v="TX"/>
    <m/>
    <x v="3"/>
    <d v="2017-05-01T00:00:00"/>
    <x v="4"/>
    <x v="1"/>
    <n v="27351"/>
    <s v="moderate "/>
    <n v="23016"/>
    <n v="4178"/>
    <n v="10608"/>
    <n v="15889"/>
    <n v="2308"/>
    <n v="1663"/>
    <n v="0.93"/>
    <x v="6"/>
  </r>
  <r>
    <x v="43"/>
    <s v="TX"/>
    <m/>
    <x v="3"/>
    <d v="2017-06-01T00:00:00"/>
    <x v="5"/>
    <x v="1"/>
    <n v="28198"/>
    <s v="moderate "/>
    <n v="23668"/>
    <n v="4376"/>
    <n v="10829"/>
    <n v="16435"/>
    <n v="2407"/>
    <n v="1697"/>
    <n v="0.93"/>
    <x v="6"/>
  </r>
  <r>
    <x v="43"/>
    <s v="TX"/>
    <m/>
    <x v="3"/>
    <d v="2017-07-01T00:00:00"/>
    <x v="6"/>
    <x v="1"/>
    <n v="28428"/>
    <s v="moderate "/>
    <n v="24168"/>
    <n v="4100"/>
    <n v="10830"/>
    <n v="16352"/>
    <n v="2437"/>
    <n v="1731"/>
    <n v="0.93"/>
    <x v="7"/>
  </r>
  <r>
    <x v="43"/>
    <s v="TX"/>
    <m/>
    <x v="3"/>
    <d v="2017-08-01T00:00:00"/>
    <x v="7"/>
    <x v="1"/>
    <n v="29254"/>
    <s v="moderate "/>
    <n v="24858"/>
    <n v="4240"/>
    <n v="11102"/>
    <n v="16708"/>
    <n v="2556"/>
    <n v="1789"/>
    <n v="0.94"/>
    <x v="7"/>
  </r>
  <r>
    <x v="43"/>
    <s v="TX"/>
    <m/>
    <x v="3"/>
    <d v="2017-09-01T00:00:00"/>
    <x v="8"/>
    <x v="1"/>
    <n v="30034"/>
    <s v="high "/>
    <n v="25602"/>
    <n v="4273"/>
    <n v="11405"/>
    <n v="17086"/>
    <n v="2632"/>
    <n v="1858"/>
    <n v="0.94"/>
    <x v="7"/>
  </r>
  <r>
    <x v="43"/>
    <s v="TX"/>
    <m/>
    <x v="3"/>
    <d v="2017-10-01T00:00:00"/>
    <x v="9"/>
    <x v="1"/>
    <n v="30964"/>
    <s v="high "/>
    <n v="26337"/>
    <n v="4464"/>
    <n v="11670"/>
    <n v="17616"/>
    <n v="2719"/>
    <n v="1944"/>
    <n v="0.94"/>
    <x v="7"/>
  </r>
  <r>
    <x v="43"/>
    <s v="TX"/>
    <m/>
    <x v="3"/>
    <d v="2017-11-01T00:00:00"/>
    <x v="10"/>
    <x v="1"/>
    <n v="31306"/>
    <s v="high "/>
    <n v="26583"/>
    <n v="4540"/>
    <n v="11788"/>
    <n v="17788"/>
    <n v="2796"/>
    <n v="1963"/>
    <n v="0.94"/>
    <x v="7"/>
  </r>
  <r>
    <x v="43"/>
    <s v="TX"/>
    <m/>
    <x v="3"/>
    <d v="2017-12-01T00:00:00"/>
    <x v="11"/>
    <x v="1"/>
    <n v="31644"/>
    <s v="high "/>
    <n v="26982"/>
    <n v="4481"/>
    <n v="11938"/>
    <n v="17968"/>
    <n v="2825"/>
    <n v="2004"/>
    <n v="0.94"/>
    <x v="7"/>
  </r>
  <r>
    <x v="43"/>
    <s v="TX"/>
    <m/>
    <x v="3"/>
    <d v="2018-01-01T00:00:00"/>
    <x v="0"/>
    <x v="2"/>
    <n v="32085"/>
    <s v="high "/>
    <n v="27555"/>
    <n v="4357"/>
    <n v="12090"/>
    <n v="18174"/>
    <n v="2899"/>
    <n v="2031"/>
    <n v="0.94"/>
    <x v="7"/>
  </r>
  <r>
    <x v="43"/>
    <s v="TX"/>
    <m/>
    <x v="3"/>
    <d v="2018-02-01T00:00:00"/>
    <x v="1"/>
    <x v="2"/>
    <n v="32498"/>
    <s v="high "/>
    <n v="27985"/>
    <n v="4330"/>
    <n v="12264"/>
    <n v="18324"/>
    <n v="2931"/>
    <n v="2084"/>
    <n v="0.94"/>
    <x v="7"/>
  </r>
  <r>
    <x v="43"/>
    <s v="TX"/>
    <m/>
    <x v="3"/>
    <d v="2018-03-01T00:00:00"/>
    <x v="2"/>
    <x v="2"/>
    <n v="32680"/>
    <s v="high "/>
    <n v="28208"/>
    <n v="4287"/>
    <n v="12358"/>
    <n v="18389"/>
    <n v="2973"/>
    <n v="2112"/>
    <n v="0.94"/>
    <x v="7"/>
  </r>
  <r>
    <x v="43"/>
    <s v="TX"/>
    <m/>
    <x v="3"/>
    <d v="2018-04-01T00:00:00"/>
    <x v="3"/>
    <x v="2"/>
    <n v="33041"/>
    <s v="high "/>
    <n v="28515"/>
    <n v="4325"/>
    <n v="12434"/>
    <n v="18599"/>
    <n v="3034"/>
    <n v="2163"/>
    <n v="0.95"/>
    <x v="7"/>
  </r>
  <r>
    <x v="43"/>
    <s v="TX"/>
    <m/>
    <x v="3"/>
    <d v="2018-05-01T00:00:00"/>
    <x v="4"/>
    <x v="2"/>
    <n v="33294"/>
    <s v="high "/>
    <n v="28705"/>
    <n v="4304"/>
    <n v="12583"/>
    <n v="18675"/>
    <n v="3057"/>
    <n v="2199"/>
    <n v="0.95"/>
    <x v="8"/>
  </r>
  <r>
    <x v="43"/>
    <s v="TX"/>
    <m/>
    <x v="3"/>
    <d v="2018-06-01T00:00:00"/>
    <x v="5"/>
    <x v="2"/>
    <n v="33676"/>
    <s v="high "/>
    <n v="29129"/>
    <n v="4191"/>
    <n v="12654"/>
    <n v="18957"/>
    <n v="3085"/>
    <n v="2206"/>
    <n v="0.94"/>
    <x v="8"/>
  </r>
  <r>
    <x v="43"/>
    <s v="TX"/>
    <m/>
    <x v="3"/>
    <d v="2018-07-01T00:00:00"/>
    <x v="6"/>
    <x v="2"/>
    <n v="34125"/>
    <s v="high "/>
    <n v="29726"/>
    <n v="3954"/>
    <n v="12688"/>
    <n v="18977"/>
    <n v="3177"/>
    <n v="2262"/>
    <n v="0.94"/>
    <x v="7"/>
  </r>
  <r>
    <x v="43"/>
    <s v="TX"/>
    <m/>
    <x v="3"/>
    <d v="2018-08-01T00:00:00"/>
    <x v="7"/>
    <x v="2"/>
    <n v="34460"/>
    <s v="high "/>
    <n v="30101"/>
    <n v="3854"/>
    <n v="14106"/>
    <n v="20263"/>
    <n v="3487"/>
    <n v="2457"/>
    <n v="0.94"/>
    <x v="7"/>
  </r>
  <r>
    <x v="43"/>
    <s v="TX"/>
    <m/>
    <x v="3"/>
    <d v="2018-09-01T00:00:00"/>
    <x v="8"/>
    <x v="2"/>
    <n v="35548"/>
    <s v="high "/>
    <n v="31581"/>
    <n v="3762"/>
    <n v="14483"/>
    <n v="20990"/>
    <n v="3614"/>
    <n v="2534"/>
    <n v="0.94"/>
    <x v="8"/>
  </r>
  <r>
    <x v="43"/>
    <s v="TX"/>
    <m/>
    <x v="3"/>
    <d v="2018-10-01T00:00:00"/>
    <x v="9"/>
    <x v="2"/>
    <n v="36109"/>
    <s v="high "/>
    <n v="32115"/>
    <n v="3764"/>
    <n v="14635"/>
    <n v="21351"/>
    <n v="3686"/>
    <n v="2580"/>
    <n v="0.94"/>
    <x v="8"/>
  </r>
  <r>
    <x v="43"/>
    <s v="TX"/>
    <m/>
    <x v="3"/>
    <d v="2018-11-01T00:00:00"/>
    <x v="10"/>
    <x v="2"/>
    <n v="36131"/>
    <s v="high "/>
    <n v="32233"/>
    <n v="3653"/>
    <n v="14641"/>
    <n v="21332"/>
    <n v="3749"/>
    <n v="2568"/>
    <n v="0.95"/>
    <x v="8"/>
  </r>
  <r>
    <x v="43"/>
    <s v="TX"/>
    <m/>
    <x v="3"/>
    <d v="2018-12-01T00:00:00"/>
    <x v="11"/>
    <x v="2"/>
    <n v="36455"/>
    <s v="high "/>
    <n v="32527"/>
    <n v="3671"/>
    <n v="14772"/>
    <n v="21489"/>
    <n v="3782"/>
    <n v="2634"/>
    <n v="0.94"/>
    <x v="8"/>
  </r>
  <r>
    <x v="43"/>
    <s v="TX"/>
    <m/>
    <x v="3"/>
    <d v="2019-01-01T00:00:00"/>
    <x v="0"/>
    <x v="3"/>
    <n v="36710"/>
    <s v="high "/>
    <n v="32809"/>
    <n v="3658"/>
    <n v="14907"/>
    <n v="21568"/>
    <n v="3827"/>
    <n v="2668"/>
    <n v="0.95"/>
    <x v="8"/>
  </r>
  <r>
    <x v="43"/>
    <s v="TX"/>
    <m/>
    <x v="3"/>
    <d v="2019-02-01T00:00:00"/>
    <x v="1"/>
    <x v="3"/>
    <n v="37224"/>
    <s v="high "/>
    <n v="33244"/>
    <n v="3570"/>
    <n v="15299"/>
    <n v="21877"/>
    <n v="3961"/>
    <n v="2742"/>
    <n v="0.95"/>
    <x v="8"/>
  </r>
  <r>
    <x v="43"/>
    <s v="TX"/>
    <m/>
    <x v="3"/>
    <d v="2019-03-01T00:00:00"/>
    <x v="2"/>
    <x v="3"/>
    <n v="37309"/>
    <s v="high "/>
    <n v="33186"/>
    <n v="3557"/>
    <n v="15353"/>
    <n v="21878"/>
    <n v="3997"/>
    <n v="2772"/>
    <n v="0.94"/>
    <x v="7"/>
  </r>
  <r>
    <x v="43"/>
    <s v="TX"/>
    <m/>
    <x v="3"/>
    <d v="2019-04-01T00:00:00"/>
    <x v="3"/>
    <x v="3"/>
    <n v="37484"/>
    <s v="high "/>
    <n v="33486"/>
    <n v="3498"/>
    <n v="15366"/>
    <n v="22013"/>
    <n v="4020"/>
    <n v="2792"/>
    <n v="0.95"/>
    <x v="8"/>
  </r>
  <r>
    <x v="44"/>
    <s v="UT"/>
    <m/>
    <x v="2"/>
    <d v="2016-01-01T00:00:00"/>
    <x v="0"/>
    <x v="0"/>
    <n v="1203"/>
    <s v="very low "/>
    <n v="967"/>
    <n v="236"/>
    <n v="602"/>
    <n v="536"/>
    <n v="150"/>
    <n v="133"/>
    <n v="0.93"/>
    <x v="3"/>
  </r>
  <r>
    <x v="44"/>
    <s v="UT"/>
    <m/>
    <x v="2"/>
    <d v="2016-02-01T00:00:00"/>
    <x v="1"/>
    <x v="0"/>
    <n v="1283"/>
    <s v="very low "/>
    <n v="1037"/>
    <n v="245"/>
    <n v="702"/>
    <n v="573"/>
    <n v="157"/>
    <n v="151"/>
    <n v="0.93"/>
    <x v="2"/>
  </r>
  <r>
    <x v="44"/>
    <s v="UT"/>
    <m/>
    <x v="2"/>
    <d v="2016-03-01T00:00:00"/>
    <x v="2"/>
    <x v="0"/>
    <n v="1330"/>
    <s v="very low "/>
    <n v="1086"/>
    <n v="244"/>
    <n v="741"/>
    <n v="581"/>
    <n v="164"/>
    <n v="154"/>
    <n v="0.93"/>
    <x v="0"/>
  </r>
  <r>
    <x v="44"/>
    <s v="UT"/>
    <m/>
    <x v="2"/>
    <d v="2016-04-01T00:00:00"/>
    <x v="3"/>
    <x v="0"/>
    <n v="1451"/>
    <s v="very low "/>
    <n v="1170"/>
    <n v="280"/>
    <n v="781"/>
    <n v="662"/>
    <n v="186"/>
    <n v="177"/>
    <n v="0.93"/>
    <x v="2"/>
  </r>
  <r>
    <x v="44"/>
    <s v="UT"/>
    <m/>
    <x v="2"/>
    <d v="2016-05-01T00:00:00"/>
    <x v="4"/>
    <x v="0"/>
    <n v="1589"/>
    <s v="very low "/>
    <n v="1264"/>
    <n v="325"/>
    <n v="814"/>
    <n v="766"/>
    <n v="190"/>
    <n v="190"/>
    <n v="0.93"/>
    <x v="3"/>
  </r>
  <r>
    <x v="44"/>
    <s v="UT"/>
    <m/>
    <x v="2"/>
    <d v="2016-06-01T00:00:00"/>
    <x v="5"/>
    <x v="0"/>
    <n v="1810"/>
    <s v="very low "/>
    <n v="1425"/>
    <n v="385"/>
    <n v="895"/>
    <n v="904"/>
    <n v="215"/>
    <n v="221"/>
    <n v="0.93"/>
    <x v="2"/>
  </r>
  <r>
    <x v="44"/>
    <s v="UT"/>
    <m/>
    <x v="2"/>
    <d v="2016-07-01T00:00:00"/>
    <x v="6"/>
    <x v="0"/>
    <n v="1800"/>
    <s v="very low "/>
    <n v="1434"/>
    <n v="366"/>
    <n v="901"/>
    <n v="886"/>
    <n v="213"/>
    <n v="223"/>
    <n v="0.93"/>
    <x v="2"/>
  </r>
  <r>
    <x v="44"/>
    <s v="UT"/>
    <m/>
    <x v="2"/>
    <d v="2016-08-01T00:00:00"/>
    <x v="7"/>
    <x v="0"/>
    <n v="1855"/>
    <s v="very low "/>
    <n v="1487"/>
    <n v="368"/>
    <n v="896"/>
    <n v="872"/>
    <n v="208"/>
    <n v="217"/>
    <n v="0.93"/>
    <x v="4"/>
  </r>
  <r>
    <x v="44"/>
    <s v="UT"/>
    <m/>
    <x v="2"/>
    <d v="2016-09-01T00:00:00"/>
    <x v="8"/>
    <x v="0"/>
    <n v="2009"/>
    <s v="very low "/>
    <n v="1616"/>
    <n v="393"/>
    <n v="993"/>
    <n v="995"/>
    <n v="229"/>
    <n v="233"/>
    <n v="0.93"/>
    <x v="3"/>
  </r>
  <r>
    <x v="44"/>
    <s v="UT"/>
    <m/>
    <x v="2"/>
    <d v="2016-10-01T00:00:00"/>
    <x v="9"/>
    <x v="0"/>
    <n v="2146"/>
    <s v="very low "/>
    <n v="1734"/>
    <n v="412"/>
    <n v="1062"/>
    <n v="1062"/>
    <n v="244"/>
    <n v="245"/>
    <n v="0.94"/>
    <x v="3"/>
  </r>
  <r>
    <x v="44"/>
    <s v="UT"/>
    <m/>
    <x v="2"/>
    <d v="2016-11-01T00:00:00"/>
    <x v="10"/>
    <x v="0"/>
    <n v="2290"/>
    <s v="very low "/>
    <n v="1864"/>
    <n v="426"/>
    <n v="1138"/>
    <n v="1121"/>
    <n v="254"/>
    <n v="260"/>
    <n v="0.94"/>
    <x v="6"/>
  </r>
  <r>
    <x v="44"/>
    <s v="UT"/>
    <m/>
    <x v="2"/>
    <d v="2016-12-01T00:00:00"/>
    <x v="11"/>
    <x v="0"/>
    <n v="2412"/>
    <s v="very low "/>
    <n v="1959"/>
    <n v="453"/>
    <n v="1192"/>
    <n v="1188"/>
    <n v="276"/>
    <n v="270"/>
    <n v="0.91"/>
    <x v="4"/>
  </r>
  <r>
    <x v="44"/>
    <s v="UT"/>
    <m/>
    <x v="2"/>
    <d v="2017-01-01T00:00:00"/>
    <x v="0"/>
    <x v="1"/>
    <n v="2555"/>
    <s v="very low "/>
    <n v="2099"/>
    <n v="456"/>
    <n v="1264"/>
    <n v="1250"/>
    <n v="296"/>
    <n v="273"/>
    <n v="0.91"/>
    <x v="4"/>
  </r>
  <r>
    <x v="44"/>
    <s v="UT"/>
    <m/>
    <x v="2"/>
    <d v="2017-02-01T00:00:00"/>
    <x v="1"/>
    <x v="1"/>
    <n v="2640"/>
    <s v="very low "/>
    <n v="2169"/>
    <n v="470"/>
    <n v="1291"/>
    <n v="1309"/>
    <n v="312"/>
    <n v="279"/>
    <n v="0.93"/>
    <x v="7"/>
  </r>
  <r>
    <x v="44"/>
    <s v="UT"/>
    <m/>
    <x v="2"/>
    <d v="2017-03-01T00:00:00"/>
    <x v="2"/>
    <x v="1"/>
    <n v="2673"/>
    <s v="very low "/>
    <n v="2182"/>
    <n v="491"/>
    <n v="1294"/>
    <n v="1342"/>
    <n v="320"/>
    <n v="282"/>
    <n v="0.93"/>
    <x v="7"/>
  </r>
  <r>
    <x v="44"/>
    <s v="UT"/>
    <m/>
    <x v="2"/>
    <d v="2017-04-01T00:00:00"/>
    <x v="3"/>
    <x v="1"/>
    <n v="2746"/>
    <s v="very low "/>
    <n v="2240"/>
    <n v="506"/>
    <n v="1324"/>
    <n v="1383"/>
    <n v="331"/>
    <n v="289"/>
    <n v="0.93"/>
    <x v="7"/>
  </r>
  <r>
    <x v="44"/>
    <s v="UT"/>
    <m/>
    <x v="2"/>
    <d v="2017-05-01T00:00:00"/>
    <x v="4"/>
    <x v="1"/>
    <n v="2782"/>
    <s v="very low "/>
    <n v="2270"/>
    <n v="512"/>
    <n v="1334"/>
    <n v="1410"/>
    <n v="326"/>
    <n v="299"/>
    <n v="0.93"/>
    <x v="7"/>
  </r>
  <r>
    <x v="44"/>
    <s v="UT"/>
    <m/>
    <x v="2"/>
    <d v="2017-06-01T00:00:00"/>
    <x v="5"/>
    <x v="1"/>
    <n v="2892"/>
    <s v="very low "/>
    <n v="2361"/>
    <n v="531"/>
    <n v="1381"/>
    <n v="1469"/>
    <n v="347"/>
    <n v="322"/>
    <n v="0.93"/>
    <x v="7"/>
  </r>
  <r>
    <x v="44"/>
    <s v="UT"/>
    <m/>
    <x v="2"/>
    <d v="2017-07-01T00:00:00"/>
    <x v="6"/>
    <x v="1"/>
    <n v="2973"/>
    <s v="very low "/>
    <n v="2468"/>
    <n v="505"/>
    <n v="1397"/>
    <n v="1529"/>
    <n v="357"/>
    <n v="317"/>
    <n v="0.93"/>
    <x v="7"/>
  </r>
  <r>
    <x v="44"/>
    <s v="UT"/>
    <m/>
    <x v="2"/>
    <d v="2017-08-01T00:00:00"/>
    <x v="7"/>
    <x v="1"/>
    <n v="3061"/>
    <s v="very low "/>
    <n v="2559"/>
    <n v="502"/>
    <n v="1420"/>
    <n v="1586"/>
    <n v="368"/>
    <n v="330"/>
    <n v="0.94"/>
    <x v="8"/>
  </r>
  <r>
    <x v="44"/>
    <s v="UT"/>
    <m/>
    <x v="2"/>
    <d v="2017-09-01T00:00:00"/>
    <x v="8"/>
    <x v="1"/>
    <n v="3321"/>
    <s v="very low "/>
    <n v="2820"/>
    <n v="501"/>
    <n v="1522"/>
    <n v="1723"/>
    <n v="402"/>
    <n v="349"/>
    <n v="0.94"/>
    <x v="8"/>
  </r>
  <r>
    <x v="44"/>
    <s v="UT"/>
    <m/>
    <x v="2"/>
    <d v="2017-10-01T00:00:00"/>
    <x v="9"/>
    <x v="1"/>
    <n v="3554"/>
    <s v="very low "/>
    <n v="3053"/>
    <n v="500"/>
    <n v="1580"/>
    <n v="1894"/>
    <n v="433"/>
    <n v="369"/>
    <n v="0.94"/>
    <x v="8"/>
  </r>
  <r>
    <x v="44"/>
    <s v="UT"/>
    <m/>
    <x v="2"/>
    <d v="2017-11-01T00:00:00"/>
    <x v="10"/>
    <x v="1"/>
    <n v="3640"/>
    <s v="very low "/>
    <n v="3128"/>
    <n v="510"/>
    <n v="1607"/>
    <n v="1952"/>
    <n v="439"/>
    <n v="391"/>
    <n v="0.94"/>
    <x v="7"/>
  </r>
  <r>
    <x v="44"/>
    <s v="UT"/>
    <m/>
    <x v="2"/>
    <d v="2017-12-01T00:00:00"/>
    <x v="11"/>
    <x v="1"/>
    <n v="3734"/>
    <s v="very low "/>
    <n v="3203"/>
    <n v="526"/>
    <n v="1635"/>
    <n v="2008"/>
    <n v="442"/>
    <n v="396"/>
    <n v="0.94"/>
    <x v="8"/>
  </r>
  <r>
    <x v="44"/>
    <s v="UT"/>
    <m/>
    <x v="2"/>
    <d v="2018-01-01T00:00:00"/>
    <x v="0"/>
    <x v="2"/>
    <n v="3823"/>
    <s v="very low "/>
    <n v="3324"/>
    <n v="499"/>
    <n v="1681"/>
    <n v="2039"/>
    <n v="454"/>
    <n v="404"/>
    <n v="0.94"/>
    <x v="8"/>
  </r>
  <r>
    <x v="44"/>
    <s v="UT"/>
    <m/>
    <x v="2"/>
    <d v="2018-02-01T00:00:00"/>
    <x v="1"/>
    <x v="2"/>
    <n v="3889"/>
    <s v="very low "/>
    <n v="3415"/>
    <n v="474"/>
    <n v="1692"/>
    <n v="2086"/>
    <n v="457"/>
    <n v="424"/>
    <n v="0.94"/>
    <x v="8"/>
  </r>
  <r>
    <x v="44"/>
    <s v="UT"/>
    <m/>
    <x v="2"/>
    <d v="2018-03-01T00:00:00"/>
    <x v="2"/>
    <x v="2"/>
    <n v="3942"/>
    <s v="very low "/>
    <n v="3482"/>
    <n v="460"/>
    <n v="1698"/>
    <n v="2130"/>
    <n v="459"/>
    <n v="432"/>
    <n v="0.97"/>
    <x v="13"/>
  </r>
  <r>
    <x v="44"/>
    <s v="UT"/>
    <m/>
    <x v="2"/>
    <d v="2018-04-01T00:00:00"/>
    <x v="3"/>
    <x v="2"/>
    <n v="4003"/>
    <s v="very low "/>
    <n v="3552"/>
    <n v="451"/>
    <n v="1728"/>
    <n v="2164"/>
    <n v="477"/>
    <n v="441"/>
    <n v="0.97"/>
    <x v="13"/>
  </r>
  <r>
    <x v="44"/>
    <s v="UT"/>
    <m/>
    <x v="2"/>
    <d v="2018-05-01T00:00:00"/>
    <x v="4"/>
    <x v="2"/>
    <n v="4024"/>
    <s v="very low "/>
    <n v="3576"/>
    <n v="448"/>
    <n v="1720"/>
    <n v="2173"/>
    <n v="473"/>
    <n v="443"/>
    <n v="0.97"/>
    <x v="13"/>
  </r>
  <r>
    <x v="44"/>
    <s v="UT"/>
    <m/>
    <x v="2"/>
    <d v="2018-06-01T00:00:00"/>
    <x v="5"/>
    <x v="2"/>
    <n v="4101"/>
    <s v="very low "/>
    <n v="3693"/>
    <n v="407"/>
    <n v="1715"/>
    <n v="2236"/>
    <n v="485"/>
    <n v="444"/>
    <n v="0.97"/>
    <x v="13"/>
  </r>
  <r>
    <x v="44"/>
    <s v="UT"/>
    <m/>
    <x v="2"/>
    <d v="2018-07-01T00:00:00"/>
    <x v="6"/>
    <x v="2"/>
    <n v="4132"/>
    <s v="very low "/>
    <n v="3770"/>
    <n v="360"/>
    <n v="1722"/>
    <n v="2234"/>
    <n v="488"/>
    <n v="461"/>
    <n v="0.97"/>
    <x v="13"/>
  </r>
  <r>
    <x v="44"/>
    <s v="UT"/>
    <m/>
    <x v="2"/>
    <d v="2018-08-01T00:00:00"/>
    <x v="7"/>
    <x v="2"/>
    <n v="4231"/>
    <s v="very low "/>
    <n v="3861"/>
    <n v="369"/>
    <n v="1859"/>
    <n v="2358"/>
    <n v="529"/>
    <n v="480"/>
    <n v="0.97"/>
    <x v="9"/>
  </r>
  <r>
    <x v="44"/>
    <s v="UT"/>
    <m/>
    <x v="2"/>
    <d v="2018-09-01T00:00:00"/>
    <x v="8"/>
    <x v="2"/>
    <n v="4267"/>
    <s v="very low "/>
    <n v="3897"/>
    <n v="369"/>
    <n v="1855"/>
    <n v="2399"/>
    <n v="527"/>
    <n v="485"/>
    <n v="0.97"/>
    <x v="13"/>
  </r>
  <r>
    <x v="44"/>
    <s v="UT"/>
    <m/>
    <x v="2"/>
    <d v="2018-10-01T00:00:00"/>
    <x v="9"/>
    <x v="2"/>
    <n v="4309"/>
    <s v="very low "/>
    <n v="3942"/>
    <n v="366"/>
    <n v="1874"/>
    <n v="2416"/>
    <n v="533"/>
    <n v="495"/>
    <n v="0.97"/>
    <x v="13"/>
  </r>
  <r>
    <x v="44"/>
    <s v="UT"/>
    <m/>
    <x v="2"/>
    <d v="2018-11-01T00:00:00"/>
    <x v="10"/>
    <x v="2"/>
    <n v="4361"/>
    <s v="very low "/>
    <n v="3975"/>
    <n v="381"/>
    <n v="1893"/>
    <n v="2439"/>
    <n v="549"/>
    <n v="490"/>
    <n v="0.97"/>
    <x v="13"/>
  </r>
  <r>
    <x v="44"/>
    <s v="UT"/>
    <m/>
    <x v="2"/>
    <d v="2018-12-01T00:00:00"/>
    <x v="11"/>
    <x v="2"/>
    <n v="4365"/>
    <s v="very low "/>
    <n v="4004"/>
    <n v="358"/>
    <n v="1913"/>
    <n v="2421"/>
    <n v="558"/>
    <n v="503"/>
    <n v="0.97"/>
    <x v="11"/>
  </r>
  <r>
    <x v="44"/>
    <s v="UT"/>
    <m/>
    <x v="2"/>
    <d v="2019-01-01T00:00:00"/>
    <x v="0"/>
    <x v="3"/>
    <n v="4428"/>
    <s v="very low "/>
    <n v="4076"/>
    <n v="350"/>
    <n v="1892"/>
    <n v="2496"/>
    <n v="562"/>
    <n v="506"/>
    <n v="0.97"/>
    <x v="11"/>
  </r>
  <r>
    <x v="44"/>
    <s v="UT"/>
    <m/>
    <x v="2"/>
    <d v="2019-02-01T00:00:00"/>
    <x v="1"/>
    <x v="3"/>
    <n v="4424"/>
    <s v="very low "/>
    <n v="4068"/>
    <n v="353"/>
    <n v="1948"/>
    <n v="2471"/>
    <n v="565"/>
    <n v="537"/>
    <n v="0.97"/>
    <x v="13"/>
  </r>
  <r>
    <x v="44"/>
    <s v="UT"/>
    <m/>
    <x v="2"/>
    <d v="2019-03-01T00:00:00"/>
    <x v="2"/>
    <x v="3"/>
    <n v="4442"/>
    <s v="very low "/>
    <n v="4099"/>
    <n v="328"/>
    <n v="1945"/>
    <n v="2493"/>
    <n v="578"/>
    <n v="538"/>
    <n v="0.97"/>
    <x v="13"/>
  </r>
  <r>
    <x v="44"/>
    <s v="UT"/>
    <m/>
    <x v="2"/>
    <d v="2019-04-01T00:00:00"/>
    <x v="3"/>
    <x v="3"/>
    <n v="4489"/>
    <s v="very low "/>
    <n v="4155"/>
    <n v="318"/>
    <n v="1957"/>
    <n v="2526"/>
    <n v="589"/>
    <n v="540"/>
    <n v="0.97"/>
    <x v="13"/>
  </r>
  <r>
    <x v="45"/>
    <s v="VT"/>
    <m/>
    <x v="4"/>
    <d v="2016-01-01T00:00:00"/>
    <x v="0"/>
    <x v="0"/>
    <n v="1037"/>
    <s v="very low "/>
    <n v="899"/>
    <n v="138"/>
    <n v="440"/>
    <n v="515"/>
    <n v="151"/>
    <n v="88"/>
    <n v="0.92"/>
    <x v="6"/>
  </r>
  <r>
    <x v="45"/>
    <s v="VT"/>
    <m/>
    <x v="4"/>
    <d v="2016-02-01T00:00:00"/>
    <x v="1"/>
    <x v="0"/>
    <n v="1046"/>
    <s v="very low "/>
    <n v="905"/>
    <n v="141"/>
    <n v="468"/>
    <n v="558"/>
    <n v="149"/>
    <n v="94"/>
    <n v="0.91"/>
    <x v="5"/>
  </r>
  <r>
    <x v="45"/>
    <s v="VT"/>
    <m/>
    <x v="4"/>
    <d v="2016-03-01T00:00:00"/>
    <x v="2"/>
    <x v="0"/>
    <n v="1077"/>
    <s v="very low "/>
    <n v="941"/>
    <n v="136"/>
    <n v="469"/>
    <n v="588"/>
    <n v="152"/>
    <n v="86"/>
    <n v="0.94"/>
    <x v="7"/>
  </r>
  <r>
    <x v="45"/>
    <s v="VT"/>
    <m/>
    <x v="4"/>
    <d v="2016-04-01T00:00:00"/>
    <x v="3"/>
    <x v="0"/>
    <n v="1110"/>
    <s v="very low "/>
    <n v="968"/>
    <n v="142"/>
    <n v="471"/>
    <n v="619"/>
    <n v="154"/>
    <n v="100"/>
    <n v="0.93"/>
    <x v="8"/>
  </r>
  <r>
    <x v="45"/>
    <s v="VT"/>
    <m/>
    <x v="4"/>
    <d v="2016-05-01T00:00:00"/>
    <x v="4"/>
    <x v="0"/>
    <n v="1152"/>
    <s v="very low "/>
    <n v="989"/>
    <n v="163"/>
    <n v="482"/>
    <n v="648"/>
    <n v="164"/>
    <n v="102"/>
    <n v="0.93"/>
    <x v="8"/>
  </r>
  <r>
    <x v="45"/>
    <s v="VT"/>
    <m/>
    <x v="4"/>
    <d v="2016-06-01T00:00:00"/>
    <x v="5"/>
    <x v="0"/>
    <n v="1244"/>
    <s v="very low "/>
    <n v="1022"/>
    <n v="222"/>
    <n v="504"/>
    <n v="699"/>
    <n v="176"/>
    <n v="99"/>
    <n v="0.93"/>
    <x v="8"/>
  </r>
  <r>
    <x v="45"/>
    <s v="VT"/>
    <m/>
    <x v="4"/>
    <d v="2016-07-01T00:00:00"/>
    <x v="6"/>
    <x v="0"/>
    <n v="1230"/>
    <s v="very low "/>
    <n v="1037"/>
    <n v="193"/>
    <n v="496"/>
    <n v="684"/>
    <n v="176"/>
    <n v="101"/>
    <n v="0.93"/>
    <x v="8"/>
  </r>
  <r>
    <x v="45"/>
    <s v="VT"/>
    <m/>
    <x v="4"/>
    <d v="2016-08-01T00:00:00"/>
    <x v="7"/>
    <x v="0"/>
    <n v="1279"/>
    <s v="very low "/>
    <n v="1100"/>
    <n v="179"/>
    <n v="493"/>
    <n v="685"/>
    <n v="169"/>
    <n v="102"/>
    <n v="0.92"/>
    <x v="8"/>
  </r>
  <r>
    <x v="45"/>
    <s v="VT"/>
    <m/>
    <x v="4"/>
    <d v="2016-09-01T00:00:00"/>
    <x v="8"/>
    <x v="0"/>
    <n v="1272"/>
    <s v="very low "/>
    <n v="1089"/>
    <n v="183"/>
    <n v="517"/>
    <n v="708"/>
    <n v="169"/>
    <n v="106"/>
    <n v="0.93"/>
    <x v="8"/>
  </r>
  <r>
    <x v="45"/>
    <s v="VT"/>
    <m/>
    <x v="4"/>
    <d v="2016-10-01T00:00:00"/>
    <x v="9"/>
    <x v="0"/>
    <n v="1317"/>
    <s v="very low "/>
    <n v="1132"/>
    <n v="185"/>
    <n v="524"/>
    <n v="740"/>
    <n v="179"/>
    <n v="104"/>
    <n v="0.94"/>
    <x v="10"/>
  </r>
  <r>
    <x v="45"/>
    <s v="VT"/>
    <m/>
    <x v="4"/>
    <d v="2016-11-01T00:00:00"/>
    <x v="10"/>
    <x v="0"/>
    <n v="1310"/>
    <s v="very low "/>
    <n v="1119"/>
    <n v="191"/>
    <n v="521"/>
    <n v="733"/>
    <n v="181"/>
    <n v="107"/>
    <n v="0.94"/>
    <x v="10"/>
  </r>
  <r>
    <x v="45"/>
    <s v="VT"/>
    <m/>
    <x v="4"/>
    <d v="2016-12-01T00:00:00"/>
    <x v="11"/>
    <x v="0"/>
    <n v="1356"/>
    <s v="very low "/>
    <n v="1162"/>
    <n v="194"/>
    <n v="538"/>
    <n v="763"/>
    <n v="187"/>
    <n v="115"/>
    <n v="0.94"/>
    <x v="10"/>
  </r>
  <r>
    <x v="45"/>
    <s v="VT"/>
    <m/>
    <x v="4"/>
    <d v="2017-01-01T00:00:00"/>
    <x v="0"/>
    <x v="1"/>
    <n v="1346"/>
    <s v="very low "/>
    <n v="1165"/>
    <n v="181"/>
    <n v="536"/>
    <n v="749"/>
    <n v="184"/>
    <n v="112"/>
    <n v="0.94"/>
    <x v="10"/>
  </r>
  <r>
    <x v="45"/>
    <s v="VT"/>
    <m/>
    <x v="4"/>
    <d v="2017-02-01T00:00:00"/>
    <x v="1"/>
    <x v="1"/>
    <n v="1352"/>
    <s v="very low "/>
    <n v="1176"/>
    <n v="176"/>
    <n v="540"/>
    <n v="750"/>
    <n v="192"/>
    <n v="106"/>
    <n v="0.94"/>
    <x v="10"/>
  </r>
  <r>
    <x v="45"/>
    <s v="VT"/>
    <m/>
    <x v="4"/>
    <d v="2017-03-01T00:00:00"/>
    <x v="2"/>
    <x v="1"/>
    <n v="1367"/>
    <s v="very low "/>
    <n v="1191"/>
    <n v="176"/>
    <n v="540"/>
    <n v="767"/>
    <n v="194"/>
    <n v="108"/>
    <n v="0.94"/>
    <x v="10"/>
  </r>
  <r>
    <x v="45"/>
    <s v="VT"/>
    <m/>
    <x v="4"/>
    <d v="2017-04-01T00:00:00"/>
    <x v="3"/>
    <x v="1"/>
    <n v="1394"/>
    <s v="very low "/>
    <n v="1212"/>
    <n v="182"/>
    <n v="541"/>
    <n v="799"/>
    <n v="193"/>
    <n v="110"/>
    <n v="0.94"/>
    <x v="10"/>
  </r>
  <r>
    <x v="45"/>
    <s v="VT"/>
    <m/>
    <x v="4"/>
    <d v="2017-05-01T00:00:00"/>
    <x v="4"/>
    <x v="1"/>
    <n v="1402"/>
    <s v="very low "/>
    <n v="1217"/>
    <n v="185"/>
    <n v="537"/>
    <n v="804"/>
    <n v="196"/>
    <n v="106"/>
    <n v="0.94"/>
    <x v="10"/>
  </r>
  <r>
    <x v="45"/>
    <s v="VT"/>
    <m/>
    <x v="4"/>
    <d v="2017-06-01T00:00:00"/>
    <x v="5"/>
    <x v="1"/>
    <n v="1453"/>
    <s v="very low "/>
    <n v="1246"/>
    <n v="207"/>
    <n v="551"/>
    <n v="814"/>
    <n v="197"/>
    <n v="120"/>
    <n v="0.94"/>
    <x v="10"/>
  </r>
  <r>
    <x v="45"/>
    <s v="VT"/>
    <m/>
    <x v="4"/>
    <d v="2017-07-01T00:00:00"/>
    <x v="6"/>
    <x v="1"/>
    <n v="1447"/>
    <s v="very low "/>
    <n v="1262"/>
    <n v="185"/>
    <n v="556"/>
    <n v="781"/>
    <n v="200"/>
    <n v="121"/>
    <n v="0.94"/>
    <x v="10"/>
  </r>
  <r>
    <x v="45"/>
    <s v="VT"/>
    <m/>
    <x v="4"/>
    <d v="2017-08-01T00:00:00"/>
    <x v="7"/>
    <x v="1"/>
    <n v="1474"/>
    <s v="very low "/>
    <n v="1290"/>
    <n v="184"/>
    <n v="567"/>
    <n v="787"/>
    <n v="202"/>
    <n v="115"/>
    <n v="0.94"/>
    <x v="10"/>
  </r>
  <r>
    <x v="45"/>
    <s v="VT"/>
    <m/>
    <x v="4"/>
    <d v="2017-09-01T00:00:00"/>
    <x v="8"/>
    <x v="1"/>
    <n v="1544"/>
    <s v="very low "/>
    <n v="1322"/>
    <n v="222"/>
    <n v="610"/>
    <n v="810"/>
    <n v="201"/>
    <n v="139"/>
    <n v="0.94"/>
    <x v="8"/>
  </r>
  <r>
    <x v="45"/>
    <s v="VT"/>
    <m/>
    <x v="4"/>
    <d v="2017-10-01T00:00:00"/>
    <x v="9"/>
    <x v="1"/>
    <n v="1587"/>
    <s v="very low "/>
    <n v="1358"/>
    <n v="228"/>
    <n v="622"/>
    <n v="835"/>
    <n v="209"/>
    <n v="143"/>
    <n v="0.93"/>
    <x v="10"/>
  </r>
  <r>
    <x v="45"/>
    <s v="VT"/>
    <m/>
    <x v="4"/>
    <d v="2017-11-01T00:00:00"/>
    <x v="10"/>
    <x v="1"/>
    <n v="1580"/>
    <s v="very low "/>
    <n v="1346"/>
    <n v="234"/>
    <n v="629"/>
    <n v="828"/>
    <n v="213"/>
    <n v="134"/>
    <n v="0.94"/>
    <x v="10"/>
  </r>
  <r>
    <x v="45"/>
    <s v="VT"/>
    <m/>
    <x v="4"/>
    <d v="2017-12-01T00:00:00"/>
    <x v="11"/>
    <x v="1"/>
    <n v="1592"/>
    <s v="very low "/>
    <n v="1361"/>
    <n v="230"/>
    <n v="638"/>
    <n v="832"/>
    <n v="215"/>
    <n v="140"/>
    <n v="0.93"/>
    <x v="8"/>
  </r>
  <r>
    <x v="45"/>
    <s v="VT"/>
    <m/>
    <x v="4"/>
    <d v="2018-01-01T00:00:00"/>
    <x v="0"/>
    <x v="2"/>
    <n v="1632"/>
    <s v="very low "/>
    <n v="1395"/>
    <n v="237"/>
    <n v="642"/>
    <n v="864"/>
    <n v="220"/>
    <n v="142"/>
    <n v="0.94"/>
    <x v="10"/>
  </r>
  <r>
    <x v="45"/>
    <s v="VT"/>
    <m/>
    <x v="4"/>
    <d v="2018-02-01T00:00:00"/>
    <x v="1"/>
    <x v="2"/>
    <n v="1636"/>
    <s v="very low "/>
    <n v="1414"/>
    <n v="221"/>
    <n v="648"/>
    <n v="859"/>
    <n v="222"/>
    <n v="139"/>
    <n v="0.95"/>
    <x v="9"/>
  </r>
  <r>
    <x v="45"/>
    <s v="VT"/>
    <m/>
    <x v="4"/>
    <d v="2018-03-01T00:00:00"/>
    <x v="2"/>
    <x v="2"/>
    <n v="1625"/>
    <s v="very low "/>
    <n v="1401"/>
    <n v="224"/>
    <n v="633"/>
    <n v="865"/>
    <n v="214"/>
    <n v="147"/>
    <n v="0.95"/>
    <x v="9"/>
  </r>
  <r>
    <x v="45"/>
    <s v="VT"/>
    <m/>
    <x v="4"/>
    <d v="2018-04-01T00:00:00"/>
    <x v="3"/>
    <x v="2"/>
    <n v="1658"/>
    <s v="very low "/>
    <n v="1428"/>
    <n v="230"/>
    <n v="646"/>
    <n v="871"/>
    <n v="219"/>
    <n v="148"/>
    <n v="0.96"/>
    <x v="13"/>
  </r>
  <r>
    <x v="45"/>
    <s v="VT"/>
    <m/>
    <x v="4"/>
    <d v="2018-05-01T00:00:00"/>
    <x v="4"/>
    <x v="2"/>
    <n v="1653"/>
    <s v="very low "/>
    <n v="1430"/>
    <n v="223"/>
    <n v="641"/>
    <n v="869"/>
    <n v="223"/>
    <n v="147"/>
    <n v="0.96"/>
    <x v="13"/>
  </r>
  <r>
    <x v="45"/>
    <s v="VT"/>
    <m/>
    <x v="4"/>
    <d v="2018-06-01T00:00:00"/>
    <x v="5"/>
    <x v="2"/>
    <n v="1691"/>
    <s v="very low "/>
    <n v="1530"/>
    <n v="161"/>
    <n v="656"/>
    <n v="874"/>
    <n v="223"/>
    <n v="157"/>
    <n v="0.96"/>
    <x v="9"/>
  </r>
  <r>
    <x v="45"/>
    <s v="VT"/>
    <m/>
    <x v="4"/>
    <d v="2018-07-01T00:00:00"/>
    <x v="6"/>
    <x v="2"/>
    <n v="1706"/>
    <s v="very low "/>
    <n v="1549"/>
    <n v="157"/>
    <n v="656"/>
    <n v="864"/>
    <n v="223"/>
    <n v="159"/>
    <n v="0.96"/>
    <x v="13"/>
  </r>
  <r>
    <x v="45"/>
    <s v="VT"/>
    <m/>
    <x v="4"/>
    <d v="2018-08-01T00:00:00"/>
    <x v="7"/>
    <x v="2"/>
    <n v="1742"/>
    <s v="very low "/>
    <n v="1588"/>
    <n v="154"/>
    <n v="714"/>
    <n v="1016"/>
    <n v="235"/>
    <n v="163"/>
    <n v="0.96"/>
    <x v="13"/>
  </r>
  <r>
    <x v="45"/>
    <s v="VT"/>
    <m/>
    <x v="4"/>
    <d v="2018-09-01T00:00:00"/>
    <x v="8"/>
    <x v="2"/>
    <n v="1762"/>
    <s v="very low "/>
    <n v="1622"/>
    <n v="140"/>
    <n v="727"/>
    <n v="1021"/>
    <n v="240"/>
    <n v="172"/>
    <n v="0.95"/>
    <x v="10"/>
  </r>
  <r>
    <x v="45"/>
    <s v="VT"/>
    <m/>
    <x v="4"/>
    <d v="2018-10-01T00:00:00"/>
    <x v="9"/>
    <x v="2"/>
    <n v="1773"/>
    <s v="very low "/>
    <n v="1636"/>
    <n v="137"/>
    <n v="726"/>
    <n v="1032"/>
    <n v="238"/>
    <n v="177"/>
    <n v="0.96"/>
    <x v="13"/>
  </r>
  <r>
    <x v="45"/>
    <s v="VT"/>
    <m/>
    <x v="4"/>
    <d v="2018-11-01T00:00:00"/>
    <x v="10"/>
    <x v="2"/>
    <n v="1777"/>
    <s v="very low "/>
    <n v="1638"/>
    <n v="139"/>
    <n v="723"/>
    <n v="1038"/>
    <n v="242"/>
    <n v="170"/>
    <n v="0.96"/>
    <x v="13"/>
  </r>
  <r>
    <x v="45"/>
    <s v="VT"/>
    <m/>
    <x v="4"/>
    <d v="2018-12-01T00:00:00"/>
    <x v="11"/>
    <x v="2"/>
    <n v="1790"/>
    <s v="very low "/>
    <n v="1648"/>
    <n v="141"/>
    <n v="725"/>
    <n v="1041"/>
    <n v="246"/>
    <n v="172"/>
    <n v="0.96"/>
    <x v="13"/>
  </r>
  <r>
    <x v="45"/>
    <s v="VT"/>
    <m/>
    <x v="4"/>
    <d v="2019-01-01T00:00:00"/>
    <x v="0"/>
    <x v="3"/>
    <n v="1811"/>
    <s v="very low "/>
    <n v="1670"/>
    <n v="141"/>
    <n v="731"/>
    <n v="1054"/>
    <n v="238"/>
    <n v="175"/>
    <n v="0.95"/>
    <x v="9"/>
  </r>
  <r>
    <x v="45"/>
    <s v="VT"/>
    <m/>
    <x v="4"/>
    <d v="2019-02-01T00:00:00"/>
    <x v="1"/>
    <x v="3"/>
    <n v="1816"/>
    <s v="very low "/>
    <n v="1678"/>
    <n v="137"/>
    <n v="761"/>
    <n v="1053"/>
    <n v="248"/>
    <n v="182"/>
    <n v="0.95"/>
    <x v="10"/>
  </r>
  <r>
    <x v="45"/>
    <s v="VT"/>
    <m/>
    <x v="4"/>
    <d v="2019-03-01T00:00:00"/>
    <x v="2"/>
    <x v="3"/>
    <n v="1831"/>
    <s v="very low "/>
    <n v="1687"/>
    <n v="137"/>
    <n v="762"/>
    <n v="1068"/>
    <n v="251"/>
    <n v="185"/>
    <n v="0.95"/>
    <x v="9"/>
  </r>
  <r>
    <x v="45"/>
    <s v="VT"/>
    <m/>
    <x v="4"/>
    <d v="2019-04-01T00:00:00"/>
    <x v="3"/>
    <x v="3"/>
    <n v="1812"/>
    <s v="very low "/>
    <n v="1681"/>
    <n v="130"/>
    <n v="750"/>
    <n v="1060"/>
    <n v="247"/>
    <n v="179"/>
    <n v="0.95"/>
    <x v="10"/>
  </r>
  <r>
    <x v="46"/>
    <s v="VA"/>
    <m/>
    <x v="5"/>
    <d v="2016-01-01T00:00:00"/>
    <x v="0"/>
    <x v="0"/>
    <n v="7070"/>
    <s v="very low "/>
    <n v="5924"/>
    <n v="1077"/>
    <n v="2604"/>
    <n v="3778"/>
    <n v="870"/>
    <n v="361"/>
    <n v="0.93"/>
    <x v="7"/>
  </r>
  <r>
    <x v="46"/>
    <s v="VA"/>
    <m/>
    <x v="5"/>
    <d v="2016-02-01T00:00:00"/>
    <x v="1"/>
    <x v="0"/>
    <n v="7241"/>
    <s v="very low "/>
    <n v="6064"/>
    <n v="1107"/>
    <n v="2922"/>
    <n v="4250"/>
    <n v="901"/>
    <n v="347"/>
    <n v="0.93"/>
    <x v="8"/>
  </r>
  <r>
    <x v="46"/>
    <s v="VA"/>
    <m/>
    <x v="5"/>
    <d v="2016-03-01T00:00:00"/>
    <x v="2"/>
    <x v="0"/>
    <n v="7567"/>
    <s v="very low "/>
    <n v="6297"/>
    <n v="1200"/>
    <n v="3001"/>
    <n v="4487"/>
    <n v="923"/>
    <n v="356"/>
    <n v="0.93"/>
    <x v="7"/>
  </r>
  <r>
    <x v="46"/>
    <s v="VA"/>
    <m/>
    <x v="5"/>
    <d v="2016-04-01T00:00:00"/>
    <x v="3"/>
    <x v="0"/>
    <n v="7887"/>
    <s v="very low "/>
    <n v="6582"/>
    <n v="1230"/>
    <n v="3100"/>
    <n v="4708"/>
    <n v="966"/>
    <n v="396"/>
    <n v="0.94"/>
    <x v="8"/>
  </r>
  <r>
    <x v="46"/>
    <s v="VA"/>
    <m/>
    <x v="5"/>
    <d v="2016-05-01T00:00:00"/>
    <x v="4"/>
    <x v="0"/>
    <n v="8570"/>
    <s v="very low "/>
    <n v="6945"/>
    <n v="1551"/>
    <n v="3263"/>
    <n v="5223"/>
    <n v="1040"/>
    <n v="409"/>
    <n v="0.94"/>
    <x v="10"/>
  </r>
  <r>
    <x v="46"/>
    <s v="VA"/>
    <m/>
    <x v="5"/>
    <d v="2016-06-01T00:00:00"/>
    <x v="5"/>
    <x v="0"/>
    <n v="9484"/>
    <s v="very low "/>
    <n v="7562"/>
    <n v="1845"/>
    <n v="3505"/>
    <n v="5852"/>
    <n v="1118"/>
    <n v="476"/>
    <n v="0.94"/>
    <x v="8"/>
  </r>
  <r>
    <x v="46"/>
    <s v="VA"/>
    <m/>
    <x v="5"/>
    <d v="2016-07-01T00:00:00"/>
    <x v="6"/>
    <x v="0"/>
    <n v="9368"/>
    <s v="very low "/>
    <n v="7627"/>
    <n v="1663"/>
    <n v="3483"/>
    <n v="5626"/>
    <n v="1158"/>
    <n v="467"/>
    <n v="0.94"/>
    <x v="8"/>
  </r>
  <r>
    <x v="46"/>
    <s v="VA"/>
    <m/>
    <x v="5"/>
    <d v="2016-08-01T00:00:00"/>
    <x v="7"/>
    <x v="0"/>
    <n v="9631"/>
    <s v="very low "/>
    <n v="7961"/>
    <n v="1593"/>
    <n v="3444"/>
    <n v="5529"/>
    <n v="1130"/>
    <n v="464"/>
    <n v="0.94"/>
    <x v="8"/>
  </r>
  <r>
    <x v="46"/>
    <s v="VA"/>
    <m/>
    <x v="5"/>
    <d v="2016-09-01T00:00:00"/>
    <x v="8"/>
    <x v="0"/>
    <n v="9908"/>
    <s v="very low "/>
    <n v="8235"/>
    <n v="1597"/>
    <n v="3674"/>
    <n v="5894"/>
    <n v="1224"/>
    <n v="505"/>
    <n v="0.93"/>
    <x v="8"/>
  </r>
  <r>
    <x v="46"/>
    <s v="VA"/>
    <m/>
    <x v="5"/>
    <d v="2016-10-01T00:00:00"/>
    <x v="9"/>
    <x v="0"/>
    <n v="10137"/>
    <s v="low "/>
    <n v="8410"/>
    <n v="1651"/>
    <n v="3715"/>
    <n v="6061"/>
    <n v="1235"/>
    <n v="527"/>
    <n v="0.94"/>
    <x v="10"/>
  </r>
  <r>
    <x v="46"/>
    <s v="VA"/>
    <m/>
    <x v="5"/>
    <d v="2016-11-01T00:00:00"/>
    <x v="10"/>
    <x v="0"/>
    <n v="10438"/>
    <s v="low "/>
    <n v="8733"/>
    <n v="1626"/>
    <n v="3839"/>
    <n v="6224"/>
    <n v="1277"/>
    <n v="559"/>
    <n v="0.94"/>
    <x v="8"/>
  </r>
  <r>
    <x v="46"/>
    <s v="VA"/>
    <m/>
    <x v="5"/>
    <d v="2016-12-01T00:00:00"/>
    <x v="11"/>
    <x v="0"/>
    <n v="10545"/>
    <s v="low "/>
    <n v="8864"/>
    <n v="1602"/>
    <n v="3883"/>
    <n v="6283"/>
    <n v="1279"/>
    <n v="561"/>
    <n v="0.94"/>
    <x v="10"/>
  </r>
  <r>
    <x v="46"/>
    <s v="VA"/>
    <m/>
    <x v="5"/>
    <d v="2017-01-01T00:00:00"/>
    <x v="0"/>
    <x v="1"/>
    <n v="10648"/>
    <s v="low "/>
    <n v="9041"/>
    <n v="1532"/>
    <n v="3881"/>
    <n v="6373"/>
    <n v="1298"/>
    <n v="572"/>
    <n v="0.94"/>
    <x v="10"/>
  </r>
  <r>
    <x v="46"/>
    <s v="VA"/>
    <m/>
    <x v="5"/>
    <d v="2017-02-01T00:00:00"/>
    <x v="1"/>
    <x v="1"/>
    <n v="10779"/>
    <s v="low "/>
    <n v="9196"/>
    <n v="1509"/>
    <n v="3956"/>
    <n v="6424"/>
    <n v="1330"/>
    <n v="571"/>
    <n v="0.94"/>
    <x v="10"/>
  </r>
  <r>
    <x v="46"/>
    <s v="VA"/>
    <m/>
    <x v="5"/>
    <d v="2017-03-01T00:00:00"/>
    <x v="2"/>
    <x v="1"/>
    <n v="10990"/>
    <s v="low "/>
    <n v="9366"/>
    <n v="1556"/>
    <n v="4018"/>
    <n v="6551"/>
    <n v="1371"/>
    <n v="576"/>
    <n v="0.94"/>
    <x v="10"/>
  </r>
  <r>
    <x v="46"/>
    <s v="VA"/>
    <m/>
    <x v="5"/>
    <d v="2017-04-01T00:00:00"/>
    <x v="3"/>
    <x v="1"/>
    <n v="11233"/>
    <s v="low "/>
    <n v="9610"/>
    <n v="1556"/>
    <n v="4112"/>
    <n v="6684"/>
    <n v="1386"/>
    <n v="604"/>
    <n v="0.94"/>
    <x v="10"/>
  </r>
  <r>
    <x v="46"/>
    <s v="VA"/>
    <m/>
    <x v="5"/>
    <d v="2017-05-01T00:00:00"/>
    <x v="4"/>
    <x v="1"/>
    <n v="11445"/>
    <s v="low "/>
    <n v="9829"/>
    <n v="1534"/>
    <n v="4173"/>
    <n v="6821"/>
    <n v="1399"/>
    <n v="604"/>
    <n v="0.94"/>
    <x v="10"/>
  </r>
  <r>
    <x v="46"/>
    <s v="VA"/>
    <m/>
    <x v="5"/>
    <d v="2017-06-01T00:00:00"/>
    <x v="5"/>
    <x v="1"/>
    <n v="11715"/>
    <s v="low "/>
    <n v="10088"/>
    <n v="1541"/>
    <n v="4212"/>
    <n v="6995"/>
    <n v="1404"/>
    <n v="640"/>
    <n v="0.95"/>
    <x v="10"/>
  </r>
  <r>
    <x v="46"/>
    <s v="VA"/>
    <m/>
    <x v="5"/>
    <d v="2017-07-01T00:00:00"/>
    <x v="6"/>
    <x v="1"/>
    <n v="11826"/>
    <s v="low "/>
    <n v="10369"/>
    <n v="1383"/>
    <n v="4191"/>
    <n v="6928"/>
    <n v="1409"/>
    <n v="655"/>
    <n v="0.95"/>
    <x v="10"/>
  </r>
  <r>
    <x v="46"/>
    <s v="VA"/>
    <m/>
    <x v="5"/>
    <d v="2017-08-01T00:00:00"/>
    <x v="7"/>
    <x v="1"/>
    <n v="12051"/>
    <s v="low "/>
    <n v="10636"/>
    <n v="1340"/>
    <n v="4225"/>
    <n v="7056"/>
    <n v="1438"/>
    <n v="667"/>
    <n v="0.95"/>
    <x v="9"/>
  </r>
  <r>
    <x v="46"/>
    <s v="VA"/>
    <m/>
    <x v="5"/>
    <d v="2017-09-01T00:00:00"/>
    <x v="8"/>
    <x v="1"/>
    <n v="12350"/>
    <s v="low "/>
    <n v="10942"/>
    <n v="1326"/>
    <n v="4340"/>
    <n v="7189"/>
    <n v="1456"/>
    <n v="683"/>
    <n v="0.95"/>
    <x v="9"/>
  </r>
  <r>
    <x v="46"/>
    <s v="VA"/>
    <m/>
    <x v="5"/>
    <d v="2017-10-01T00:00:00"/>
    <x v="9"/>
    <x v="1"/>
    <n v="12686"/>
    <s v="low "/>
    <n v="11251"/>
    <n v="1337"/>
    <n v="4437"/>
    <n v="7404"/>
    <n v="1499"/>
    <n v="701"/>
    <n v="0.96"/>
    <x v="9"/>
  </r>
  <r>
    <x v="46"/>
    <s v="VA"/>
    <m/>
    <x v="5"/>
    <d v="2017-11-01T00:00:00"/>
    <x v="10"/>
    <x v="1"/>
    <n v="12822"/>
    <s v="low "/>
    <n v="11385"/>
    <n v="1336"/>
    <n v="4493"/>
    <n v="7469"/>
    <n v="1536"/>
    <n v="710"/>
    <n v="0.96"/>
    <x v="9"/>
  </r>
  <r>
    <x v="46"/>
    <s v="VA"/>
    <m/>
    <x v="5"/>
    <d v="2017-12-01T00:00:00"/>
    <x v="11"/>
    <x v="1"/>
    <n v="12911"/>
    <s v="low "/>
    <n v="11460"/>
    <n v="1350"/>
    <n v="4562"/>
    <n v="7505"/>
    <n v="1573"/>
    <n v="728"/>
    <n v="0.96"/>
    <x v="9"/>
  </r>
  <r>
    <x v="46"/>
    <s v="VA"/>
    <m/>
    <x v="5"/>
    <d v="2018-01-01T00:00:00"/>
    <x v="0"/>
    <x v="2"/>
    <n v="13067"/>
    <s v="low "/>
    <n v="11631"/>
    <n v="1345"/>
    <n v="4580"/>
    <n v="7579"/>
    <n v="1596"/>
    <n v="735"/>
    <n v="0.96"/>
    <x v="9"/>
  </r>
  <r>
    <x v="46"/>
    <s v="VA"/>
    <m/>
    <x v="5"/>
    <d v="2018-02-01T00:00:00"/>
    <x v="1"/>
    <x v="2"/>
    <n v="13261"/>
    <s v="low "/>
    <n v="11822"/>
    <n v="1366"/>
    <n v="4637"/>
    <n v="7693"/>
    <n v="1630"/>
    <n v="758"/>
    <n v="0.96"/>
    <x v="9"/>
  </r>
  <r>
    <x v="46"/>
    <s v="VA"/>
    <m/>
    <x v="5"/>
    <d v="2018-03-01T00:00:00"/>
    <x v="2"/>
    <x v="2"/>
    <n v="13381"/>
    <s v="low "/>
    <n v="11954"/>
    <n v="1351"/>
    <n v="4662"/>
    <n v="7783"/>
    <n v="1650"/>
    <n v="766"/>
    <n v="0.96"/>
    <x v="9"/>
  </r>
  <r>
    <x v="46"/>
    <s v="VA"/>
    <m/>
    <x v="5"/>
    <d v="2018-04-01T00:00:00"/>
    <x v="3"/>
    <x v="2"/>
    <n v="13526"/>
    <s v="low "/>
    <n v="12111"/>
    <n v="1337"/>
    <n v="4704"/>
    <n v="7849"/>
    <n v="1670"/>
    <n v="769"/>
    <n v="0.97"/>
    <x v="13"/>
  </r>
  <r>
    <x v="46"/>
    <s v="VA"/>
    <m/>
    <x v="5"/>
    <d v="2018-05-01T00:00:00"/>
    <x v="4"/>
    <x v="2"/>
    <n v="13646"/>
    <s v="low "/>
    <n v="12229"/>
    <n v="1337"/>
    <n v="4767"/>
    <n v="7905"/>
    <n v="1675"/>
    <n v="787"/>
    <n v="0.97"/>
    <x v="13"/>
  </r>
  <r>
    <x v="46"/>
    <s v="VA"/>
    <m/>
    <x v="5"/>
    <d v="2018-06-01T00:00:00"/>
    <x v="5"/>
    <x v="2"/>
    <n v="13724"/>
    <s v="low "/>
    <n v="12343"/>
    <n v="1301"/>
    <n v="4781"/>
    <n v="7921"/>
    <n v="1696"/>
    <n v="786"/>
    <n v="0.97"/>
    <x v="13"/>
  </r>
  <r>
    <x v="46"/>
    <s v="VA"/>
    <m/>
    <x v="5"/>
    <d v="2018-07-01T00:00:00"/>
    <x v="6"/>
    <x v="2"/>
    <n v="13938"/>
    <s v="low "/>
    <n v="12590"/>
    <n v="1264"/>
    <n v="4805"/>
    <n v="7872"/>
    <n v="1755"/>
    <n v="809"/>
    <n v="0.97"/>
    <x v="13"/>
  </r>
  <r>
    <x v="46"/>
    <s v="VA"/>
    <m/>
    <x v="5"/>
    <d v="2018-08-01T00:00:00"/>
    <x v="7"/>
    <x v="2"/>
    <n v="14140"/>
    <s v="low "/>
    <n v="12795"/>
    <n v="1266"/>
    <n v="5382"/>
    <n v="8714"/>
    <n v="1927"/>
    <n v="867"/>
    <n v="0.97"/>
    <x v="13"/>
  </r>
  <r>
    <x v="46"/>
    <s v="VA"/>
    <m/>
    <x v="5"/>
    <d v="2018-09-01T00:00:00"/>
    <x v="8"/>
    <x v="2"/>
    <n v="14336"/>
    <s v="low "/>
    <n v="13070"/>
    <n v="1185"/>
    <n v="5444"/>
    <n v="8849"/>
    <n v="1956"/>
    <n v="894"/>
    <n v="0.97"/>
    <x v="13"/>
  </r>
  <r>
    <x v="46"/>
    <s v="VA"/>
    <m/>
    <x v="5"/>
    <d v="2018-10-01T00:00:00"/>
    <x v="9"/>
    <x v="2"/>
    <n v="14467"/>
    <s v="low "/>
    <n v="13230"/>
    <n v="1146"/>
    <n v="5491"/>
    <n v="8914"/>
    <n v="1985"/>
    <n v="901"/>
    <n v="0.97"/>
    <x v="11"/>
  </r>
  <r>
    <x v="46"/>
    <s v="VA"/>
    <m/>
    <x v="5"/>
    <d v="2018-11-01T00:00:00"/>
    <x v="10"/>
    <x v="2"/>
    <n v="14584"/>
    <s v="low "/>
    <n v="13356"/>
    <n v="1125"/>
    <n v="5531"/>
    <n v="8976"/>
    <n v="1996"/>
    <n v="960"/>
    <n v="0.97"/>
    <x v="13"/>
  </r>
  <r>
    <x v="46"/>
    <s v="VA"/>
    <m/>
    <x v="5"/>
    <d v="2018-12-01T00:00:00"/>
    <x v="11"/>
    <x v="2"/>
    <n v="14649"/>
    <s v="low "/>
    <n v="13449"/>
    <n v="1094"/>
    <n v="5582"/>
    <n v="8980"/>
    <n v="2017"/>
    <n v="977"/>
    <n v="0.96"/>
    <x v="11"/>
  </r>
  <r>
    <x v="46"/>
    <s v="VA"/>
    <m/>
    <x v="5"/>
    <d v="2019-01-01T00:00:00"/>
    <x v="0"/>
    <x v="3"/>
    <n v="14718"/>
    <s v="low "/>
    <n v="13572"/>
    <n v="1046"/>
    <n v="5590"/>
    <n v="9021"/>
    <n v="2040"/>
    <n v="992"/>
    <n v="0.97"/>
    <x v="13"/>
  </r>
  <r>
    <x v="46"/>
    <s v="VA"/>
    <m/>
    <x v="5"/>
    <d v="2019-02-01T00:00:00"/>
    <x v="1"/>
    <x v="3"/>
    <n v="14715"/>
    <s v="low "/>
    <n v="13612"/>
    <n v="1004"/>
    <n v="5729"/>
    <n v="8972"/>
    <n v="2108"/>
    <n v="1014"/>
    <n v="0.97"/>
    <x v="13"/>
  </r>
  <r>
    <x v="46"/>
    <s v="VA"/>
    <m/>
    <x v="5"/>
    <d v="2019-03-01T00:00:00"/>
    <x v="2"/>
    <x v="3"/>
    <n v="14778"/>
    <s v="low "/>
    <n v="13680"/>
    <n v="937"/>
    <n v="5745"/>
    <n v="9007"/>
    <n v="2135"/>
    <n v="1011"/>
    <n v="0.96"/>
    <x v="13"/>
  </r>
  <r>
    <x v="46"/>
    <s v="VA"/>
    <m/>
    <x v="5"/>
    <d v="2019-04-01T00:00:00"/>
    <x v="3"/>
    <x v="3"/>
    <n v="14889"/>
    <s v="low "/>
    <n v="13828"/>
    <n v="920"/>
    <n v="5791"/>
    <n v="9049"/>
    <n v="2139"/>
    <n v="1038"/>
    <n v="0.96"/>
    <x v="13"/>
  </r>
  <r>
    <x v="47"/>
    <s v="WA"/>
    <m/>
    <x v="1"/>
    <d v="2016-01-01T00:00:00"/>
    <x v="0"/>
    <x v="0"/>
    <n v="5190"/>
    <s v="very low "/>
    <n v="4613"/>
    <n v="577"/>
    <n v="2396"/>
    <n v="2438"/>
    <n v="723"/>
    <n v="451"/>
    <n v="0.86"/>
    <x v="14"/>
  </r>
  <r>
    <x v="47"/>
    <s v="WA"/>
    <m/>
    <x v="1"/>
    <d v="2016-02-01T00:00:00"/>
    <x v="1"/>
    <x v="0"/>
    <n v="5318"/>
    <s v="very low "/>
    <n v="4697"/>
    <n v="621"/>
    <n v="2604"/>
    <n v="2644"/>
    <n v="710"/>
    <n v="482"/>
    <n v="0.86"/>
    <x v="14"/>
  </r>
  <r>
    <x v="47"/>
    <s v="WA"/>
    <m/>
    <x v="1"/>
    <d v="2016-03-01T00:00:00"/>
    <x v="2"/>
    <x v="0"/>
    <n v="5472"/>
    <s v="very low "/>
    <n v="4805"/>
    <n v="667"/>
    <n v="2652"/>
    <n v="2763"/>
    <n v="720"/>
    <n v="482"/>
    <n v="0.86"/>
    <x v="14"/>
  </r>
  <r>
    <x v="47"/>
    <s v="WA"/>
    <m/>
    <x v="1"/>
    <d v="2016-04-01T00:00:00"/>
    <x v="3"/>
    <x v="0"/>
    <n v="5766"/>
    <s v="very low "/>
    <n v="5064"/>
    <n v="702"/>
    <n v="2741"/>
    <n v="2958"/>
    <n v="750"/>
    <n v="515"/>
    <n v="0.88"/>
    <x v="0"/>
  </r>
  <r>
    <x v="47"/>
    <s v="WA"/>
    <m/>
    <x v="1"/>
    <d v="2016-05-01T00:00:00"/>
    <x v="4"/>
    <x v="0"/>
    <n v="6770"/>
    <s v="very low "/>
    <n v="5942"/>
    <n v="828"/>
    <n v="3172"/>
    <n v="3530"/>
    <n v="845"/>
    <n v="564"/>
    <n v="0.87"/>
    <x v="0"/>
  </r>
  <r>
    <x v="47"/>
    <s v="WA"/>
    <m/>
    <x v="1"/>
    <d v="2016-06-01T00:00:00"/>
    <x v="5"/>
    <x v="0"/>
    <n v="7652"/>
    <s v="very low "/>
    <n v="6571"/>
    <n v="1081"/>
    <n v="3480"/>
    <n v="4086"/>
    <n v="924"/>
    <n v="656"/>
    <n v="0.88"/>
    <x v="2"/>
  </r>
  <r>
    <x v="47"/>
    <s v="WA"/>
    <m/>
    <x v="1"/>
    <d v="2016-07-01T00:00:00"/>
    <x v="6"/>
    <x v="0"/>
    <n v="7543"/>
    <s v="very low "/>
    <n v="6544"/>
    <n v="998"/>
    <n v="3421"/>
    <n v="4003"/>
    <n v="917"/>
    <n v="644"/>
    <n v="0.88"/>
    <x v="2"/>
  </r>
  <r>
    <x v="47"/>
    <s v="WA"/>
    <m/>
    <x v="1"/>
    <d v="2016-08-01T00:00:00"/>
    <x v="7"/>
    <x v="0"/>
    <n v="7782"/>
    <s v="very low "/>
    <n v="6801"/>
    <n v="981"/>
    <n v="3405"/>
    <n v="3971"/>
    <n v="913"/>
    <n v="650"/>
    <n v="0.88"/>
    <x v="2"/>
  </r>
  <r>
    <x v="47"/>
    <s v="WA"/>
    <m/>
    <x v="1"/>
    <d v="2016-09-01T00:00:00"/>
    <x v="8"/>
    <x v="0"/>
    <n v="8034"/>
    <s v="very low "/>
    <n v="7041"/>
    <n v="993"/>
    <n v="3562"/>
    <n v="4318"/>
    <n v="959"/>
    <n v="718"/>
    <n v="0.88"/>
    <x v="2"/>
  </r>
  <r>
    <x v="47"/>
    <s v="WA"/>
    <m/>
    <x v="1"/>
    <d v="2016-10-01T00:00:00"/>
    <x v="9"/>
    <x v="0"/>
    <n v="8239"/>
    <s v="very low "/>
    <n v="7245"/>
    <n v="994"/>
    <n v="3603"/>
    <n v="4463"/>
    <n v="956"/>
    <n v="715"/>
    <n v="0.89"/>
    <x v="3"/>
  </r>
  <r>
    <x v="47"/>
    <s v="WA"/>
    <m/>
    <x v="1"/>
    <d v="2016-11-01T00:00:00"/>
    <x v="10"/>
    <x v="0"/>
    <n v="8454"/>
    <s v="very low "/>
    <n v="7401"/>
    <n v="1006"/>
    <n v="3673"/>
    <n v="4612"/>
    <n v="996"/>
    <n v="733"/>
    <n v="0.89"/>
    <x v="3"/>
  </r>
  <r>
    <x v="47"/>
    <s v="WA"/>
    <m/>
    <x v="1"/>
    <d v="2016-12-01T00:00:00"/>
    <x v="11"/>
    <x v="0"/>
    <n v="8554"/>
    <s v="very low "/>
    <n v="7480"/>
    <n v="1030"/>
    <n v="3736"/>
    <n v="4642"/>
    <n v="1010"/>
    <n v="727"/>
    <n v="0.89"/>
    <x v="3"/>
  </r>
  <r>
    <x v="47"/>
    <s v="WA"/>
    <m/>
    <x v="1"/>
    <d v="2017-01-01T00:00:00"/>
    <x v="0"/>
    <x v="1"/>
    <n v="8633"/>
    <s v="very low "/>
    <n v="7629"/>
    <n v="1004"/>
    <n v="3769"/>
    <n v="4689"/>
    <n v="1012"/>
    <n v="735"/>
    <n v="0.89"/>
    <x v="3"/>
  </r>
  <r>
    <x v="47"/>
    <s v="WA"/>
    <m/>
    <x v="1"/>
    <d v="2017-02-01T00:00:00"/>
    <x v="1"/>
    <x v="1"/>
    <n v="8835"/>
    <s v="very low "/>
    <n v="7836"/>
    <n v="999"/>
    <n v="3877"/>
    <n v="4770"/>
    <n v="1052"/>
    <n v="758"/>
    <n v="0.89"/>
    <x v="3"/>
  </r>
  <r>
    <x v="47"/>
    <s v="WA"/>
    <m/>
    <x v="1"/>
    <d v="2017-03-01T00:00:00"/>
    <x v="2"/>
    <x v="1"/>
    <n v="8977"/>
    <s v="very low "/>
    <n v="7984"/>
    <n v="993"/>
    <n v="3922"/>
    <n v="4847"/>
    <n v="1089"/>
    <n v="768"/>
    <n v="0.89"/>
    <x v="3"/>
  </r>
  <r>
    <x v="47"/>
    <s v="WA"/>
    <m/>
    <x v="1"/>
    <d v="2017-04-01T00:00:00"/>
    <x v="3"/>
    <x v="1"/>
    <n v="9170"/>
    <s v="very low "/>
    <n v="8158"/>
    <n v="1012"/>
    <n v="4020"/>
    <n v="4936"/>
    <n v="1120"/>
    <n v="777"/>
    <n v="0.89"/>
    <x v="2"/>
  </r>
  <r>
    <x v="47"/>
    <s v="WA"/>
    <m/>
    <x v="1"/>
    <d v="2017-05-01T00:00:00"/>
    <x v="4"/>
    <x v="1"/>
    <n v="9322"/>
    <s v="very low "/>
    <n v="8304"/>
    <n v="1018"/>
    <n v="4099"/>
    <n v="4995"/>
    <n v="1121"/>
    <n v="793"/>
    <n v="0.89"/>
    <x v="2"/>
  </r>
  <r>
    <x v="47"/>
    <s v="WA"/>
    <m/>
    <x v="1"/>
    <d v="2017-06-01T00:00:00"/>
    <x v="5"/>
    <x v="1"/>
    <n v="9539"/>
    <s v="very low "/>
    <n v="8480"/>
    <n v="1025"/>
    <n v="4144"/>
    <n v="5136"/>
    <n v="1186"/>
    <n v="820"/>
    <n v="0.93"/>
    <x v="6"/>
  </r>
  <r>
    <x v="47"/>
    <s v="WA"/>
    <m/>
    <x v="1"/>
    <d v="2017-07-01T00:00:00"/>
    <x v="6"/>
    <x v="1"/>
    <n v="9698"/>
    <s v="very low "/>
    <n v="8699"/>
    <n v="959"/>
    <n v="4208"/>
    <n v="5186"/>
    <n v="1233"/>
    <n v="828"/>
    <n v="0.93"/>
    <x v="6"/>
  </r>
  <r>
    <x v="47"/>
    <s v="WA"/>
    <m/>
    <x v="1"/>
    <d v="2017-08-01T00:00:00"/>
    <x v="7"/>
    <x v="1"/>
    <n v="9952"/>
    <s v="very low "/>
    <n v="8946"/>
    <n v="964"/>
    <n v="4291"/>
    <n v="5324"/>
    <n v="1243"/>
    <n v="855"/>
    <n v="0.93"/>
    <x v="7"/>
  </r>
  <r>
    <x v="47"/>
    <s v="WA"/>
    <m/>
    <x v="1"/>
    <d v="2017-09-01T00:00:00"/>
    <x v="8"/>
    <x v="1"/>
    <n v="10123"/>
    <s v="low "/>
    <n v="9103"/>
    <n v="976"/>
    <n v="4336"/>
    <n v="5417"/>
    <n v="1262"/>
    <n v="864"/>
    <n v="0.93"/>
    <x v="7"/>
  </r>
  <r>
    <x v="47"/>
    <s v="WA"/>
    <m/>
    <x v="1"/>
    <d v="2017-10-01T00:00:00"/>
    <x v="9"/>
    <x v="1"/>
    <n v="10446"/>
    <s v="low "/>
    <n v="9405"/>
    <n v="995"/>
    <n v="4425"/>
    <n v="5611"/>
    <n v="1318"/>
    <n v="894"/>
    <n v="0.93"/>
    <x v="7"/>
  </r>
  <r>
    <x v="47"/>
    <s v="WA"/>
    <m/>
    <x v="1"/>
    <d v="2017-11-01T00:00:00"/>
    <x v="10"/>
    <x v="1"/>
    <n v="10527"/>
    <s v="low "/>
    <n v="9497"/>
    <n v="981"/>
    <n v="4457"/>
    <n v="5648"/>
    <n v="1346"/>
    <n v="908"/>
    <n v="0.93"/>
    <x v="7"/>
  </r>
  <r>
    <x v="47"/>
    <s v="WA"/>
    <m/>
    <x v="1"/>
    <d v="2017-12-01T00:00:00"/>
    <x v="11"/>
    <x v="1"/>
    <n v="10545"/>
    <s v="low "/>
    <n v="9492"/>
    <n v="1005"/>
    <n v="4447"/>
    <n v="5656"/>
    <n v="1344"/>
    <n v="900"/>
    <n v="0.93"/>
    <x v="7"/>
  </r>
  <r>
    <x v="47"/>
    <s v="WA"/>
    <m/>
    <x v="1"/>
    <d v="2018-01-01T00:00:00"/>
    <x v="0"/>
    <x v="2"/>
    <n v="10632"/>
    <s v="low "/>
    <n v="9605"/>
    <n v="981"/>
    <n v="4484"/>
    <n v="5699"/>
    <n v="1339"/>
    <n v="891"/>
    <n v="0.93"/>
    <x v="7"/>
  </r>
  <r>
    <x v="47"/>
    <s v="WA"/>
    <m/>
    <x v="1"/>
    <d v="2018-02-01T00:00:00"/>
    <x v="1"/>
    <x v="2"/>
    <n v="10762"/>
    <s v="low "/>
    <n v="9760"/>
    <n v="1001"/>
    <n v="4571"/>
    <n v="5731"/>
    <n v="1384"/>
    <n v="926"/>
    <n v="0.94"/>
    <x v="8"/>
  </r>
  <r>
    <x v="47"/>
    <s v="WA"/>
    <m/>
    <x v="1"/>
    <d v="2018-03-01T00:00:00"/>
    <x v="2"/>
    <x v="2"/>
    <n v="10814"/>
    <s v="low "/>
    <n v="9814"/>
    <n v="999"/>
    <n v="4595"/>
    <n v="5753"/>
    <n v="1389"/>
    <n v="924"/>
    <n v="0.94"/>
    <x v="8"/>
  </r>
  <r>
    <x v="47"/>
    <s v="WA"/>
    <m/>
    <x v="1"/>
    <d v="2018-04-01T00:00:00"/>
    <x v="3"/>
    <x v="2"/>
    <n v="10944"/>
    <s v="low "/>
    <n v="9922"/>
    <n v="1022"/>
    <n v="4657"/>
    <n v="5813"/>
    <n v="1400"/>
    <n v="939"/>
    <n v="0.94"/>
    <x v="8"/>
  </r>
  <r>
    <x v="47"/>
    <s v="WA"/>
    <m/>
    <x v="1"/>
    <d v="2018-05-01T00:00:00"/>
    <x v="4"/>
    <x v="2"/>
    <n v="11240"/>
    <s v="low "/>
    <n v="10184"/>
    <n v="1036"/>
    <n v="4717"/>
    <n v="6025"/>
    <n v="1425"/>
    <n v="978"/>
    <n v="0.95"/>
    <x v="10"/>
  </r>
  <r>
    <x v="47"/>
    <s v="WA"/>
    <m/>
    <x v="1"/>
    <d v="2018-06-01T00:00:00"/>
    <x v="5"/>
    <x v="2"/>
    <n v="11331"/>
    <s v="low "/>
    <n v="10252"/>
    <n v="1054"/>
    <n v="4751"/>
    <n v="6062"/>
    <n v="1454"/>
    <n v="978"/>
    <n v="0.94"/>
    <x v="10"/>
  </r>
  <r>
    <x v="47"/>
    <s v="WA"/>
    <m/>
    <x v="1"/>
    <d v="2018-07-01T00:00:00"/>
    <x v="6"/>
    <x v="2"/>
    <n v="11459"/>
    <s v="low "/>
    <n v="10306"/>
    <n v="1051"/>
    <n v="4792"/>
    <n v="6050"/>
    <n v="1489"/>
    <n v="993"/>
    <n v="0.94"/>
    <x v="10"/>
  </r>
  <r>
    <x v="47"/>
    <s v="WA"/>
    <m/>
    <x v="1"/>
    <d v="2018-08-01T00:00:00"/>
    <x v="7"/>
    <x v="2"/>
    <n v="11773"/>
    <s v="low "/>
    <n v="10604"/>
    <n v="946"/>
    <n v="5255"/>
    <n v="6474"/>
    <n v="1559"/>
    <n v="1057"/>
    <n v="0.95"/>
    <x v="10"/>
  </r>
  <r>
    <x v="47"/>
    <s v="WA"/>
    <m/>
    <x v="1"/>
    <d v="2018-09-01T00:00:00"/>
    <x v="8"/>
    <x v="2"/>
    <n v="11965"/>
    <s v="low "/>
    <n v="11039"/>
    <n v="917"/>
    <n v="5322"/>
    <n v="6600"/>
    <n v="1586"/>
    <n v="1084"/>
    <n v="0.95"/>
    <x v="10"/>
  </r>
  <r>
    <x v="47"/>
    <s v="WA"/>
    <m/>
    <x v="1"/>
    <d v="2018-10-01T00:00:00"/>
    <x v="9"/>
    <x v="2"/>
    <n v="12263"/>
    <s v="low "/>
    <n v="11359"/>
    <n v="898"/>
    <n v="5418"/>
    <n v="6784"/>
    <n v="1599"/>
    <n v="1128"/>
    <n v="0.95"/>
    <x v="10"/>
  </r>
  <r>
    <x v="47"/>
    <s v="WA"/>
    <m/>
    <x v="1"/>
    <d v="2018-11-01T00:00:00"/>
    <x v="10"/>
    <x v="2"/>
    <n v="12377"/>
    <s v="low "/>
    <n v="11502"/>
    <n v="867"/>
    <n v="5424"/>
    <n v="6870"/>
    <n v="1611"/>
    <n v="1138"/>
    <n v="0.95"/>
    <x v="10"/>
  </r>
  <r>
    <x v="47"/>
    <s v="WA"/>
    <m/>
    <x v="1"/>
    <d v="2018-12-01T00:00:00"/>
    <x v="11"/>
    <x v="2"/>
    <n v="13108"/>
    <s v="low "/>
    <n v="12224"/>
    <n v="861"/>
    <n v="5856"/>
    <n v="7140"/>
    <n v="1654"/>
    <n v="1244"/>
    <n v="0.95"/>
    <x v="10"/>
  </r>
  <r>
    <x v="47"/>
    <s v="WA"/>
    <m/>
    <x v="1"/>
    <d v="2019-01-01T00:00:00"/>
    <x v="0"/>
    <x v="3"/>
    <n v="13311"/>
    <s v="low "/>
    <n v="12428"/>
    <n v="874"/>
    <n v="5943"/>
    <n v="7234"/>
    <n v="1697"/>
    <n v="1251"/>
    <n v="0.95"/>
    <x v="9"/>
  </r>
  <r>
    <x v="47"/>
    <s v="WA"/>
    <m/>
    <x v="1"/>
    <d v="2019-02-01T00:00:00"/>
    <x v="1"/>
    <x v="3"/>
    <n v="13395"/>
    <s v="low "/>
    <n v="12528"/>
    <n v="861"/>
    <n v="6123"/>
    <n v="7244"/>
    <n v="1722"/>
    <n v="1267"/>
    <n v="0.95"/>
    <x v="9"/>
  </r>
  <r>
    <x v="47"/>
    <s v="WA"/>
    <m/>
    <x v="1"/>
    <d v="2019-03-01T00:00:00"/>
    <x v="2"/>
    <x v="3"/>
    <n v="13608"/>
    <s v="low "/>
    <n v="12694"/>
    <n v="834"/>
    <n v="6186"/>
    <n v="7385"/>
    <n v="1740"/>
    <n v="1299"/>
    <n v="0.95"/>
    <x v="9"/>
  </r>
  <r>
    <x v="47"/>
    <s v="WA"/>
    <m/>
    <x v="1"/>
    <d v="2019-04-01T00:00:00"/>
    <x v="3"/>
    <x v="3"/>
    <n v="13841"/>
    <s v="low "/>
    <n v="12946"/>
    <n v="836"/>
    <n v="6282"/>
    <n v="7521"/>
    <n v="1785"/>
    <n v="1321"/>
    <n v="0.95"/>
    <x v="9"/>
  </r>
  <r>
    <x v="48"/>
    <s v="WV"/>
    <m/>
    <x v="5"/>
    <d v="2016-01-01T00:00:00"/>
    <x v="0"/>
    <x v="0"/>
    <n v="1628"/>
    <s v="very low "/>
    <n v="1379"/>
    <n v="249"/>
    <n v="572"/>
    <n v="831"/>
    <n v="130"/>
    <n v="99"/>
    <n v="0.9"/>
    <x v="4"/>
  </r>
  <r>
    <x v="48"/>
    <s v="WV"/>
    <m/>
    <x v="5"/>
    <d v="2016-02-01T00:00:00"/>
    <x v="1"/>
    <x v="0"/>
    <n v="1679"/>
    <s v="very low "/>
    <n v="1426"/>
    <n v="253"/>
    <n v="633"/>
    <n v="1015"/>
    <n v="126"/>
    <n v="90"/>
    <n v="0.91"/>
    <x v="4"/>
  </r>
  <r>
    <x v="48"/>
    <s v="WV"/>
    <m/>
    <x v="5"/>
    <d v="2016-03-01T00:00:00"/>
    <x v="2"/>
    <x v="0"/>
    <n v="1785"/>
    <s v="very low "/>
    <n v="1518"/>
    <n v="267"/>
    <n v="661"/>
    <n v="1092"/>
    <n v="128"/>
    <n v="93"/>
    <n v="0.91"/>
    <x v="5"/>
  </r>
  <r>
    <x v="48"/>
    <s v="WV"/>
    <m/>
    <x v="5"/>
    <d v="2016-04-01T00:00:00"/>
    <x v="3"/>
    <x v="0"/>
    <n v="1848"/>
    <s v="very low "/>
    <n v="1562"/>
    <n v="286"/>
    <n v="674"/>
    <n v="1143"/>
    <n v="144"/>
    <n v="100"/>
    <n v="0.93"/>
    <x v="7"/>
  </r>
  <r>
    <x v="48"/>
    <s v="WV"/>
    <m/>
    <x v="5"/>
    <d v="2016-05-01T00:00:00"/>
    <x v="4"/>
    <x v="0"/>
    <n v="2019"/>
    <s v="very low "/>
    <n v="1662"/>
    <n v="357"/>
    <n v="702"/>
    <n v="1282"/>
    <n v="155"/>
    <n v="118"/>
    <n v="0.94"/>
    <x v="8"/>
  </r>
  <r>
    <x v="48"/>
    <s v="WV"/>
    <m/>
    <x v="5"/>
    <d v="2016-06-01T00:00:00"/>
    <x v="5"/>
    <x v="0"/>
    <n v="2352"/>
    <s v="very low "/>
    <n v="1826"/>
    <n v="525"/>
    <n v="831"/>
    <n v="1485"/>
    <n v="191"/>
    <n v="141"/>
    <n v="0.93"/>
    <x v="8"/>
  </r>
  <r>
    <x v="48"/>
    <s v="WV"/>
    <m/>
    <x v="5"/>
    <d v="2016-07-01T00:00:00"/>
    <x v="6"/>
    <x v="0"/>
    <n v="2260"/>
    <s v="very low "/>
    <n v="1793"/>
    <n v="467"/>
    <n v="799"/>
    <n v="1361"/>
    <n v="178"/>
    <n v="144"/>
    <n v="0.94"/>
    <x v="8"/>
  </r>
  <r>
    <x v="48"/>
    <s v="WV"/>
    <m/>
    <x v="5"/>
    <d v="2016-08-01T00:00:00"/>
    <x v="7"/>
    <x v="0"/>
    <n v="2322"/>
    <s v="very low "/>
    <n v="1865"/>
    <n v="457"/>
    <n v="798"/>
    <n v="1332"/>
    <n v="172"/>
    <n v="139"/>
    <n v="0.95"/>
    <x v="10"/>
  </r>
  <r>
    <x v="48"/>
    <s v="WV"/>
    <m/>
    <x v="5"/>
    <d v="2016-09-01T00:00:00"/>
    <x v="8"/>
    <x v="0"/>
    <n v="2378"/>
    <s v="very low "/>
    <n v="1949"/>
    <n v="429"/>
    <n v="883"/>
    <n v="1378"/>
    <n v="188"/>
    <n v="158"/>
    <n v="0.95"/>
    <x v="10"/>
  </r>
  <r>
    <x v="48"/>
    <s v="WV"/>
    <m/>
    <x v="5"/>
    <d v="2016-10-01T00:00:00"/>
    <x v="9"/>
    <x v="0"/>
    <n v="2433"/>
    <s v="very low "/>
    <n v="1998"/>
    <n v="435"/>
    <n v="916"/>
    <n v="1396"/>
    <n v="197"/>
    <n v="167"/>
    <n v="0.95"/>
    <x v="10"/>
  </r>
  <r>
    <x v="48"/>
    <s v="WV"/>
    <m/>
    <x v="5"/>
    <d v="2016-11-01T00:00:00"/>
    <x v="10"/>
    <x v="0"/>
    <n v="2503"/>
    <s v="very low "/>
    <n v="2091"/>
    <n v="412"/>
    <n v="947"/>
    <n v="1438"/>
    <n v="208"/>
    <n v="181"/>
    <n v="0.95"/>
    <x v="9"/>
  </r>
  <r>
    <x v="48"/>
    <s v="WV"/>
    <m/>
    <x v="5"/>
    <d v="2016-12-01T00:00:00"/>
    <x v="11"/>
    <x v="0"/>
    <n v="2561"/>
    <s v="very low "/>
    <n v="2125"/>
    <n v="435"/>
    <n v="957"/>
    <n v="1477"/>
    <n v="214"/>
    <n v="178"/>
    <n v="0.95"/>
    <x v="9"/>
  </r>
  <r>
    <x v="48"/>
    <s v="WV"/>
    <m/>
    <x v="5"/>
    <d v="2017-01-01T00:00:00"/>
    <x v="0"/>
    <x v="1"/>
    <n v="2576"/>
    <s v="very low "/>
    <n v="2157"/>
    <n v="415"/>
    <n v="958"/>
    <n v="1488"/>
    <n v="222"/>
    <n v="185"/>
    <n v="0.96"/>
    <x v="9"/>
  </r>
  <r>
    <x v="48"/>
    <s v="WV"/>
    <m/>
    <x v="5"/>
    <d v="2017-02-01T00:00:00"/>
    <x v="1"/>
    <x v="1"/>
    <n v="2637"/>
    <s v="very low "/>
    <n v="2237"/>
    <n v="396"/>
    <n v="984"/>
    <n v="1505"/>
    <n v="222"/>
    <n v="197"/>
    <n v="0.96"/>
    <x v="13"/>
  </r>
  <r>
    <x v="48"/>
    <s v="WV"/>
    <m/>
    <x v="5"/>
    <d v="2017-03-01T00:00:00"/>
    <x v="2"/>
    <x v="1"/>
    <n v="2651"/>
    <s v="very low "/>
    <n v="2248"/>
    <n v="399"/>
    <n v="981"/>
    <n v="1521"/>
    <n v="226"/>
    <n v="194"/>
    <n v="0.96"/>
    <x v="13"/>
  </r>
  <r>
    <x v="48"/>
    <s v="WV"/>
    <m/>
    <x v="5"/>
    <d v="2017-04-01T00:00:00"/>
    <x v="3"/>
    <x v="1"/>
    <n v="2716"/>
    <s v="very low "/>
    <n v="2303"/>
    <n v="413"/>
    <n v="1001"/>
    <n v="1562"/>
    <n v="240"/>
    <n v="201"/>
    <n v="0.96"/>
    <x v="13"/>
  </r>
  <r>
    <x v="48"/>
    <s v="WV"/>
    <m/>
    <x v="5"/>
    <d v="2017-05-01T00:00:00"/>
    <x v="4"/>
    <x v="1"/>
    <n v="2788"/>
    <s v="very low "/>
    <n v="2348"/>
    <n v="440"/>
    <n v="1020"/>
    <n v="1610"/>
    <n v="240"/>
    <n v="205"/>
    <n v="0.96"/>
    <x v="13"/>
  </r>
  <r>
    <x v="48"/>
    <s v="WV"/>
    <m/>
    <x v="5"/>
    <d v="2017-06-01T00:00:00"/>
    <x v="5"/>
    <x v="1"/>
    <n v="2898"/>
    <s v="very low "/>
    <n v="2440"/>
    <n v="458"/>
    <n v="1063"/>
    <n v="1669"/>
    <n v="260"/>
    <n v="215"/>
    <n v="0.97"/>
    <x v="13"/>
  </r>
  <r>
    <x v="48"/>
    <s v="WV"/>
    <m/>
    <x v="5"/>
    <d v="2017-07-01T00:00:00"/>
    <x v="6"/>
    <x v="1"/>
    <n v="2896"/>
    <s v="very low "/>
    <n v="2498"/>
    <n v="397"/>
    <n v="1076"/>
    <n v="1577"/>
    <n v="272"/>
    <n v="221"/>
    <n v="0.97"/>
    <x v="11"/>
  </r>
  <r>
    <x v="48"/>
    <s v="WV"/>
    <m/>
    <x v="5"/>
    <d v="2017-08-01T00:00:00"/>
    <x v="7"/>
    <x v="1"/>
    <n v="3041"/>
    <s v="very low "/>
    <n v="2660"/>
    <n v="380"/>
    <n v="1151"/>
    <n v="1629"/>
    <n v="287"/>
    <n v="250"/>
    <n v="0.97"/>
    <x v="11"/>
  </r>
  <r>
    <x v="48"/>
    <s v="WV"/>
    <m/>
    <x v="5"/>
    <d v="2017-09-01T00:00:00"/>
    <x v="8"/>
    <x v="1"/>
    <n v="3167"/>
    <s v="very low "/>
    <n v="2786"/>
    <n v="380"/>
    <n v="1183"/>
    <n v="1691"/>
    <n v="300"/>
    <n v="251"/>
    <n v="0.97"/>
    <x v="11"/>
  </r>
  <r>
    <x v="48"/>
    <s v="WV"/>
    <m/>
    <x v="5"/>
    <d v="2017-10-01T00:00:00"/>
    <x v="9"/>
    <x v="1"/>
    <n v="3280"/>
    <s v="very low "/>
    <n v="2894"/>
    <n v="381"/>
    <n v="1227"/>
    <n v="1751"/>
    <n v="318"/>
    <n v="267"/>
    <n v="0.98"/>
    <x v="11"/>
  </r>
  <r>
    <x v="48"/>
    <s v="WV"/>
    <m/>
    <x v="5"/>
    <d v="2017-11-01T00:00:00"/>
    <x v="10"/>
    <x v="1"/>
    <n v="3265"/>
    <s v="very low "/>
    <n v="2877"/>
    <n v="384"/>
    <n v="1227"/>
    <n v="1730"/>
    <n v="314"/>
    <n v="266"/>
    <n v="0.97"/>
    <x v="11"/>
  </r>
  <r>
    <x v="48"/>
    <s v="WV"/>
    <m/>
    <x v="5"/>
    <d v="2017-12-01T00:00:00"/>
    <x v="11"/>
    <x v="1"/>
    <n v="3290"/>
    <s v="very low "/>
    <n v="2900"/>
    <n v="384"/>
    <n v="1242"/>
    <n v="1743"/>
    <n v="325"/>
    <n v="265"/>
    <n v="0.97"/>
    <x v="11"/>
  </r>
  <r>
    <x v="48"/>
    <s v="WV"/>
    <m/>
    <x v="5"/>
    <d v="2018-01-01T00:00:00"/>
    <x v="0"/>
    <x v="2"/>
    <n v="3351"/>
    <s v="very low "/>
    <n v="2969"/>
    <n v="376"/>
    <n v="1260"/>
    <n v="1771"/>
    <n v="329"/>
    <n v="275"/>
    <n v="0.97"/>
    <x v="11"/>
  </r>
  <r>
    <x v="48"/>
    <s v="WV"/>
    <m/>
    <x v="5"/>
    <d v="2018-02-01T00:00:00"/>
    <x v="1"/>
    <x v="2"/>
    <n v="3383"/>
    <s v="very low "/>
    <n v="3024"/>
    <n v="359"/>
    <n v="1269"/>
    <n v="1797"/>
    <n v="341"/>
    <n v="280"/>
    <n v="0.97"/>
    <x v="11"/>
  </r>
  <r>
    <x v="48"/>
    <s v="WV"/>
    <m/>
    <x v="5"/>
    <d v="2018-03-01T00:00:00"/>
    <x v="2"/>
    <x v="2"/>
    <n v="3388"/>
    <s v="very low "/>
    <n v="3028"/>
    <n v="360"/>
    <n v="1268"/>
    <n v="1794"/>
    <n v="345"/>
    <n v="286"/>
    <n v="0.97"/>
    <x v="11"/>
  </r>
  <r>
    <x v="48"/>
    <s v="WV"/>
    <m/>
    <x v="5"/>
    <d v="2018-04-01T00:00:00"/>
    <x v="3"/>
    <x v="2"/>
    <n v="3444"/>
    <s v="very low "/>
    <n v="3077"/>
    <n v="367"/>
    <n v="1306"/>
    <n v="1811"/>
    <n v="356"/>
    <n v="290"/>
    <n v="0.99"/>
    <x v="16"/>
  </r>
  <r>
    <x v="48"/>
    <s v="WV"/>
    <m/>
    <x v="5"/>
    <d v="2018-05-01T00:00:00"/>
    <x v="4"/>
    <x v="2"/>
    <n v="3496"/>
    <s v="very low "/>
    <n v="3130"/>
    <n v="366"/>
    <n v="1350"/>
    <n v="1817"/>
    <n v="369"/>
    <n v="297"/>
    <n v="0.99"/>
    <x v="16"/>
  </r>
  <r>
    <x v="48"/>
    <s v="WV"/>
    <m/>
    <x v="5"/>
    <d v="2018-06-01T00:00:00"/>
    <x v="5"/>
    <x v="2"/>
    <n v="3537"/>
    <s v="very low "/>
    <n v="3174"/>
    <n v="363"/>
    <n v="1342"/>
    <n v="1859"/>
    <n v="371"/>
    <n v="299"/>
    <n v="0.99"/>
    <x v="12"/>
  </r>
  <r>
    <x v="48"/>
    <s v="WV"/>
    <m/>
    <x v="5"/>
    <d v="2018-07-01T00:00:00"/>
    <x v="6"/>
    <x v="2"/>
    <n v="3495"/>
    <s v="very low "/>
    <n v="3193"/>
    <n v="300"/>
    <n v="1317"/>
    <n v="1748"/>
    <n v="371"/>
    <n v="298"/>
    <n v="0.99"/>
    <x v="16"/>
  </r>
  <r>
    <x v="48"/>
    <s v="WV"/>
    <m/>
    <x v="5"/>
    <d v="2018-08-01T00:00:00"/>
    <x v="7"/>
    <x v="2"/>
    <n v="3693"/>
    <s v="very low "/>
    <n v="3395"/>
    <n v="298"/>
    <n v="1490"/>
    <n v="2197"/>
    <n v="417"/>
    <n v="329"/>
    <n v="0.99"/>
    <x v="16"/>
  </r>
  <r>
    <x v="48"/>
    <s v="WV"/>
    <m/>
    <x v="5"/>
    <d v="2018-09-01T00:00:00"/>
    <x v="8"/>
    <x v="2"/>
    <n v="3782"/>
    <s v="very low "/>
    <n v="3519"/>
    <n v="262"/>
    <n v="1514"/>
    <n v="2261"/>
    <n v="427"/>
    <n v="329"/>
    <n v="0.98"/>
    <x v="12"/>
  </r>
  <r>
    <x v="48"/>
    <s v="WV"/>
    <m/>
    <x v="5"/>
    <d v="2018-10-01T00:00:00"/>
    <x v="9"/>
    <x v="2"/>
    <n v="3867"/>
    <s v="very low "/>
    <n v="3603"/>
    <n v="264"/>
    <n v="1552"/>
    <n v="2300"/>
    <n v="437"/>
    <n v="339"/>
    <n v="0.98"/>
    <x v="12"/>
  </r>
  <r>
    <x v="48"/>
    <s v="WV"/>
    <m/>
    <x v="5"/>
    <d v="2018-11-01T00:00:00"/>
    <x v="10"/>
    <x v="2"/>
    <n v="3881"/>
    <s v="very low "/>
    <n v="3626"/>
    <n v="252"/>
    <n v="1552"/>
    <n v="2312"/>
    <n v="448"/>
    <n v="336"/>
    <n v="0.98"/>
    <x v="12"/>
  </r>
  <r>
    <x v="48"/>
    <s v="WV"/>
    <m/>
    <x v="5"/>
    <d v="2018-12-01T00:00:00"/>
    <x v="11"/>
    <x v="2"/>
    <n v="3883"/>
    <s v="very low "/>
    <n v="3618"/>
    <n v="261"/>
    <n v="1571"/>
    <n v="2295"/>
    <n v="448"/>
    <n v="344"/>
    <n v="0.98"/>
    <x v="12"/>
  </r>
  <r>
    <x v="48"/>
    <s v="WV"/>
    <m/>
    <x v="5"/>
    <d v="2019-01-01T00:00:00"/>
    <x v="0"/>
    <x v="3"/>
    <n v="3950"/>
    <s v="very low "/>
    <n v="3695"/>
    <n v="254"/>
    <n v="1583"/>
    <n v="2340"/>
    <n v="456"/>
    <n v="342"/>
    <n v="0.98"/>
    <x v="12"/>
  </r>
  <r>
    <x v="48"/>
    <s v="WV"/>
    <m/>
    <x v="5"/>
    <d v="2019-02-01T00:00:00"/>
    <x v="1"/>
    <x v="3"/>
    <n v="3958"/>
    <s v="very low "/>
    <n v="3727"/>
    <n v="229"/>
    <n v="1609"/>
    <n v="2343"/>
    <n v="465"/>
    <n v="351"/>
    <n v="0.98"/>
    <x v="11"/>
  </r>
  <r>
    <x v="48"/>
    <s v="WV"/>
    <m/>
    <x v="5"/>
    <d v="2019-03-01T00:00:00"/>
    <x v="2"/>
    <x v="3"/>
    <n v="3977"/>
    <s v="very low "/>
    <n v="3680"/>
    <n v="215"/>
    <n v="1611"/>
    <n v="2362"/>
    <n v="475"/>
    <n v="354"/>
    <n v="0.98"/>
    <x v="11"/>
  </r>
  <r>
    <x v="48"/>
    <s v="WV"/>
    <m/>
    <x v="5"/>
    <d v="2019-04-01T00:00:00"/>
    <x v="3"/>
    <x v="3"/>
    <n v="4030"/>
    <s v="very low "/>
    <n v="3752"/>
    <n v="198"/>
    <n v="1626"/>
    <n v="2396"/>
    <n v="496"/>
    <n v="369"/>
    <n v="0.98"/>
    <x v="12"/>
  </r>
  <r>
    <x v="35"/>
    <s v="IN"/>
    <m/>
    <x v="6"/>
    <d v="2018-02-01T00:00:00"/>
    <x v="1"/>
    <x v="2"/>
    <n v="10316"/>
    <s v="low "/>
    <n v="8883"/>
    <n v="1307"/>
    <n v="4063"/>
    <n v="5700"/>
    <n v="1535"/>
    <n v="271"/>
    <n v="0.98"/>
    <x v="12"/>
  </r>
  <r>
    <x v="22"/>
    <s v="WI"/>
    <m/>
    <x v="6"/>
    <d v="2016-12-01T00:00:00"/>
    <x v="11"/>
    <x v="0"/>
    <n v="10273"/>
    <s v="low "/>
    <n v="9548"/>
    <n v="703"/>
    <n v="4101"/>
    <n v="5943"/>
    <n v="1221"/>
    <n v="891"/>
    <n v="0.91"/>
    <x v="5"/>
  </r>
  <r>
    <x v="22"/>
    <s v="WI"/>
    <m/>
    <x v="6"/>
    <d v="2016-11-01T00:00:00"/>
    <x v="10"/>
    <x v="0"/>
    <n v="10171"/>
    <s v="low "/>
    <n v="9434"/>
    <n v="715"/>
    <n v="4074"/>
    <n v="5879"/>
    <n v="1192"/>
    <n v="891"/>
    <n v="0.9"/>
    <x v="5"/>
  </r>
  <r>
    <x v="35"/>
    <s v="IN"/>
    <m/>
    <x v="6"/>
    <d v="2018-01-01T00:00:00"/>
    <x v="0"/>
    <x v="2"/>
    <n v="10098"/>
    <s v="low "/>
    <n v="8688"/>
    <n v="1287"/>
    <n v="3993"/>
    <n v="5557"/>
    <n v="1504"/>
    <n v="243"/>
    <n v="0.98"/>
    <x v="11"/>
  </r>
  <r>
    <x v="35"/>
    <s v="IN"/>
    <m/>
    <x v="6"/>
    <d v="2017-12-01T00:00:00"/>
    <x v="11"/>
    <x v="1"/>
    <n v="10015"/>
    <s v="low "/>
    <n v="8574"/>
    <n v="1308"/>
    <n v="3954"/>
    <n v="5532"/>
    <n v="1485"/>
    <n v="236"/>
    <n v="0.98"/>
    <x v="11"/>
  </r>
  <r>
    <x v="13"/>
    <s v="OH"/>
    <m/>
    <x v="6"/>
    <d v="2016-02-01T00:00:00"/>
    <x v="1"/>
    <x v="0"/>
    <n v="9996"/>
    <s v="very low "/>
    <n v="7782"/>
    <n v="2158"/>
    <n v="3865"/>
    <n v="6076"/>
    <n v="966"/>
    <n v="194"/>
    <n v="0.94"/>
    <x v="8"/>
  </r>
  <r>
    <x v="35"/>
    <s v="IN"/>
    <m/>
    <x v="6"/>
    <d v="2017-11-01T00:00:00"/>
    <x v="10"/>
    <x v="1"/>
    <n v="9917"/>
    <s v="very low "/>
    <n v="8468"/>
    <n v="1313"/>
    <n v="3904"/>
    <n v="5505"/>
    <n v="1464"/>
    <n v="240"/>
    <n v="0.98"/>
    <x v="12"/>
  </r>
  <r>
    <x v="35"/>
    <s v="IN"/>
    <m/>
    <x v="6"/>
    <d v="2017-10-01T00:00:00"/>
    <x v="9"/>
    <x v="1"/>
    <n v="9830"/>
    <s v="very low "/>
    <n v="8379"/>
    <n v="1324"/>
    <n v="3874"/>
    <n v="5467"/>
    <n v="1438"/>
    <n v="241"/>
    <n v="0.98"/>
    <x v="12"/>
  </r>
  <r>
    <x v="13"/>
    <s v="OH"/>
    <m/>
    <x v="6"/>
    <d v="2016-01-01T00:00:00"/>
    <x v="0"/>
    <x v="0"/>
    <n v="9647"/>
    <s v="very low "/>
    <n v="7522"/>
    <n v="2072"/>
    <n v="3520"/>
    <n v="5329"/>
    <n v="905"/>
    <n v="205"/>
    <n v="0.93"/>
    <x v="8"/>
  </r>
  <r>
    <x v="22"/>
    <s v="WI"/>
    <m/>
    <x v="6"/>
    <d v="2016-10-01T00:00:00"/>
    <x v="9"/>
    <x v="0"/>
    <n v="9646"/>
    <s v="very low "/>
    <n v="8892"/>
    <n v="731"/>
    <n v="3871"/>
    <n v="5595"/>
    <n v="1123"/>
    <n v="824"/>
    <n v="0.9"/>
    <x v="4"/>
  </r>
  <r>
    <x v="35"/>
    <s v="IN"/>
    <m/>
    <x v="6"/>
    <d v="2017-09-01T00:00:00"/>
    <x v="8"/>
    <x v="1"/>
    <n v="9563"/>
    <s v="very low "/>
    <n v="8103"/>
    <n v="1336"/>
    <n v="3808"/>
    <n v="5312"/>
    <n v="1411"/>
    <n v="237"/>
    <n v="0.98"/>
    <x v="12"/>
  </r>
  <r>
    <x v="35"/>
    <s v="IN"/>
    <m/>
    <x v="6"/>
    <d v="2017-08-01T00:00:00"/>
    <x v="7"/>
    <x v="1"/>
    <n v="9426"/>
    <s v="very low "/>
    <n v="7922"/>
    <n v="1389"/>
    <n v="3745"/>
    <n v="5255"/>
    <n v="1389"/>
    <n v="236"/>
    <n v="0.98"/>
    <x v="12"/>
  </r>
  <r>
    <x v="35"/>
    <s v="IN"/>
    <m/>
    <x v="6"/>
    <d v="2017-07-01T00:00:00"/>
    <x v="6"/>
    <x v="1"/>
    <n v="9162"/>
    <s v="very low "/>
    <n v="7636"/>
    <n v="1405"/>
    <n v="3689"/>
    <n v="5095"/>
    <n v="1347"/>
    <n v="233"/>
    <n v="0.96"/>
    <x v="12"/>
  </r>
  <r>
    <x v="35"/>
    <s v="IN"/>
    <m/>
    <x v="6"/>
    <d v="2017-06-01T00:00:00"/>
    <x v="5"/>
    <x v="1"/>
    <n v="9117"/>
    <s v="very low "/>
    <n v="7449"/>
    <n v="1519"/>
    <n v="3722"/>
    <n v="5127"/>
    <n v="1329"/>
    <n v="235"/>
    <n v="0.98"/>
    <x v="12"/>
  </r>
  <r>
    <x v="35"/>
    <s v="IN"/>
    <m/>
    <x v="6"/>
    <d v="2017-05-01T00:00:00"/>
    <x v="4"/>
    <x v="1"/>
    <n v="8965"/>
    <s v="very low "/>
    <n v="7338"/>
    <n v="1513"/>
    <n v="3688"/>
    <n v="5023"/>
    <n v="1307"/>
    <n v="226"/>
    <n v="0.96"/>
    <x v="9"/>
  </r>
  <r>
    <x v="22"/>
    <s v="WI"/>
    <m/>
    <x v="6"/>
    <d v="2016-09-01T00:00:00"/>
    <x v="8"/>
    <x v="0"/>
    <n v="8896"/>
    <s v="very low "/>
    <n v="8174"/>
    <n v="700"/>
    <n v="3594"/>
    <n v="5153"/>
    <n v="1050"/>
    <n v="780"/>
    <n v="0.89"/>
    <x v="4"/>
  </r>
  <r>
    <x v="35"/>
    <s v="IN"/>
    <m/>
    <x v="6"/>
    <d v="2017-04-01T00:00:00"/>
    <x v="3"/>
    <x v="1"/>
    <n v="8794"/>
    <s v="very low "/>
    <n v="7209"/>
    <n v="1482"/>
    <n v="3629"/>
    <n v="4914"/>
    <n v="1274"/>
    <n v="220"/>
    <n v="0.96"/>
    <x v="9"/>
  </r>
  <r>
    <x v="35"/>
    <s v="IN"/>
    <m/>
    <x v="6"/>
    <d v="2017-03-01T00:00:00"/>
    <x v="2"/>
    <x v="1"/>
    <n v="8655"/>
    <s v="very low "/>
    <n v="7065"/>
    <n v="1482"/>
    <n v="3599"/>
    <n v="4812"/>
    <n v="1258"/>
    <n v="209"/>
    <n v="0.96"/>
    <x v="13"/>
  </r>
  <r>
    <x v="22"/>
    <s v="WI"/>
    <m/>
    <x v="6"/>
    <d v="2016-06-01T00:00:00"/>
    <x v="5"/>
    <x v="0"/>
    <n v="8628"/>
    <s v="very low "/>
    <n v="7810"/>
    <n v="798"/>
    <n v="3572"/>
    <n v="4963"/>
    <n v="1030"/>
    <n v="796"/>
    <n v="0.9"/>
    <x v="4"/>
  </r>
  <r>
    <x v="22"/>
    <s v="WI"/>
    <m/>
    <x v="6"/>
    <d v="2016-08-01T00:00:00"/>
    <x v="7"/>
    <x v="0"/>
    <n v="8623"/>
    <s v="very low "/>
    <n v="7876"/>
    <n v="726"/>
    <n v="3448"/>
    <n v="4794"/>
    <n v="995"/>
    <n v="735"/>
    <n v="0.89"/>
    <x v="5"/>
  </r>
  <r>
    <x v="35"/>
    <s v="IN"/>
    <m/>
    <x v="6"/>
    <d v="2017-01-01T00:00:00"/>
    <x v="0"/>
    <x v="1"/>
    <n v="8488"/>
    <s v="very low "/>
    <n v="6882"/>
    <n v="1502"/>
    <n v="3510"/>
    <n v="4748"/>
    <n v="1219"/>
    <n v="197"/>
    <n v="0.96"/>
    <x v="13"/>
  </r>
  <r>
    <x v="35"/>
    <s v="IN"/>
    <m/>
    <x v="6"/>
    <d v="2017-02-01T00:00:00"/>
    <x v="1"/>
    <x v="1"/>
    <n v="8445"/>
    <s v="very low "/>
    <n v="6867"/>
    <n v="1471"/>
    <n v="3510"/>
    <n v="4714"/>
    <n v="1220"/>
    <n v="201"/>
    <n v="0.96"/>
    <x v="13"/>
  </r>
  <r>
    <x v="35"/>
    <s v="IN"/>
    <m/>
    <x v="6"/>
    <d v="2016-12-01T00:00:00"/>
    <x v="11"/>
    <x v="0"/>
    <n v="8413"/>
    <s v="very low "/>
    <n v="6762"/>
    <n v="1543"/>
    <n v="3521"/>
    <n v="4678"/>
    <n v="1211"/>
    <n v="198"/>
    <n v="0.96"/>
    <x v="13"/>
  </r>
  <r>
    <x v="35"/>
    <s v="IN"/>
    <m/>
    <x v="6"/>
    <d v="2016-11-01T00:00:00"/>
    <x v="10"/>
    <x v="0"/>
    <n v="8271"/>
    <s v="very low "/>
    <n v="6623"/>
    <n v="1550"/>
    <n v="3439"/>
    <n v="4622"/>
    <n v="1178"/>
    <n v="190"/>
    <n v="0.96"/>
    <x v="13"/>
  </r>
  <r>
    <x v="35"/>
    <s v="IN"/>
    <m/>
    <x v="6"/>
    <d v="2016-10-01T00:00:00"/>
    <x v="9"/>
    <x v="0"/>
    <n v="8108"/>
    <s v="very low "/>
    <n v="6488"/>
    <n v="1517"/>
    <n v="3377"/>
    <n v="4534"/>
    <n v="1172"/>
    <n v="193"/>
    <n v="0.97"/>
    <x v="13"/>
  </r>
  <r>
    <x v="22"/>
    <s v="WI"/>
    <m/>
    <x v="6"/>
    <d v="2016-07-01T00:00:00"/>
    <x v="6"/>
    <x v="0"/>
    <n v="8037"/>
    <s v="very low "/>
    <n v="7290"/>
    <n v="728"/>
    <n v="3320"/>
    <n v="4621"/>
    <n v="959"/>
    <n v="699"/>
    <n v="0.9"/>
    <x v="4"/>
  </r>
  <r>
    <x v="22"/>
    <s v="WI"/>
    <m/>
    <x v="6"/>
    <d v="2016-05-01T00:00:00"/>
    <x v="4"/>
    <x v="0"/>
    <n v="8032"/>
    <s v="very low "/>
    <n v="7372"/>
    <n v="640"/>
    <n v="3334"/>
    <n v="4612"/>
    <n v="975"/>
    <n v="721"/>
    <n v="0.89"/>
    <x v="3"/>
  </r>
  <r>
    <x v="35"/>
    <s v="IN"/>
    <m/>
    <x v="6"/>
    <d v="2016-09-01T00:00:00"/>
    <x v="8"/>
    <x v="0"/>
    <n v="7890"/>
    <s v="very low "/>
    <n v="6318"/>
    <n v="1472"/>
    <n v="3309"/>
    <n v="4408"/>
    <n v="1137"/>
    <n v="185"/>
    <n v="0.97"/>
    <x v="13"/>
  </r>
  <r>
    <x v="35"/>
    <s v="IN"/>
    <m/>
    <x v="6"/>
    <d v="2016-08-01T00:00:00"/>
    <x v="7"/>
    <x v="0"/>
    <n v="7791"/>
    <s v="very low "/>
    <n v="6196"/>
    <n v="1502"/>
    <n v="3206"/>
    <n v="4229"/>
    <n v="1079"/>
    <n v="180"/>
    <n v="0.97"/>
    <x v="13"/>
  </r>
  <r>
    <x v="35"/>
    <s v="IN"/>
    <m/>
    <x v="6"/>
    <d v="2016-06-01T00:00:00"/>
    <x v="5"/>
    <x v="0"/>
    <n v="7790"/>
    <s v="very low "/>
    <n v="5991"/>
    <n v="1707"/>
    <n v="3327"/>
    <n v="4382"/>
    <n v="1101"/>
    <n v="181"/>
    <n v="0.96"/>
    <x v="8"/>
  </r>
  <r>
    <x v="35"/>
    <s v="IN"/>
    <m/>
    <x v="6"/>
    <d v="2016-07-01T00:00:00"/>
    <x v="6"/>
    <x v="0"/>
    <n v="7642"/>
    <s v="very low "/>
    <n v="6038"/>
    <n v="1515"/>
    <n v="3244"/>
    <n v="4247"/>
    <n v="1087"/>
    <n v="176"/>
    <n v="0.97"/>
    <x v="10"/>
  </r>
  <r>
    <x v="22"/>
    <s v="WI"/>
    <m/>
    <x v="6"/>
    <d v="2016-04-01T00:00:00"/>
    <x v="3"/>
    <x v="0"/>
    <n v="7593"/>
    <s v="very low "/>
    <n v="7008"/>
    <n v="564"/>
    <n v="3211"/>
    <n v="4307"/>
    <n v="932"/>
    <n v="674"/>
    <n v="0.89"/>
    <x v="3"/>
  </r>
  <r>
    <x v="22"/>
    <s v="WI"/>
    <m/>
    <x v="6"/>
    <d v="2016-03-01T00:00:00"/>
    <x v="2"/>
    <x v="0"/>
    <n v="7422"/>
    <s v="very low "/>
    <n v="6873"/>
    <n v="528"/>
    <n v="3191"/>
    <n v="4151"/>
    <n v="902"/>
    <n v="660"/>
    <n v="0.88"/>
    <x v="0"/>
  </r>
  <r>
    <x v="22"/>
    <s v="WI"/>
    <m/>
    <x v="6"/>
    <d v="2016-02-01T00:00:00"/>
    <x v="1"/>
    <x v="0"/>
    <n v="7317"/>
    <s v="very low "/>
    <n v="6813"/>
    <n v="483"/>
    <n v="3199"/>
    <n v="4033"/>
    <n v="910"/>
    <n v="658"/>
    <n v="0.87"/>
    <x v="1"/>
  </r>
  <r>
    <x v="22"/>
    <s v="WI"/>
    <m/>
    <x v="6"/>
    <d v="2016-01-01T00:00:00"/>
    <x v="0"/>
    <x v="0"/>
    <n v="7281"/>
    <s v="very low "/>
    <n v="6788"/>
    <n v="469"/>
    <n v="2945"/>
    <n v="3898"/>
    <n v="915"/>
    <n v="615"/>
    <n v="0.87"/>
    <x v="0"/>
  </r>
  <r>
    <x v="35"/>
    <s v="IN"/>
    <m/>
    <x v="6"/>
    <d v="2016-05-01T00:00:00"/>
    <x v="4"/>
    <x v="0"/>
    <n v="7012"/>
    <s v="very low "/>
    <n v="5623"/>
    <n v="1290"/>
    <n v="3101"/>
    <n v="3844"/>
    <n v="1039"/>
    <n v="157"/>
    <n v="0.96"/>
    <x v="7"/>
  </r>
  <r>
    <x v="35"/>
    <s v="IN"/>
    <m/>
    <x v="6"/>
    <d v="2016-04-01T00:00:00"/>
    <x v="3"/>
    <x v="0"/>
    <n v="6515"/>
    <s v="very low "/>
    <n v="5334"/>
    <n v="1083"/>
    <n v="2969"/>
    <n v="3484"/>
    <n v="998"/>
    <n v="141"/>
    <n v="0.96"/>
    <x v="6"/>
  </r>
  <r>
    <x v="35"/>
    <s v="IN"/>
    <m/>
    <x v="6"/>
    <d v="2016-03-01T00:00:00"/>
    <x v="2"/>
    <x v="0"/>
    <n v="6130"/>
    <s v="very low "/>
    <n v="4950"/>
    <n v="1085"/>
    <n v="2878"/>
    <n v="3191"/>
    <n v="942"/>
    <n v="139"/>
    <n v="0.95"/>
    <x v="6"/>
  </r>
  <r>
    <x v="35"/>
    <s v="IN"/>
    <m/>
    <x v="6"/>
    <d v="2016-02-01T00:00:00"/>
    <x v="1"/>
    <x v="0"/>
    <n v="5807"/>
    <s v="very low "/>
    <n v="4697"/>
    <n v="1017"/>
    <n v="2859"/>
    <n v="2887"/>
    <n v="897"/>
    <n v="128"/>
    <n v="0.95"/>
    <x v="6"/>
  </r>
  <r>
    <x v="35"/>
    <s v="IN"/>
    <m/>
    <x v="6"/>
    <d v="2016-01-01T00:00:00"/>
    <x v="0"/>
    <x v="0"/>
    <n v="5617"/>
    <s v="very low "/>
    <n v="4546"/>
    <n v="977"/>
    <n v="2570"/>
    <n v="2637"/>
    <n v="822"/>
    <n v="132"/>
    <n v="0.95"/>
    <x v="6"/>
  </r>
  <r>
    <x v="49"/>
    <s v="WY"/>
    <m/>
    <x v="2"/>
    <d v="2016-01-01T00:00:00"/>
    <x v="0"/>
    <x v="0"/>
    <n v="303"/>
    <s v="very low "/>
    <n v="207"/>
    <n v="96"/>
    <n v="162"/>
    <n v="120"/>
    <n v="45"/>
    <n v="45"/>
    <n v="0.91"/>
    <x v="5"/>
  </r>
  <r>
    <x v="49"/>
    <s v="WY"/>
    <m/>
    <x v="2"/>
    <d v="2016-02-01T00:00:00"/>
    <x v="1"/>
    <x v="0"/>
    <n v="304"/>
    <s v="very low "/>
    <n v="205"/>
    <n v="99"/>
    <n v="184"/>
    <n v="115"/>
    <n v="44"/>
    <n v="48"/>
    <n v="0.9"/>
    <x v="5"/>
  </r>
  <r>
    <x v="49"/>
    <s v="WY"/>
    <m/>
    <x v="2"/>
    <d v="2016-03-01T00:00:00"/>
    <x v="2"/>
    <x v="0"/>
    <n v="311"/>
    <s v="very low "/>
    <n v="216"/>
    <n v="95"/>
    <n v="180"/>
    <n v="127"/>
    <n v="41"/>
    <n v="49"/>
    <n v="0.9"/>
    <x v="5"/>
  </r>
  <r>
    <x v="49"/>
    <s v="WY"/>
    <m/>
    <x v="2"/>
    <d v="2016-04-01T00:00:00"/>
    <x v="3"/>
    <x v="0"/>
    <n v="347"/>
    <s v="very low "/>
    <n v="250"/>
    <n v="97"/>
    <n v="186"/>
    <n v="158"/>
    <n v="45"/>
    <n v="56"/>
    <n v="0.91"/>
    <x v="5"/>
  </r>
  <r>
    <x v="49"/>
    <s v="WY"/>
    <m/>
    <x v="2"/>
    <d v="2016-05-01T00:00:00"/>
    <x v="4"/>
    <x v="0"/>
    <n v="380"/>
    <s v="very low "/>
    <n v="281"/>
    <n v="99"/>
    <n v="203"/>
    <n v="174"/>
    <n v="47"/>
    <n v="61"/>
    <n v="0.92"/>
    <x v="5"/>
  </r>
  <r>
    <x v="49"/>
    <s v="WY"/>
    <m/>
    <x v="2"/>
    <d v="2016-06-01T00:00:00"/>
    <x v="5"/>
    <x v="0"/>
    <n v="465"/>
    <s v="very low "/>
    <n v="342"/>
    <n v="123"/>
    <n v="245"/>
    <n v="216"/>
    <n v="60"/>
    <n v="76"/>
    <n v="0.92"/>
    <x v="6"/>
  </r>
  <r>
    <x v="49"/>
    <s v="WY"/>
    <m/>
    <x v="2"/>
    <d v="2016-07-01T00:00:00"/>
    <x v="6"/>
    <x v="0"/>
    <n v="455"/>
    <s v="very low "/>
    <n v="349"/>
    <n v="106"/>
    <n v="238"/>
    <n v="214"/>
    <n v="55"/>
    <n v="72"/>
    <n v="0.92"/>
    <x v="5"/>
  </r>
  <r>
    <x v="49"/>
    <s v="WY"/>
    <m/>
    <x v="2"/>
    <d v="2016-08-01T00:00:00"/>
    <x v="7"/>
    <x v="0"/>
    <n v="480"/>
    <s v="very low "/>
    <n v="379"/>
    <n v="101"/>
    <n v="234"/>
    <n v="209"/>
    <n v="55"/>
    <n v="73"/>
    <n v="0.92"/>
    <x v="6"/>
  </r>
  <r>
    <x v="49"/>
    <s v="WY"/>
    <m/>
    <x v="2"/>
    <d v="2016-09-01T00:00:00"/>
    <x v="8"/>
    <x v="0"/>
    <n v="483"/>
    <s v="very low "/>
    <n v="387"/>
    <n v="96"/>
    <n v="250"/>
    <n v="226"/>
    <n v="60"/>
    <n v="80"/>
    <n v="0.91"/>
    <x v="5"/>
  </r>
  <r>
    <x v="49"/>
    <s v="WY"/>
    <m/>
    <x v="2"/>
    <d v="2016-10-01T00:00:00"/>
    <x v="9"/>
    <x v="0"/>
    <n v="507"/>
    <s v="very low "/>
    <n v="402"/>
    <n v="105"/>
    <n v="263"/>
    <n v="237"/>
    <n v="59"/>
    <n v="84"/>
    <n v="0.9"/>
    <x v="5"/>
  </r>
  <r>
    <x v="49"/>
    <s v="WY"/>
    <m/>
    <x v="2"/>
    <d v="2016-11-01T00:00:00"/>
    <x v="10"/>
    <x v="0"/>
    <n v="519"/>
    <s v="very low "/>
    <n v="415"/>
    <n v="104"/>
    <n v="264"/>
    <n v="246"/>
    <n v="59"/>
    <n v="87"/>
    <n v="0.91"/>
    <x v="6"/>
  </r>
  <r>
    <x v="49"/>
    <s v="WY"/>
    <m/>
    <x v="2"/>
    <d v="2016-12-01T00:00:00"/>
    <x v="11"/>
    <x v="0"/>
    <n v="528"/>
    <s v="very low "/>
    <n v="417"/>
    <n v="111"/>
    <n v="268"/>
    <n v="251"/>
    <n v="62"/>
    <n v="86"/>
    <n v="0.94"/>
    <x v="10"/>
  </r>
  <r>
    <x v="49"/>
    <s v="WY"/>
    <m/>
    <x v="2"/>
    <d v="2017-01-01T00:00:00"/>
    <x v="0"/>
    <x v="1"/>
    <n v="544"/>
    <s v="very low "/>
    <n v="436"/>
    <n v="108"/>
    <n v="276"/>
    <n v="257"/>
    <n v="64"/>
    <n v="95"/>
    <n v="0.94"/>
    <x v="10"/>
  </r>
  <r>
    <x v="49"/>
    <s v="WY"/>
    <m/>
    <x v="2"/>
    <d v="2017-02-01T00:00:00"/>
    <x v="1"/>
    <x v="1"/>
    <n v="563"/>
    <s v="very low "/>
    <n v="450"/>
    <n v="113"/>
    <n v="279"/>
    <n v="273"/>
    <n v="69"/>
    <n v="93"/>
    <n v="0.95"/>
    <x v="9"/>
  </r>
  <r>
    <x v="49"/>
    <s v="WY"/>
    <m/>
    <x v="2"/>
    <d v="2017-03-01T00:00:00"/>
    <x v="2"/>
    <x v="1"/>
    <n v="589"/>
    <s v="very low "/>
    <n v="472"/>
    <n v="117"/>
    <n v="289"/>
    <n v="288"/>
    <n v="74"/>
    <n v="96"/>
    <n v="0.95"/>
    <x v="7"/>
  </r>
  <r>
    <x v="49"/>
    <s v="WY"/>
    <m/>
    <x v="2"/>
    <d v="2017-04-01T00:00:00"/>
    <x v="3"/>
    <x v="1"/>
    <n v="619"/>
    <s v="very low "/>
    <n v="507"/>
    <n v="112"/>
    <n v="300"/>
    <n v="301"/>
    <n v="73"/>
    <n v="103"/>
    <n v="0.94"/>
    <x v="10"/>
  </r>
  <r>
    <x v="49"/>
    <s v="WY"/>
    <m/>
    <x v="2"/>
    <d v="2017-05-01T00:00:00"/>
    <x v="4"/>
    <x v="1"/>
    <n v="621"/>
    <s v="very low "/>
    <n v="505"/>
    <n v="116"/>
    <n v="294"/>
    <n v="310"/>
    <n v="76"/>
    <n v="99"/>
    <n v="0.94"/>
    <x v="10"/>
  </r>
  <r>
    <x v="49"/>
    <s v="WY"/>
    <m/>
    <x v="2"/>
    <d v="2017-06-01T00:00:00"/>
    <x v="5"/>
    <x v="1"/>
    <n v="653"/>
    <s v="very low "/>
    <n v="529"/>
    <n v="124"/>
    <n v="320"/>
    <n v="313"/>
    <n v="87"/>
    <n v="103"/>
    <n v="0.95"/>
    <x v="9"/>
  </r>
  <r>
    <x v="49"/>
    <s v="WY"/>
    <m/>
    <x v="2"/>
    <d v="2017-07-01T00:00:00"/>
    <x v="6"/>
    <x v="1"/>
    <n v="669"/>
    <s v="very low "/>
    <n v="542"/>
    <n v="127"/>
    <n v="329"/>
    <n v="319"/>
    <n v="92"/>
    <n v="103"/>
    <n v="0.95"/>
    <x v="9"/>
  </r>
  <r>
    <x v="49"/>
    <s v="WY"/>
    <m/>
    <x v="2"/>
    <d v="2017-08-01T00:00:00"/>
    <x v="7"/>
    <x v="1"/>
    <n v="698"/>
    <s v="very low "/>
    <n v="583"/>
    <n v="115"/>
    <n v="340"/>
    <n v="334"/>
    <n v="93"/>
    <n v="104"/>
    <n v="0.95"/>
    <x v="9"/>
  </r>
  <r>
    <x v="49"/>
    <s v="WY"/>
    <m/>
    <x v="2"/>
    <d v="2017-09-01T00:00:00"/>
    <x v="8"/>
    <x v="1"/>
    <n v="724"/>
    <s v="very low "/>
    <n v="607"/>
    <n v="117"/>
    <n v="340"/>
    <n v="355"/>
    <n v="92"/>
    <n v="105"/>
    <n v="0.96"/>
    <x v="13"/>
  </r>
  <r>
    <x v="49"/>
    <s v="WY"/>
    <m/>
    <x v="2"/>
    <d v="2017-10-01T00:00:00"/>
    <x v="9"/>
    <x v="1"/>
    <n v="744"/>
    <s v="very low "/>
    <n v="627"/>
    <n v="117"/>
    <n v="347"/>
    <n v="364"/>
    <n v="95"/>
    <n v="104"/>
    <n v="0.97"/>
    <x v="11"/>
  </r>
  <r>
    <x v="49"/>
    <s v="WY"/>
    <m/>
    <x v="2"/>
    <d v="2017-11-01T00:00:00"/>
    <x v="10"/>
    <x v="1"/>
    <n v="763"/>
    <s v="very low "/>
    <n v="644"/>
    <n v="119"/>
    <n v="358"/>
    <n v="368"/>
    <n v="99"/>
    <n v="108"/>
    <n v="0.97"/>
    <x v="11"/>
  </r>
  <r>
    <x v="49"/>
    <s v="WY"/>
    <m/>
    <x v="2"/>
    <d v="2017-12-01T00:00:00"/>
    <x v="11"/>
    <x v="1"/>
    <n v="760"/>
    <s v="very low "/>
    <n v="639"/>
    <n v="121"/>
    <n v="354"/>
    <n v="366"/>
    <n v="103"/>
    <n v="108"/>
    <n v="0.97"/>
    <x v="11"/>
  </r>
  <r>
    <x v="49"/>
    <s v="WY"/>
    <m/>
    <x v="2"/>
    <d v="2018-01-01T00:00:00"/>
    <x v="0"/>
    <x v="2"/>
    <n v="767"/>
    <s v="very low "/>
    <n v="648"/>
    <n v="119"/>
    <n v="357"/>
    <n v="372"/>
    <n v="110"/>
    <n v="106"/>
    <n v="0.96"/>
    <x v="11"/>
  </r>
  <r>
    <x v="49"/>
    <s v="WY"/>
    <m/>
    <x v="2"/>
    <d v="2018-02-01T00:00:00"/>
    <x v="1"/>
    <x v="2"/>
    <n v="782"/>
    <s v="very low "/>
    <n v="661"/>
    <n v="121"/>
    <n v="364"/>
    <n v="383"/>
    <n v="111"/>
    <n v="108"/>
    <n v="0.97"/>
    <x v="11"/>
  </r>
  <r>
    <x v="49"/>
    <s v="WY"/>
    <m/>
    <x v="2"/>
    <d v="2018-03-01T00:00:00"/>
    <x v="2"/>
    <x v="2"/>
    <n v="816"/>
    <s v="very low "/>
    <n v="699"/>
    <n v="117"/>
    <n v="379"/>
    <n v="395"/>
    <n v="111"/>
    <n v="118"/>
    <n v="0.97"/>
    <x v="11"/>
  </r>
  <r>
    <x v="49"/>
    <s v="WY"/>
    <m/>
    <x v="2"/>
    <d v="2018-04-01T00:00:00"/>
    <x v="3"/>
    <x v="2"/>
    <n v="853"/>
    <s v="very low "/>
    <n v="738"/>
    <n v="115"/>
    <n v="399"/>
    <n v="409"/>
    <n v="115"/>
    <n v="117"/>
    <n v="0.97"/>
    <x v="11"/>
  </r>
  <r>
    <x v="49"/>
    <s v="WY"/>
    <m/>
    <x v="2"/>
    <d v="2018-05-01T00:00:00"/>
    <x v="4"/>
    <x v="2"/>
    <n v="885"/>
    <s v="very low "/>
    <n v="770"/>
    <n v="115"/>
    <n v="411"/>
    <n v="427"/>
    <n v="113"/>
    <n v="126"/>
    <n v="0.97"/>
    <x v="11"/>
  </r>
  <r>
    <x v="49"/>
    <s v="WY"/>
    <m/>
    <x v="2"/>
    <d v="2018-06-01T00:00:00"/>
    <x v="5"/>
    <x v="2"/>
    <n v="903"/>
    <s v="very low "/>
    <n v="800"/>
    <n v="103"/>
    <n v="427"/>
    <n v="426"/>
    <n v="119"/>
    <n v="126"/>
    <n v="0.97"/>
    <x v="11"/>
  </r>
  <r>
    <x v="49"/>
    <s v="WY"/>
    <m/>
    <x v="2"/>
    <d v="2018-07-01T00:00:00"/>
    <x v="6"/>
    <x v="2"/>
    <n v="921"/>
    <s v="very low "/>
    <n v="815"/>
    <n v="106"/>
    <n v="419"/>
    <n v="437"/>
    <n v="116"/>
    <n v="127"/>
    <n v="0.97"/>
    <x v="11"/>
  </r>
  <r>
    <x v="49"/>
    <s v="WY"/>
    <m/>
    <x v="2"/>
    <d v="2018-08-01T00:00:00"/>
    <x v="7"/>
    <x v="2"/>
    <n v="943"/>
    <s v="very low "/>
    <n v="831"/>
    <n v="112"/>
    <n v="462"/>
    <n v="478"/>
    <n v="122"/>
    <n v="132"/>
    <n v="0.97"/>
    <x v="11"/>
  </r>
  <r>
    <x v="49"/>
    <s v="WY"/>
    <m/>
    <x v="2"/>
    <d v="2018-09-01T00:00:00"/>
    <x v="8"/>
    <x v="2"/>
    <n v="974"/>
    <s v="very low "/>
    <n v="869"/>
    <n v="105"/>
    <n v="474"/>
    <n v="495"/>
    <n v="123"/>
    <n v="139"/>
    <n v="0.98"/>
    <x v="11"/>
  </r>
  <r>
    <x v="49"/>
    <s v="WY"/>
    <m/>
    <x v="2"/>
    <d v="2018-10-01T00:00:00"/>
    <x v="9"/>
    <x v="2"/>
    <n v="977"/>
    <s v="very low "/>
    <n v="868"/>
    <n v="109"/>
    <n v="464"/>
    <n v="508"/>
    <n v="124"/>
    <n v="135"/>
    <n v="0.98"/>
    <x v="12"/>
  </r>
  <r>
    <x v="49"/>
    <s v="WY"/>
    <m/>
    <x v="2"/>
    <d v="2018-11-01T00:00:00"/>
    <x v="10"/>
    <x v="2"/>
    <n v="993"/>
    <s v="very low "/>
    <n v="887"/>
    <n v="106"/>
    <n v="475"/>
    <n v="513"/>
    <n v="132"/>
    <n v="132"/>
    <n v="0.98"/>
    <x v="12"/>
  </r>
  <r>
    <x v="49"/>
    <s v="WY"/>
    <m/>
    <x v="2"/>
    <d v="2018-12-01T00:00:00"/>
    <x v="11"/>
    <x v="2"/>
    <n v="990"/>
    <s v="very low "/>
    <n v="884"/>
    <n v="106"/>
    <n v="477"/>
    <n v="508"/>
    <n v="131"/>
    <n v="136"/>
    <n v="0.98"/>
    <x v="12"/>
  </r>
  <r>
    <x v="49"/>
    <s v="WY"/>
    <m/>
    <x v="2"/>
    <d v="2019-01-01T00:00:00"/>
    <x v="0"/>
    <x v="3"/>
    <n v="996"/>
    <s v="very low "/>
    <n v="882"/>
    <n v="113"/>
    <n v="492"/>
    <n v="496"/>
    <n v="134"/>
    <n v="139"/>
    <n v="0.98"/>
    <x v="11"/>
  </r>
  <r>
    <x v="49"/>
    <s v="WY"/>
    <m/>
    <x v="2"/>
    <d v="2019-02-01T00:00:00"/>
    <x v="1"/>
    <x v="3"/>
    <n v="993"/>
    <s v="very low "/>
    <n v="877"/>
    <n v="113"/>
    <n v="497"/>
    <n v="495"/>
    <n v="132"/>
    <n v="142"/>
    <n v="0.98"/>
    <x v="11"/>
  </r>
  <r>
    <x v="49"/>
    <s v="WY"/>
    <m/>
    <x v="2"/>
    <d v="2019-03-01T00:00:00"/>
    <x v="2"/>
    <x v="3"/>
    <n v="1015"/>
    <s v="very low "/>
    <n v="921"/>
    <n v="89"/>
    <n v="502"/>
    <n v="511"/>
    <n v="134"/>
    <n v="147"/>
    <n v="0.97"/>
    <x v="11"/>
  </r>
  <r>
    <x v="49"/>
    <s v="WY"/>
    <m/>
    <x v="2"/>
    <d v="2019-04-01T00:00:00"/>
    <x v="3"/>
    <x v="3"/>
    <n v="1018"/>
    <s v="very low "/>
    <n v="925"/>
    <n v="90"/>
    <n v="503"/>
    <n v="511"/>
    <n v="135"/>
    <n v="143"/>
    <n v="0.97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329E89-1F5A-F04B-82CF-57B3CCEC50E2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 rowHeaderCaption="Region" colHeaderCaption="Years">
  <location ref="A3:D13" firstHeaderRow="1" firstDataRow="2" firstDataCol="1"/>
  <pivotFields count="17">
    <pivotField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35"/>
        <item x="15"/>
        <item x="16"/>
        <item x="17"/>
        <item x="18"/>
        <item x="19"/>
        <item x="20"/>
        <item x="21"/>
        <item x="14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13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22"/>
        <item x="49"/>
        <item t="default"/>
      </items>
    </pivotField>
    <pivotField showAll="0"/>
    <pivotField showAll="0"/>
    <pivotField axis="axisRow" showAll="0" sortType="ascending">
      <items count="10">
        <item x="6"/>
        <item x="0"/>
        <item x="8"/>
        <item x="2"/>
        <item x="4"/>
        <item x="1"/>
        <item x="5"/>
        <item x="7"/>
        <item x="3"/>
        <item t="default"/>
      </items>
    </pivotField>
    <pivotField numFmtId="164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 sortType="ascending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6">
        <item x="22"/>
        <item x="21"/>
        <item x="23"/>
        <item x="24"/>
        <item x="20"/>
        <item x="17"/>
        <item x="18"/>
        <item x="19"/>
        <item x="15"/>
        <item x="14"/>
        <item x="1"/>
        <item x="0"/>
        <item x="2"/>
        <item x="3"/>
        <item x="4"/>
        <item x="5"/>
        <item x="6"/>
        <item x="7"/>
        <item x="8"/>
        <item x="10"/>
        <item x="9"/>
        <item x="13"/>
        <item x="11"/>
        <item x="12"/>
        <item x="16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6"/>
  </colFields>
  <colItems count="3">
    <i>
      <x/>
    </i>
    <i>
      <x v="1"/>
    </i>
    <i>
      <x v="2"/>
    </i>
  </colItems>
  <dataFields count="1">
    <dataField name="Average pct_pharm_e_Rx" fld="16" subtotal="average" baseField="0" baseItem="0" numFmtId="10"/>
  </dataFields>
  <formats count="2">
    <format dxfId="16">
      <pivotArea outline="0" collapsedLevelsAreSubtotals="1" fieldPosition="0"/>
    </format>
    <format dxfId="15">
      <pivotArea outline="0" fieldPosition="0">
        <references count="1">
          <reference field="4294967294" count="1">
            <x v="0"/>
          </reference>
        </references>
      </pivotArea>
    </format>
  </formats>
  <conditionalFormats count="2">
    <conditionalFormat priority="2">
      <pivotAreas count="1">
        <pivotArea type="all" outline="0" fieldPosition="0"/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C2B293-73EA-5A40-AFE9-FC2AB693DF65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 rowHeaderCaption="State" colHeaderCaption="Years">
  <location ref="A3:D16" firstHeaderRow="1" firstDataRow="2" firstDataCol="1"/>
  <pivotFields count="17">
    <pivotField axis="axisRow" showAll="0" sortType="ascending">
      <items count="51">
        <item x="3"/>
        <item x="6"/>
        <item x="18"/>
        <item x="19"/>
        <item x="21"/>
        <item x="29"/>
        <item x="36"/>
        <item x="39"/>
        <item x="43"/>
        <item x="45"/>
        <item x="0"/>
        <item x="1"/>
        <item x="2"/>
        <item x="4"/>
        <item x="5"/>
        <item x="7"/>
        <item x="8"/>
        <item x="9"/>
        <item x="10"/>
        <item x="11"/>
        <item x="12"/>
        <item x="35"/>
        <item x="15"/>
        <item x="16"/>
        <item x="17"/>
        <item x="20"/>
        <item x="14"/>
        <item x="23"/>
        <item x="24"/>
        <item x="25"/>
        <item x="26"/>
        <item x="27"/>
        <item x="28"/>
        <item x="30"/>
        <item x="31"/>
        <item x="32"/>
        <item x="33"/>
        <item x="34"/>
        <item x="13"/>
        <item x="37"/>
        <item x="38"/>
        <item x="40"/>
        <item x="41"/>
        <item x="42"/>
        <item x="44"/>
        <item x="46"/>
        <item x="47"/>
        <item x="48"/>
        <item x="22"/>
        <item x="49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6" count="1" selected="0">
              <x v="2"/>
            </reference>
          </references>
        </pivotArea>
      </autoSortScope>
    </pivotField>
    <pivotField showAll="0"/>
    <pivotField showAll="0"/>
    <pivotField axis="axisRow" showAll="0" sortType="ascending" defaultSubtotal="0">
      <items count="9">
        <item h="1" x="6"/>
        <item h="1" x="0"/>
        <item h="1" x="8"/>
        <item h="1" x="2"/>
        <item x="4"/>
        <item h="1" x="1"/>
        <item h="1" x="5"/>
        <item h="1" x="7"/>
        <item x="3"/>
      </items>
    </pivotField>
    <pivotField numFmtId="164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 sortType="ascending">
      <items count="5">
        <item x="0"/>
        <item x="1"/>
        <item x="2"/>
        <item h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6">
        <item x="22"/>
        <item x="21"/>
        <item x="23"/>
        <item x="24"/>
        <item x="20"/>
        <item x="17"/>
        <item x="18"/>
        <item x="19"/>
        <item x="15"/>
        <item x="14"/>
        <item x="1"/>
        <item x="0"/>
        <item x="2"/>
        <item x="3"/>
        <item x="4"/>
        <item x="5"/>
        <item x="6"/>
        <item x="7"/>
        <item x="8"/>
        <item x="10"/>
        <item x="9"/>
        <item x="13"/>
        <item x="11"/>
        <item x="12"/>
        <item x="16"/>
        <item t="default"/>
      </items>
    </pivotField>
  </pivotFields>
  <rowFields count="2">
    <field x="3"/>
    <field x="0"/>
  </rowFields>
  <rowItems count="12">
    <i>
      <x v="4"/>
    </i>
    <i r="1">
      <x v="1"/>
    </i>
    <i r="1">
      <x v="3"/>
    </i>
    <i r="1">
      <x v="4"/>
    </i>
    <i r="1">
      <x v="5"/>
    </i>
    <i r="1">
      <x v="7"/>
    </i>
    <i r="1">
      <x v="9"/>
    </i>
    <i>
      <x v="8"/>
    </i>
    <i r="1">
      <x/>
    </i>
    <i r="1">
      <x v="2"/>
    </i>
    <i r="1">
      <x v="6"/>
    </i>
    <i r="1">
      <x v="8"/>
    </i>
  </rowItems>
  <colFields count="1">
    <field x="6"/>
  </colFields>
  <colItems count="3">
    <i>
      <x/>
    </i>
    <i>
      <x v="1"/>
    </i>
    <i>
      <x v="2"/>
    </i>
  </colItems>
  <dataFields count="1">
    <dataField name="Average of pct_pharm_e_Rx" fld="16" subtotal="average" baseField="0" baseItem="0" numFmtId="10"/>
  </dataFields>
  <formats count="13">
    <format dxfId="12">
      <pivotArea type="all" dataOnly="0" outline="0" fieldPosition="0"/>
    </format>
    <format dxfId="11">
      <pivotArea outline="0" collapsedLevelsAreSubtotals="1" fieldPosition="0"/>
    </format>
    <format dxfId="10">
      <pivotArea type="origin" dataOnly="0" labelOnly="1" outline="0" fieldPosition="0"/>
    </format>
    <format dxfId="9">
      <pivotArea field="3" type="button" dataOnly="0" labelOnly="1" outline="0" axis="axisRow" fieldPosition="0"/>
    </format>
    <format dxfId="8">
      <pivotArea field="0" type="button" dataOnly="0" labelOnly="1" outline="0" axis="axisRow" fieldPosition="1"/>
    </format>
    <format dxfId="7">
      <pivotArea type="topRight" dataOnly="0" labelOnly="1" outline="0" fieldPosition="0"/>
    </format>
    <format dxfId="6">
      <pivotArea field="6" type="button" dataOnly="0" labelOnly="1" outline="0" axis="axisCol" fieldPosition="0"/>
    </format>
    <format dxfId="5">
      <pivotArea dataOnly="0" labelOnly="1" fieldPosition="0">
        <references count="1">
          <reference field="6" count="0"/>
        </references>
      </pivotArea>
    </format>
    <format dxfId="4">
      <pivotArea dataOnly="0" labelOnly="1" grandRow="1" outline="0" fieldPosition="0"/>
    </format>
    <format dxfId="3">
      <pivotArea dataOnly="0" labelOnly="1" grandCol="1" outline="0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  <format dxfId="1">
      <pivotArea field="6" type="button" dataOnly="0" labelOnly="1" outline="0" axis="axisCol" fieldPosition="0"/>
    </format>
    <format dxfId="0">
      <pivotArea field="6" type="button" dataOnly="0" labelOnly="1" outline="0" axis="axisCol" fieldPosition="0"/>
    </format>
  </formats>
  <conditionalFormats count="2">
    <conditionalFormat priority="1">
      <pivotAreas count="1">
        <pivotArea type="all" outline="0" fieldPosition="0"/>
      </pivotAreas>
    </conditionalFormat>
    <conditionalFormat priority="2">
      <pivotAreas count="1">
        <pivotArea type="all" outline="0" fieldPosition="0"/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B12F7C-2E12-044A-8D3D-84070E5E051B}" name="Table1" displayName="Table1" ref="A1:O2001" totalsRowShown="0">
  <autoFilter ref="A1:O2001" xr:uid="{00B12F7C-2E12-044A-8D3D-84070E5E051B}"/>
  <sortState xmlns:xlrd2="http://schemas.microsoft.com/office/spreadsheetml/2017/richdata2" ref="A2:O2001">
    <sortCondition descending="1" ref="F1:F2001"/>
  </sortState>
  <tableColumns count="15">
    <tableColumn id="1" xr3:uid="{06AFD535-6FC8-D54D-8522-110F74F412BD}" name="state"/>
    <tableColumn id="2" xr3:uid="{62E2B378-2C70-BF4F-A78A-CEF0A24C6B58}" name="state code"/>
    <tableColumn id="20" xr3:uid="{F7DE32F6-15B5-A646-A3D4-FAD1EFBA4322}" name="Total_lookup"/>
    <tableColumn id="3" xr3:uid="{0E3DC0AF-5BC2-3F48-9A67-2A7BFECBED71}" name="region"/>
    <tableColumn id="4" xr3:uid="{5CFAA079-F781-214A-86DA-EA6583775576}" name="period" dataDxfId="19"/>
    <tableColumn id="5" xr3:uid="{4D62601B-83C2-5248-895C-FA54A5A0669A}" name="tot_e_Rx"/>
    <tableColumn id="21" xr3:uid="{3442CD68-E11D-A146-B25F-AE7170A0C556}" name="adoption_lvl" dataDxfId="18">
      <calculatedColumnFormula>VLOOKUP(Table1[[#This Row],[tot_e_Rx]],'Lookup Tables'!$B$2:$C$6,2,TRUE)</calculatedColumnFormula>
    </tableColumn>
    <tableColumn id="6" xr3:uid="{CA234FC3-7E5D-6F42-8EC4-D6FF2BA0C5B2}" name="tot_e_Rx_thru_ehr"/>
    <tableColumn id="7" xr3:uid="{7F9095A1-105B-8A4C-834D-9F069E3F4572}" name="tot_e_Rx_thru_stand_alone"/>
    <tableColumn id="8" xr3:uid="{0F6B4CC5-485F-F646-8C57-9B87D01D635A}" name="tot_primary_care_e_Rx"/>
    <tableColumn id="9" xr3:uid="{C81FC90F-F875-5C43-9F26-E0DC3B9B6B49}" name="tot_non_primary_care_e_Rx"/>
    <tableColumn id="10" xr3:uid="{B641DE71-F6F3-0F44-B4EA-E24FFF5BF725}" name="tot_nurse_prac_e_Rx"/>
    <tableColumn id="11" xr3:uid="{FE1BD801-E787-5B47-B86A-C3CE198BD2B8}" name="tot_phys_asst_e_Rx"/>
    <tableColumn id="12" xr3:uid="{6D8A0A8F-9AC7-DA45-910B-57EFC4CF1770}" name="pct_pharm_enabled"/>
    <tableColumn id="13" xr3:uid="{5B38480E-B787-CC49-86F4-FB455E4BB2FD}" name="pct_pharm_e_Rx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705D39-31D2-7D42-9629-1826D99BA42E}" name="Table3" displayName="Table3" ref="P1:P2001" totalsRowShown="0">
  <autoFilter ref="P1:P2001" xr:uid="{6F705D39-31D2-7D42-9629-1826D99BA42E}"/>
  <tableColumns count="1">
    <tableColumn id="1" xr3:uid="{4A084920-7314-854A-9C94-469762A5B891}" name="most_prescb" dataDxfId="17">
      <calculatedColumnFormula>IF(Table1[[#This Row],[pct_pharm_e_Rx]]&gt;=0.85,"most"," ")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01A44-FF4E-4DD8-B45C-1AF99A0976E5}">
  <sheetPr codeName="Sheet1"/>
  <dimension ref="A1:P2001"/>
  <sheetViews>
    <sheetView zoomScaleNormal="100" workbookViewId="0">
      <pane ySplit="1" topLeftCell="A2" activePane="bottomLeft" state="frozen"/>
      <selection pane="bottomLeft" activeCell="F2" sqref="F2"/>
    </sheetView>
  </sheetViews>
  <sheetFormatPr baseColWidth="10" defaultColWidth="8.83203125" defaultRowHeight="15" x14ac:dyDescent="0.2"/>
  <cols>
    <col min="1" max="1" width="18.5" bestFit="1" customWidth="1"/>
    <col min="2" max="2" width="11.6640625" bestFit="1" customWidth="1"/>
    <col min="3" max="3" width="11.6640625" style="31" hidden="1" customWidth="1"/>
    <col min="4" max="4" width="19.5" customWidth="1"/>
    <col min="5" max="5" width="9.1640625" style="1" bestFit="1" customWidth="1"/>
    <col min="6" max="7" width="10.1640625" customWidth="1"/>
    <col min="8" max="8" width="17.83203125" bestFit="1" customWidth="1"/>
    <col min="9" max="9" width="26" bestFit="1" customWidth="1"/>
    <col min="10" max="10" width="21.83203125" bestFit="1" customWidth="1"/>
    <col min="11" max="11" width="26.5" bestFit="1" customWidth="1"/>
    <col min="12" max="12" width="19.83203125" bestFit="1" customWidth="1"/>
    <col min="13" max="13" width="18.6640625" bestFit="1" customWidth="1"/>
    <col min="14" max="14" width="19" bestFit="1" customWidth="1"/>
    <col min="15" max="16" width="16.1640625" customWidth="1"/>
  </cols>
  <sheetData>
    <row r="1" spans="1:16" x14ac:dyDescent="0.2">
      <c r="A1" t="s">
        <v>111</v>
      </c>
      <c r="B1" t="s">
        <v>121</v>
      </c>
      <c r="C1" s="31" t="s">
        <v>148</v>
      </c>
      <c r="D1" t="s">
        <v>0</v>
      </c>
      <c r="E1" s="1" t="s">
        <v>1</v>
      </c>
      <c r="F1" t="s">
        <v>2</v>
      </c>
      <c r="G1" t="s">
        <v>149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150</v>
      </c>
    </row>
    <row r="2" spans="1:16" x14ac:dyDescent="0.2">
      <c r="A2" t="s">
        <v>19</v>
      </c>
      <c r="B2" t="s">
        <v>20</v>
      </c>
      <c r="C2">
        <v>46902</v>
      </c>
      <c r="D2" t="s">
        <v>113</v>
      </c>
      <c r="E2" s="1">
        <v>43556</v>
      </c>
      <c r="F2">
        <v>46902</v>
      </c>
      <c r="G2" t="str">
        <f>VLOOKUP(Table1[[#This Row],[tot_e_Rx]],'Lookup Tables'!$B$2:$C$6,2,TRUE)</f>
        <v xml:space="preserve">very high </v>
      </c>
      <c r="H2">
        <v>43094</v>
      </c>
      <c r="I2">
        <v>2890</v>
      </c>
      <c r="J2">
        <v>17734</v>
      </c>
      <c r="K2">
        <v>29025</v>
      </c>
      <c r="L2">
        <v>4409</v>
      </c>
      <c r="M2">
        <v>3280</v>
      </c>
      <c r="N2">
        <v>0.94</v>
      </c>
      <c r="O2">
        <v>0.93</v>
      </c>
      <c r="P2" t="str">
        <f>IF(Table1[[#This Row],[pct_pharm_e_Rx]]&gt;=0.85,"most"," ")</f>
        <v>most</v>
      </c>
    </row>
    <row r="3" spans="1:16" x14ac:dyDescent="0.2">
      <c r="A3" t="s">
        <v>19</v>
      </c>
      <c r="B3" t="s">
        <v>20</v>
      </c>
      <c r="C3">
        <v>46382</v>
      </c>
      <c r="D3" t="s">
        <v>113</v>
      </c>
      <c r="E3" s="1">
        <v>43525</v>
      </c>
      <c r="F3">
        <v>46382</v>
      </c>
      <c r="G3" t="str">
        <f>VLOOKUP(Table1[[#This Row],[tot_e_Rx]],'Lookup Tables'!$B$2:$C$6,2,TRUE)</f>
        <v xml:space="preserve">very high </v>
      </c>
      <c r="H3">
        <v>42357</v>
      </c>
      <c r="I3">
        <v>3031</v>
      </c>
      <c r="J3">
        <v>17663</v>
      </c>
      <c r="K3">
        <v>28605</v>
      </c>
      <c r="L3">
        <v>4320</v>
      </c>
      <c r="M3">
        <v>3281</v>
      </c>
      <c r="N3">
        <v>0.94</v>
      </c>
      <c r="O3">
        <v>0.93</v>
      </c>
      <c r="P3" t="str">
        <f>IF(Table1[[#This Row],[pct_pharm_e_Rx]]&gt;=0.85,"most"," ")</f>
        <v>most</v>
      </c>
    </row>
    <row r="4" spans="1:16" x14ac:dyDescent="0.2">
      <c r="A4" t="s">
        <v>19</v>
      </c>
      <c r="B4" t="s">
        <v>20</v>
      </c>
      <c r="C4">
        <v>45715</v>
      </c>
      <c r="D4" t="s">
        <v>113</v>
      </c>
      <c r="E4" s="1">
        <v>43497</v>
      </c>
      <c r="F4">
        <v>45715</v>
      </c>
      <c r="G4" t="str">
        <f>VLOOKUP(Table1[[#This Row],[tot_e_Rx]],'Lookup Tables'!$B$2:$C$6,2,TRUE)</f>
        <v xml:space="preserve">very high </v>
      </c>
      <c r="H4">
        <v>42093</v>
      </c>
      <c r="I4">
        <v>3016</v>
      </c>
      <c r="J4">
        <v>17449</v>
      </c>
      <c r="K4">
        <v>28171</v>
      </c>
      <c r="L4">
        <v>4240</v>
      </c>
      <c r="M4">
        <v>3216</v>
      </c>
      <c r="N4">
        <v>0.94</v>
      </c>
      <c r="O4">
        <v>0.93</v>
      </c>
      <c r="P4" t="str">
        <f>IF(Table1[[#This Row],[pct_pharm_e_Rx]]&gt;=0.85,"most"," ")</f>
        <v>most</v>
      </c>
    </row>
    <row r="5" spans="1:16" x14ac:dyDescent="0.2">
      <c r="A5" t="s">
        <v>19</v>
      </c>
      <c r="B5" t="s">
        <v>20</v>
      </c>
      <c r="C5">
        <v>45403</v>
      </c>
      <c r="D5" t="s">
        <v>113</v>
      </c>
      <c r="E5" s="1">
        <v>43466</v>
      </c>
      <c r="F5">
        <v>45403</v>
      </c>
      <c r="G5" t="str">
        <f>VLOOKUP(Table1[[#This Row],[tot_e_Rx]],'Lookup Tables'!$B$2:$C$6,2,TRUE)</f>
        <v xml:space="preserve">very high </v>
      </c>
      <c r="H5">
        <v>41660</v>
      </c>
      <c r="I5">
        <v>3132</v>
      </c>
      <c r="J5">
        <v>17031</v>
      </c>
      <c r="K5">
        <v>27922</v>
      </c>
      <c r="L5">
        <v>4089</v>
      </c>
      <c r="M5">
        <v>3162</v>
      </c>
      <c r="N5">
        <v>0.94</v>
      </c>
      <c r="O5">
        <v>0.93</v>
      </c>
      <c r="P5" t="str">
        <f>IF(Table1[[#This Row],[pct_pharm_e_Rx]]&gt;=0.85,"most"," ")</f>
        <v>most</v>
      </c>
    </row>
    <row r="6" spans="1:16" x14ac:dyDescent="0.2">
      <c r="A6" t="s">
        <v>19</v>
      </c>
      <c r="B6" t="s">
        <v>20</v>
      </c>
      <c r="C6">
        <v>44677</v>
      </c>
      <c r="D6" t="s">
        <v>113</v>
      </c>
      <c r="E6" s="1">
        <v>43435</v>
      </c>
      <c r="F6">
        <v>44677</v>
      </c>
      <c r="G6" t="str">
        <f>VLOOKUP(Table1[[#This Row],[tot_e_Rx]],'Lookup Tables'!$B$2:$C$6,2,TRUE)</f>
        <v xml:space="preserve">very high </v>
      </c>
      <c r="H6">
        <v>40888</v>
      </c>
      <c r="I6">
        <v>3133</v>
      </c>
      <c r="J6">
        <v>16788</v>
      </c>
      <c r="K6">
        <v>27500</v>
      </c>
      <c r="L6">
        <v>4037</v>
      </c>
      <c r="M6">
        <v>3096</v>
      </c>
      <c r="N6">
        <v>0.94</v>
      </c>
      <c r="O6">
        <v>0.93</v>
      </c>
      <c r="P6" t="str">
        <f>IF(Table1[[#This Row],[pct_pharm_e_Rx]]&gt;=0.85,"most"," ")</f>
        <v>most</v>
      </c>
    </row>
    <row r="7" spans="1:16" x14ac:dyDescent="0.2">
      <c r="A7" t="s">
        <v>19</v>
      </c>
      <c r="B7" t="s">
        <v>20</v>
      </c>
      <c r="C7">
        <v>44159</v>
      </c>
      <c r="D7" t="s">
        <v>113</v>
      </c>
      <c r="E7" s="1">
        <v>43405</v>
      </c>
      <c r="F7">
        <v>44159</v>
      </c>
      <c r="G7" t="str">
        <f>VLOOKUP(Table1[[#This Row],[tot_e_Rx]],'Lookup Tables'!$B$2:$C$6,2,TRUE)</f>
        <v xml:space="preserve">very high </v>
      </c>
      <c r="H7">
        <v>40413</v>
      </c>
      <c r="I7">
        <v>3156</v>
      </c>
      <c r="J7">
        <v>16614</v>
      </c>
      <c r="K7">
        <v>27213</v>
      </c>
      <c r="L7">
        <v>3950</v>
      </c>
      <c r="M7">
        <v>3043</v>
      </c>
      <c r="N7">
        <v>0.94</v>
      </c>
      <c r="O7">
        <v>0.93</v>
      </c>
      <c r="P7" t="str">
        <f>IF(Table1[[#This Row],[pct_pharm_e_Rx]]&gt;=0.85,"most"," ")</f>
        <v>most</v>
      </c>
    </row>
    <row r="8" spans="1:16" x14ac:dyDescent="0.2">
      <c r="A8" t="s">
        <v>19</v>
      </c>
      <c r="B8" t="s">
        <v>20</v>
      </c>
      <c r="C8">
        <v>43913</v>
      </c>
      <c r="D8" t="s">
        <v>113</v>
      </c>
      <c r="E8" s="1">
        <v>43374</v>
      </c>
      <c r="F8">
        <v>43913</v>
      </c>
      <c r="G8" t="str">
        <f>VLOOKUP(Table1[[#This Row],[tot_e_Rx]],'Lookup Tables'!$B$2:$C$6,2,TRUE)</f>
        <v xml:space="preserve">very high </v>
      </c>
      <c r="H8">
        <v>39980</v>
      </c>
      <c r="I8">
        <v>3303</v>
      </c>
      <c r="J8">
        <v>16506</v>
      </c>
      <c r="K8">
        <v>27122</v>
      </c>
      <c r="L8">
        <v>3885</v>
      </c>
      <c r="M8">
        <v>3026</v>
      </c>
      <c r="N8">
        <v>0.94</v>
      </c>
      <c r="O8">
        <v>0.94</v>
      </c>
      <c r="P8" t="str">
        <f>IF(Table1[[#This Row],[pct_pharm_e_Rx]]&gt;=0.85,"most"," ")</f>
        <v>most</v>
      </c>
    </row>
    <row r="9" spans="1:16" x14ac:dyDescent="0.2">
      <c r="A9" t="s">
        <v>19</v>
      </c>
      <c r="B9" t="s">
        <v>20</v>
      </c>
      <c r="C9">
        <v>43264</v>
      </c>
      <c r="D9" t="s">
        <v>113</v>
      </c>
      <c r="E9" s="1">
        <v>43344</v>
      </c>
      <c r="F9">
        <v>43264</v>
      </c>
      <c r="G9" t="str">
        <f>VLOOKUP(Table1[[#This Row],[tot_e_Rx]],'Lookup Tables'!$B$2:$C$6,2,TRUE)</f>
        <v xml:space="preserve">very high </v>
      </c>
      <c r="H9">
        <v>39385</v>
      </c>
      <c r="I9">
        <v>3331</v>
      </c>
      <c r="J9">
        <v>16325</v>
      </c>
      <c r="K9">
        <v>26699</v>
      </c>
      <c r="L9">
        <v>3865</v>
      </c>
      <c r="M9">
        <v>2970</v>
      </c>
      <c r="N9">
        <v>0.94</v>
      </c>
      <c r="O9">
        <v>0.94</v>
      </c>
      <c r="P9" t="str">
        <f>IF(Table1[[#This Row],[pct_pharm_e_Rx]]&gt;=0.85,"most"," ")</f>
        <v>most</v>
      </c>
    </row>
    <row r="10" spans="1:16" x14ac:dyDescent="0.2">
      <c r="A10" t="s">
        <v>19</v>
      </c>
      <c r="B10" t="s">
        <v>20</v>
      </c>
      <c r="C10">
        <v>42332</v>
      </c>
      <c r="D10" t="s">
        <v>113</v>
      </c>
      <c r="E10" s="1">
        <v>43313</v>
      </c>
      <c r="F10">
        <v>42332</v>
      </c>
      <c r="G10" t="str">
        <f>VLOOKUP(Table1[[#This Row],[tot_e_Rx]],'Lookup Tables'!$B$2:$C$6,2,TRUE)</f>
        <v xml:space="preserve">very high </v>
      </c>
      <c r="H10">
        <v>38198</v>
      </c>
      <c r="I10">
        <v>3590</v>
      </c>
      <c r="J10">
        <v>16010</v>
      </c>
      <c r="K10">
        <v>26037</v>
      </c>
      <c r="L10">
        <v>3729</v>
      </c>
      <c r="M10">
        <v>2925</v>
      </c>
      <c r="N10">
        <v>0.94</v>
      </c>
      <c r="O10">
        <v>0.93</v>
      </c>
      <c r="P10" t="str">
        <f>IF(Table1[[#This Row],[pct_pharm_e_Rx]]&gt;=0.85,"most"," ")</f>
        <v>most</v>
      </c>
    </row>
    <row r="11" spans="1:16" x14ac:dyDescent="0.2">
      <c r="A11" t="s">
        <v>19</v>
      </c>
      <c r="B11" t="s">
        <v>20</v>
      </c>
      <c r="C11">
        <v>41659</v>
      </c>
      <c r="D11" t="s">
        <v>113</v>
      </c>
      <c r="E11" s="1">
        <v>43282</v>
      </c>
      <c r="F11">
        <v>41659</v>
      </c>
      <c r="G11" t="str">
        <f>VLOOKUP(Table1[[#This Row],[tot_e_Rx]],'Lookup Tables'!$B$2:$C$6,2,TRUE)</f>
        <v xml:space="preserve">very high </v>
      </c>
      <c r="H11">
        <v>37911</v>
      </c>
      <c r="I11">
        <v>3646</v>
      </c>
      <c r="J11">
        <v>14676</v>
      </c>
      <c r="K11">
        <v>25211</v>
      </c>
      <c r="L11">
        <v>3402</v>
      </c>
      <c r="M11">
        <v>2675</v>
      </c>
      <c r="N11">
        <v>0.94</v>
      </c>
      <c r="O11">
        <v>0.93</v>
      </c>
      <c r="P11" t="str">
        <f>IF(Table1[[#This Row],[pct_pharm_e_Rx]]&gt;=0.85,"most"," ")</f>
        <v>most</v>
      </c>
    </row>
    <row r="12" spans="1:16" x14ac:dyDescent="0.2">
      <c r="A12" t="s">
        <v>19</v>
      </c>
      <c r="B12" t="s">
        <v>20</v>
      </c>
      <c r="C12">
        <v>41365</v>
      </c>
      <c r="D12" t="s">
        <v>113</v>
      </c>
      <c r="E12" s="1">
        <v>43252</v>
      </c>
      <c r="F12">
        <v>41365</v>
      </c>
      <c r="G12" t="str">
        <f>VLOOKUP(Table1[[#This Row],[tot_e_Rx]],'Lookup Tables'!$B$2:$C$6,2,TRUE)</f>
        <v xml:space="preserve">very high </v>
      </c>
      <c r="H12">
        <v>37354</v>
      </c>
      <c r="I12">
        <v>3921</v>
      </c>
      <c r="J12">
        <v>14479</v>
      </c>
      <c r="K12">
        <v>25328</v>
      </c>
      <c r="L12">
        <v>3299</v>
      </c>
      <c r="M12">
        <v>2638</v>
      </c>
      <c r="N12">
        <v>0.94</v>
      </c>
      <c r="O12">
        <v>0.93</v>
      </c>
      <c r="P12" t="str">
        <f>IF(Table1[[#This Row],[pct_pharm_e_Rx]]&gt;=0.85,"most"," ")</f>
        <v>most</v>
      </c>
    </row>
    <row r="13" spans="1:16" x14ac:dyDescent="0.2">
      <c r="A13" t="s">
        <v>19</v>
      </c>
      <c r="B13" t="s">
        <v>20</v>
      </c>
      <c r="C13">
        <v>40713</v>
      </c>
      <c r="D13" t="s">
        <v>113</v>
      </c>
      <c r="E13" s="1">
        <v>43221</v>
      </c>
      <c r="F13">
        <v>40713</v>
      </c>
      <c r="G13" t="str">
        <f>VLOOKUP(Table1[[#This Row],[tot_e_Rx]],'Lookup Tables'!$B$2:$C$6,2,TRUE)</f>
        <v xml:space="preserve">very high </v>
      </c>
      <c r="H13">
        <v>36517</v>
      </c>
      <c r="I13">
        <v>4104</v>
      </c>
      <c r="J13">
        <v>14326</v>
      </c>
      <c r="K13">
        <v>24912</v>
      </c>
      <c r="L13">
        <v>3240</v>
      </c>
      <c r="M13">
        <v>2618</v>
      </c>
      <c r="N13">
        <v>0.94</v>
      </c>
      <c r="O13">
        <v>0.93</v>
      </c>
      <c r="P13" t="str">
        <f>IF(Table1[[#This Row],[pct_pharm_e_Rx]]&gt;=0.85,"most"," ")</f>
        <v>most</v>
      </c>
    </row>
    <row r="14" spans="1:16" x14ac:dyDescent="0.2">
      <c r="A14" t="s">
        <v>19</v>
      </c>
      <c r="B14" t="s">
        <v>20</v>
      </c>
      <c r="C14">
        <v>40175</v>
      </c>
      <c r="D14" t="s">
        <v>113</v>
      </c>
      <c r="E14" s="1">
        <v>43191</v>
      </c>
      <c r="F14">
        <v>40175</v>
      </c>
      <c r="G14" t="str">
        <f>VLOOKUP(Table1[[#This Row],[tot_e_Rx]],'Lookup Tables'!$B$2:$C$6,2,TRUE)</f>
        <v xml:space="preserve">very high </v>
      </c>
      <c r="H14">
        <v>36001</v>
      </c>
      <c r="I14">
        <v>4082</v>
      </c>
      <c r="J14">
        <v>14119</v>
      </c>
      <c r="K14">
        <v>24664</v>
      </c>
      <c r="L14">
        <v>3187</v>
      </c>
      <c r="M14">
        <v>2579</v>
      </c>
      <c r="N14">
        <v>0.94</v>
      </c>
      <c r="O14">
        <v>0.93</v>
      </c>
      <c r="P14" t="str">
        <f>IF(Table1[[#This Row],[pct_pharm_e_Rx]]&gt;=0.85,"most"," ")</f>
        <v>most</v>
      </c>
    </row>
    <row r="15" spans="1:16" x14ac:dyDescent="0.2">
      <c r="A15" t="s">
        <v>19</v>
      </c>
      <c r="B15" t="s">
        <v>20</v>
      </c>
      <c r="C15">
        <v>39388</v>
      </c>
      <c r="D15" t="s">
        <v>113</v>
      </c>
      <c r="E15" s="1">
        <v>43160</v>
      </c>
      <c r="F15">
        <v>39388</v>
      </c>
      <c r="G15" t="str">
        <f>VLOOKUP(Table1[[#This Row],[tot_e_Rx]],'Lookup Tables'!$B$2:$C$6,2,TRUE)</f>
        <v xml:space="preserve">high </v>
      </c>
      <c r="H15">
        <v>35173</v>
      </c>
      <c r="I15">
        <v>4128</v>
      </c>
      <c r="J15">
        <v>13853</v>
      </c>
      <c r="K15">
        <v>24218</v>
      </c>
      <c r="L15">
        <v>3134</v>
      </c>
      <c r="M15">
        <v>2493</v>
      </c>
      <c r="N15">
        <v>0.93</v>
      </c>
      <c r="O15">
        <v>0.92</v>
      </c>
      <c r="P15" t="str">
        <f>IF(Table1[[#This Row],[pct_pharm_e_Rx]]&gt;=0.85,"most"," ")</f>
        <v>most</v>
      </c>
    </row>
    <row r="16" spans="1:16" x14ac:dyDescent="0.2">
      <c r="A16" t="s">
        <v>19</v>
      </c>
      <c r="B16" t="s">
        <v>20</v>
      </c>
      <c r="C16">
        <v>38858</v>
      </c>
      <c r="D16" t="s">
        <v>113</v>
      </c>
      <c r="E16" s="1">
        <v>43132</v>
      </c>
      <c r="F16">
        <v>38858</v>
      </c>
      <c r="G16" t="str">
        <f>VLOOKUP(Table1[[#This Row],[tot_e_Rx]],'Lookup Tables'!$B$2:$C$6,2,TRUE)</f>
        <v xml:space="preserve">high </v>
      </c>
      <c r="H16">
        <v>34579</v>
      </c>
      <c r="I16">
        <v>4191</v>
      </c>
      <c r="J16">
        <v>13718</v>
      </c>
      <c r="K16">
        <v>23909</v>
      </c>
      <c r="L16">
        <v>3074</v>
      </c>
      <c r="M16">
        <v>2458</v>
      </c>
      <c r="N16">
        <v>0.93</v>
      </c>
      <c r="O16">
        <v>0.92</v>
      </c>
      <c r="P16" t="str">
        <f>IF(Table1[[#This Row],[pct_pharm_e_Rx]]&gt;=0.85,"most"," ")</f>
        <v>most</v>
      </c>
    </row>
    <row r="17" spans="1:16" x14ac:dyDescent="0.2">
      <c r="A17" t="s">
        <v>77</v>
      </c>
      <c r="B17" t="s">
        <v>78</v>
      </c>
      <c r="C17">
        <v>38557</v>
      </c>
      <c r="D17" t="s">
        <v>120</v>
      </c>
      <c r="E17" s="1">
        <v>43556</v>
      </c>
      <c r="F17">
        <v>38557</v>
      </c>
      <c r="G17" t="str">
        <f>VLOOKUP(Table1[[#This Row],[tot_e_Rx]],'Lookup Tables'!$B$2:$C$6,2,TRUE)</f>
        <v xml:space="preserve">high </v>
      </c>
      <c r="H17">
        <v>34902</v>
      </c>
      <c r="I17">
        <v>2635</v>
      </c>
      <c r="J17">
        <v>11790</v>
      </c>
      <c r="K17">
        <v>26689</v>
      </c>
      <c r="L17">
        <v>4639</v>
      </c>
      <c r="M17">
        <v>2928</v>
      </c>
      <c r="N17">
        <v>0.96</v>
      </c>
      <c r="O17">
        <v>0.95</v>
      </c>
      <c r="P17" t="str">
        <f>IF(Table1[[#This Row],[pct_pharm_e_Rx]]&gt;=0.85,"most"," ")</f>
        <v>most</v>
      </c>
    </row>
    <row r="18" spans="1:16" x14ac:dyDescent="0.2">
      <c r="A18" t="s">
        <v>77</v>
      </c>
      <c r="B18" t="s">
        <v>78</v>
      </c>
      <c r="C18">
        <v>38257</v>
      </c>
      <c r="D18" t="s">
        <v>120</v>
      </c>
      <c r="E18" s="1">
        <v>43525</v>
      </c>
      <c r="F18">
        <v>38257</v>
      </c>
      <c r="G18" t="str">
        <f>VLOOKUP(Table1[[#This Row],[tot_e_Rx]],'Lookup Tables'!$B$2:$C$6,2,TRUE)</f>
        <v xml:space="preserve">high </v>
      </c>
      <c r="H18">
        <v>34447</v>
      </c>
      <c r="I18">
        <v>2880</v>
      </c>
      <c r="J18">
        <v>11770</v>
      </c>
      <c r="K18">
        <v>26424</v>
      </c>
      <c r="L18">
        <v>4598</v>
      </c>
      <c r="M18">
        <v>2855</v>
      </c>
      <c r="N18">
        <v>0.96</v>
      </c>
      <c r="O18">
        <v>0.95</v>
      </c>
      <c r="P18" t="str">
        <f>IF(Table1[[#This Row],[pct_pharm_e_Rx]]&gt;=0.85,"most"," ")</f>
        <v>most</v>
      </c>
    </row>
    <row r="19" spans="1:16" x14ac:dyDescent="0.2">
      <c r="A19" t="s">
        <v>19</v>
      </c>
      <c r="B19" t="s">
        <v>20</v>
      </c>
      <c r="C19">
        <v>38250</v>
      </c>
      <c r="D19" t="s">
        <v>113</v>
      </c>
      <c r="E19" s="1">
        <v>43101</v>
      </c>
      <c r="F19">
        <v>38250</v>
      </c>
      <c r="G19" t="str">
        <f>VLOOKUP(Table1[[#This Row],[tot_e_Rx]],'Lookup Tables'!$B$2:$C$6,2,TRUE)</f>
        <v xml:space="preserve">high </v>
      </c>
      <c r="H19">
        <v>33858</v>
      </c>
      <c r="I19">
        <v>4258</v>
      </c>
      <c r="J19">
        <v>13487</v>
      </c>
      <c r="K19">
        <v>23651</v>
      </c>
      <c r="L19">
        <v>2980</v>
      </c>
      <c r="M19">
        <v>2404</v>
      </c>
      <c r="N19">
        <v>0.92</v>
      </c>
      <c r="O19">
        <v>0.92</v>
      </c>
      <c r="P19" t="str">
        <f>IF(Table1[[#This Row],[pct_pharm_e_Rx]]&gt;=0.85,"most"," ")</f>
        <v>most</v>
      </c>
    </row>
    <row r="20" spans="1:16" x14ac:dyDescent="0.2">
      <c r="A20" t="s">
        <v>77</v>
      </c>
      <c r="B20" t="s">
        <v>78</v>
      </c>
      <c r="C20">
        <v>37947</v>
      </c>
      <c r="D20" t="s">
        <v>120</v>
      </c>
      <c r="E20" s="1">
        <v>43497</v>
      </c>
      <c r="F20">
        <v>37947</v>
      </c>
      <c r="G20" t="str">
        <f>VLOOKUP(Table1[[#This Row],[tot_e_Rx]],'Lookup Tables'!$B$2:$C$6,2,TRUE)</f>
        <v xml:space="preserve">high </v>
      </c>
      <c r="H20">
        <v>34316</v>
      </c>
      <c r="I20">
        <v>2802</v>
      </c>
      <c r="J20">
        <v>11652</v>
      </c>
      <c r="K20">
        <v>26245</v>
      </c>
      <c r="L20">
        <v>4535</v>
      </c>
      <c r="M20">
        <v>2852</v>
      </c>
      <c r="N20">
        <v>0.96</v>
      </c>
      <c r="O20">
        <v>0.95</v>
      </c>
      <c r="P20" t="str">
        <f>IF(Table1[[#This Row],[pct_pharm_e_Rx]]&gt;=0.85,"most"," ")</f>
        <v>most</v>
      </c>
    </row>
    <row r="21" spans="1:16" x14ac:dyDescent="0.2">
      <c r="A21" t="s">
        <v>77</v>
      </c>
      <c r="B21" t="s">
        <v>78</v>
      </c>
      <c r="C21">
        <v>37662</v>
      </c>
      <c r="D21" t="s">
        <v>120</v>
      </c>
      <c r="E21" s="1">
        <v>43466</v>
      </c>
      <c r="F21">
        <v>37662</v>
      </c>
      <c r="G21" t="str">
        <f>VLOOKUP(Table1[[#This Row],[tot_e_Rx]],'Lookup Tables'!$B$2:$C$6,2,TRUE)</f>
        <v xml:space="preserve">high </v>
      </c>
      <c r="H21">
        <v>34528</v>
      </c>
      <c r="I21">
        <v>2853</v>
      </c>
      <c r="J21">
        <v>11414</v>
      </c>
      <c r="K21">
        <v>25972</v>
      </c>
      <c r="L21">
        <v>4414</v>
      </c>
      <c r="M21">
        <v>2767</v>
      </c>
      <c r="N21">
        <v>0.96</v>
      </c>
      <c r="O21">
        <v>0.95</v>
      </c>
      <c r="P21" t="str">
        <f>IF(Table1[[#This Row],[pct_pharm_e_Rx]]&gt;=0.85,"most"," ")</f>
        <v>most</v>
      </c>
    </row>
    <row r="22" spans="1:16" x14ac:dyDescent="0.2">
      <c r="A22" t="s">
        <v>19</v>
      </c>
      <c r="B22" t="s">
        <v>20</v>
      </c>
      <c r="C22">
        <v>37577</v>
      </c>
      <c r="D22" t="s">
        <v>113</v>
      </c>
      <c r="E22" s="1">
        <v>43070</v>
      </c>
      <c r="F22">
        <v>37577</v>
      </c>
      <c r="G22" t="str">
        <f>VLOOKUP(Table1[[#This Row],[tot_e_Rx]],'Lookup Tables'!$B$2:$C$6,2,TRUE)</f>
        <v xml:space="preserve">high </v>
      </c>
      <c r="H22">
        <v>33135</v>
      </c>
      <c r="I22">
        <v>4292</v>
      </c>
      <c r="J22">
        <v>13288</v>
      </c>
      <c r="K22">
        <v>23250</v>
      </c>
      <c r="L22">
        <v>2919</v>
      </c>
      <c r="M22">
        <v>2352</v>
      </c>
      <c r="N22">
        <v>0.92</v>
      </c>
      <c r="O22">
        <v>0.92</v>
      </c>
      <c r="P22" t="str">
        <f>IF(Table1[[#This Row],[pct_pharm_e_Rx]]&gt;=0.85,"most"," ")</f>
        <v>most</v>
      </c>
    </row>
    <row r="23" spans="1:16" x14ac:dyDescent="0.2">
      <c r="A23" t="s">
        <v>77</v>
      </c>
      <c r="B23" t="s">
        <v>78</v>
      </c>
      <c r="C23">
        <v>37502</v>
      </c>
      <c r="D23" t="s">
        <v>120</v>
      </c>
      <c r="E23" s="1">
        <v>43435</v>
      </c>
      <c r="F23">
        <v>37502</v>
      </c>
      <c r="G23" t="str">
        <f>VLOOKUP(Table1[[#This Row],[tot_e_Rx]],'Lookup Tables'!$B$2:$C$6,2,TRUE)</f>
        <v xml:space="preserve">high </v>
      </c>
      <c r="H23">
        <v>34276</v>
      </c>
      <c r="I23">
        <v>3019</v>
      </c>
      <c r="J23">
        <v>11345</v>
      </c>
      <c r="K23">
        <v>25917</v>
      </c>
      <c r="L23">
        <v>4443</v>
      </c>
      <c r="M23">
        <v>2727</v>
      </c>
      <c r="N23">
        <v>0.96</v>
      </c>
      <c r="O23">
        <v>0.96</v>
      </c>
      <c r="P23" t="str">
        <f>IF(Table1[[#This Row],[pct_pharm_e_Rx]]&gt;=0.85,"most"," ")</f>
        <v>most</v>
      </c>
    </row>
    <row r="24" spans="1:16" x14ac:dyDescent="0.2">
      <c r="A24" t="s">
        <v>95</v>
      </c>
      <c r="B24" t="s">
        <v>96</v>
      </c>
      <c r="C24">
        <v>37484</v>
      </c>
      <c r="D24" t="s">
        <v>115</v>
      </c>
      <c r="E24" s="1">
        <v>43556</v>
      </c>
      <c r="F24">
        <v>37484</v>
      </c>
      <c r="G24" t="str">
        <f>VLOOKUP(Table1[[#This Row],[tot_e_Rx]],'Lookup Tables'!$B$2:$C$6,2,TRUE)</f>
        <v xml:space="preserve">high </v>
      </c>
      <c r="H24">
        <v>33486</v>
      </c>
      <c r="I24">
        <v>3498</v>
      </c>
      <c r="J24">
        <v>15366</v>
      </c>
      <c r="K24">
        <v>22013</v>
      </c>
      <c r="L24">
        <v>4020</v>
      </c>
      <c r="M24">
        <v>2792</v>
      </c>
      <c r="N24">
        <v>0.95</v>
      </c>
      <c r="O24">
        <v>0.93</v>
      </c>
      <c r="P24" t="str">
        <f>IF(Table1[[#This Row],[pct_pharm_e_Rx]]&gt;=0.85,"most"," ")</f>
        <v>most</v>
      </c>
    </row>
    <row r="25" spans="1:16" x14ac:dyDescent="0.2">
      <c r="A25" t="s">
        <v>95</v>
      </c>
      <c r="B25" t="s">
        <v>96</v>
      </c>
      <c r="C25">
        <v>37309</v>
      </c>
      <c r="D25" t="s">
        <v>115</v>
      </c>
      <c r="E25" s="1">
        <v>43525</v>
      </c>
      <c r="F25">
        <v>37309</v>
      </c>
      <c r="G25" t="str">
        <f>VLOOKUP(Table1[[#This Row],[tot_e_Rx]],'Lookup Tables'!$B$2:$C$6,2,TRUE)</f>
        <v xml:space="preserve">high </v>
      </c>
      <c r="H25">
        <v>33186</v>
      </c>
      <c r="I25">
        <v>3557</v>
      </c>
      <c r="J25">
        <v>15353</v>
      </c>
      <c r="K25">
        <v>21878</v>
      </c>
      <c r="L25">
        <v>3997</v>
      </c>
      <c r="M25">
        <v>2772</v>
      </c>
      <c r="N25">
        <v>0.94</v>
      </c>
      <c r="O25">
        <v>0.92</v>
      </c>
      <c r="P25" t="str">
        <f>IF(Table1[[#This Row],[pct_pharm_e_Rx]]&gt;=0.85,"most"," ")</f>
        <v>most</v>
      </c>
    </row>
    <row r="26" spans="1:16" x14ac:dyDescent="0.2">
      <c r="A26" t="s">
        <v>19</v>
      </c>
      <c r="B26" t="s">
        <v>20</v>
      </c>
      <c r="C26">
        <v>37241</v>
      </c>
      <c r="D26" t="s">
        <v>113</v>
      </c>
      <c r="E26" s="1">
        <v>43040</v>
      </c>
      <c r="F26">
        <v>37241</v>
      </c>
      <c r="G26" t="str">
        <f>VLOOKUP(Table1[[#This Row],[tot_e_Rx]],'Lookup Tables'!$B$2:$C$6,2,TRUE)</f>
        <v xml:space="preserve">high </v>
      </c>
      <c r="H26">
        <v>32800</v>
      </c>
      <c r="I26">
        <v>4296</v>
      </c>
      <c r="J26">
        <v>13103</v>
      </c>
      <c r="K26">
        <v>23125</v>
      </c>
      <c r="L26">
        <v>2869</v>
      </c>
      <c r="M26">
        <v>2327</v>
      </c>
      <c r="N26">
        <v>0.92</v>
      </c>
      <c r="O26">
        <v>0.91</v>
      </c>
      <c r="P26" t="str">
        <f>IF(Table1[[#This Row],[pct_pharm_e_Rx]]&gt;=0.85,"most"," ")</f>
        <v>most</v>
      </c>
    </row>
    <row r="27" spans="1:16" x14ac:dyDescent="0.2">
      <c r="A27" t="s">
        <v>95</v>
      </c>
      <c r="B27" t="s">
        <v>96</v>
      </c>
      <c r="C27">
        <v>37224</v>
      </c>
      <c r="D27" t="s">
        <v>115</v>
      </c>
      <c r="E27" s="1">
        <v>43497</v>
      </c>
      <c r="F27">
        <v>37224</v>
      </c>
      <c r="G27" t="str">
        <f>VLOOKUP(Table1[[#This Row],[tot_e_Rx]],'Lookup Tables'!$B$2:$C$6,2,TRUE)</f>
        <v xml:space="preserve">high </v>
      </c>
      <c r="H27">
        <v>33244</v>
      </c>
      <c r="I27">
        <v>3570</v>
      </c>
      <c r="J27">
        <v>15299</v>
      </c>
      <c r="K27">
        <v>21877</v>
      </c>
      <c r="L27">
        <v>3961</v>
      </c>
      <c r="M27">
        <v>2742</v>
      </c>
      <c r="N27">
        <v>0.95</v>
      </c>
      <c r="O27">
        <v>0.93</v>
      </c>
      <c r="P27" t="str">
        <f>IF(Table1[[#This Row],[pct_pharm_e_Rx]]&gt;=0.85,"most"," ")</f>
        <v>most</v>
      </c>
    </row>
    <row r="28" spans="1:16" x14ac:dyDescent="0.2">
      <c r="A28" t="s">
        <v>77</v>
      </c>
      <c r="B28" t="s">
        <v>78</v>
      </c>
      <c r="C28">
        <v>37193</v>
      </c>
      <c r="D28" t="s">
        <v>120</v>
      </c>
      <c r="E28" s="1">
        <v>43405</v>
      </c>
      <c r="F28">
        <v>37193</v>
      </c>
      <c r="G28" t="str">
        <f>VLOOKUP(Table1[[#This Row],[tot_e_Rx]],'Lookup Tables'!$B$2:$C$6,2,TRUE)</f>
        <v xml:space="preserve">high </v>
      </c>
      <c r="H28">
        <v>34045</v>
      </c>
      <c r="I28">
        <v>2951</v>
      </c>
      <c r="J28">
        <v>11283</v>
      </c>
      <c r="K28">
        <v>25698</v>
      </c>
      <c r="L28">
        <v>4403</v>
      </c>
      <c r="M28">
        <v>2733</v>
      </c>
      <c r="N28">
        <v>0.96</v>
      </c>
      <c r="O28">
        <v>0.96</v>
      </c>
      <c r="P28" t="str">
        <f>IF(Table1[[#This Row],[pct_pharm_e_Rx]]&gt;=0.85,"most"," ")</f>
        <v>most</v>
      </c>
    </row>
    <row r="29" spans="1:16" x14ac:dyDescent="0.2">
      <c r="A29" t="s">
        <v>77</v>
      </c>
      <c r="B29" t="s">
        <v>78</v>
      </c>
      <c r="C29">
        <v>36940</v>
      </c>
      <c r="D29" t="s">
        <v>120</v>
      </c>
      <c r="E29" s="1">
        <v>43374</v>
      </c>
      <c r="F29">
        <v>36940</v>
      </c>
      <c r="G29" t="str">
        <f>VLOOKUP(Table1[[#This Row],[tot_e_Rx]],'Lookup Tables'!$B$2:$C$6,2,TRUE)</f>
        <v xml:space="preserve">high </v>
      </c>
      <c r="H29">
        <v>33877</v>
      </c>
      <c r="I29">
        <v>3023</v>
      </c>
      <c r="J29">
        <v>11110</v>
      </c>
      <c r="K29">
        <v>25655</v>
      </c>
      <c r="L29">
        <v>4356</v>
      </c>
      <c r="M29">
        <v>2676</v>
      </c>
      <c r="N29">
        <v>0.96</v>
      </c>
      <c r="O29">
        <v>0.96</v>
      </c>
      <c r="P29" t="str">
        <f>IF(Table1[[#This Row],[pct_pharm_e_Rx]]&gt;=0.85,"most"," ")</f>
        <v>most</v>
      </c>
    </row>
    <row r="30" spans="1:16" x14ac:dyDescent="0.2">
      <c r="A30" t="s">
        <v>19</v>
      </c>
      <c r="B30" t="s">
        <v>20</v>
      </c>
      <c r="C30">
        <v>36805</v>
      </c>
      <c r="D30" t="s">
        <v>113</v>
      </c>
      <c r="E30" s="1">
        <v>43009</v>
      </c>
      <c r="F30">
        <v>36805</v>
      </c>
      <c r="G30" t="str">
        <f>VLOOKUP(Table1[[#This Row],[tot_e_Rx]],'Lookup Tables'!$B$2:$C$6,2,TRUE)</f>
        <v xml:space="preserve">high </v>
      </c>
      <c r="H30">
        <v>32403</v>
      </c>
      <c r="I30">
        <v>4283</v>
      </c>
      <c r="J30">
        <v>12997</v>
      </c>
      <c r="K30">
        <v>22871</v>
      </c>
      <c r="L30">
        <v>2820</v>
      </c>
      <c r="M30">
        <v>2293</v>
      </c>
      <c r="N30">
        <v>0.92</v>
      </c>
      <c r="O30">
        <v>0.91</v>
      </c>
      <c r="P30" t="str">
        <f>IF(Table1[[#This Row],[pct_pharm_e_Rx]]&gt;=0.85,"most"," ")</f>
        <v>most</v>
      </c>
    </row>
    <row r="31" spans="1:16" x14ac:dyDescent="0.2">
      <c r="A31" t="s">
        <v>95</v>
      </c>
      <c r="B31" t="s">
        <v>96</v>
      </c>
      <c r="C31">
        <v>36710</v>
      </c>
      <c r="D31" t="s">
        <v>115</v>
      </c>
      <c r="E31" s="1">
        <v>43466</v>
      </c>
      <c r="F31">
        <v>36710</v>
      </c>
      <c r="G31" t="str">
        <f>VLOOKUP(Table1[[#This Row],[tot_e_Rx]],'Lookup Tables'!$B$2:$C$6,2,TRUE)</f>
        <v xml:space="preserve">high </v>
      </c>
      <c r="H31">
        <v>32809</v>
      </c>
      <c r="I31">
        <v>3658</v>
      </c>
      <c r="J31">
        <v>14907</v>
      </c>
      <c r="K31">
        <v>21568</v>
      </c>
      <c r="L31">
        <v>3827</v>
      </c>
      <c r="M31">
        <v>2668</v>
      </c>
      <c r="N31">
        <v>0.95</v>
      </c>
      <c r="O31">
        <v>0.93</v>
      </c>
      <c r="P31" t="str">
        <f>IF(Table1[[#This Row],[pct_pharm_e_Rx]]&gt;=0.85,"most"," ")</f>
        <v>most</v>
      </c>
    </row>
    <row r="32" spans="1:16" x14ac:dyDescent="0.2">
      <c r="A32" t="s">
        <v>95</v>
      </c>
      <c r="B32" t="s">
        <v>96</v>
      </c>
      <c r="C32">
        <v>36455</v>
      </c>
      <c r="D32" t="s">
        <v>115</v>
      </c>
      <c r="E32" s="1">
        <v>43435</v>
      </c>
      <c r="F32">
        <v>36455</v>
      </c>
      <c r="G32" t="str">
        <f>VLOOKUP(Table1[[#This Row],[tot_e_Rx]],'Lookup Tables'!$B$2:$C$6,2,TRUE)</f>
        <v xml:space="preserve">high </v>
      </c>
      <c r="H32">
        <v>32527</v>
      </c>
      <c r="I32">
        <v>3671</v>
      </c>
      <c r="J32">
        <v>14772</v>
      </c>
      <c r="K32">
        <v>21489</v>
      </c>
      <c r="L32">
        <v>3782</v>
      </c>
      <c r="M32">
        <v>2634</v>
      </c>
      <c r="N32">
        <v>0.94</v>
      </c>
      <c r="O32">
        <v>0.93</v>
      </c>
      <c r="P32" t="str">
        <f>IF(Table1[[#This Row],[pct_pharm_e_Rx]]&gt;=0.85,"most"," ")</f>
        <v>most</v>
      </c>
    </row>
    <row r="33" spans="1:16" x14ac:dyDescent="0.2">
      <c r="A33" t="s">
        <v>77</v>
      </c>
      <c r="B33" t="s">
        <v>78</v>
      </c>
      <c r="C33">
        <v>36241</v>
      </c>
      <c r="D33" t="s">
        <v>120</v>
      </c>
      <c r="E33" s="1">
        <v>43344</v>
      </c>
      <c r="F33">
        <v>36241</v>
      </c>
      <c r="G33" t="str">
        <f>VLOOKUP(Table1[[#This Row],[tot_e_Rx]],'Lookup Tables'!$B$2:$C$6,2,TRUE)</f>
        <v xml:space="preserve">high </v>
      </c>
      <c r="H33">
        <v>33173</v>
      </c>
      <c r="I33">
        <v>3036</v>
      </c>
      <c r="J33">
        <v>10995</v>
      </c>
      <c r="K33">
        <v>25112</v>
      </c>
      <c r="L33">
        <v>4286</v>
      </c>
      <c r="M33">
        <v>2637</v>
      </c>
      <c r="N33">
        <v>0.96</v>
      </c>
      <c r="O33">
        <v>0.96</v>
      </c>
      <c r="P33" t="str">
        <f>IF(Table1[[#This Row],[pct_pharm_e_Rx]]&gt;=0.85,"most"," ")</f>
        <v>most</v>
      </c>
    </row>
    <row r="34" spans="1:16" x14ac:dyDescent="0.2">
      <c r="A34" t="s">
        <v>95</v>
      </c>
      <c r="B34" t="s">
        <v>96</v>
      </c>
      <c r="C34">
        <v>36131</v>
      </c>
      <c r="D34" t="s">
        <v>115</v>
      </c>
      <c r="E34" s="1">
        <v>43405</v>
      </c>
      <c r="F34">
        <v>36131</v>
      </c>
      <c r="G34" t="str">
        <f>VLOOKUP(Table1[[#This Row],[tot_e_Rx]],'Lookup Tables'!$B$2:$C$6,2,TRUE)</f>
        <v xml:space="preserve">high </v>
      </c>
      <c r="H34">
        <v>32233</v>
      </c>
      <c r="I34">
        <v>3653</v>
      </c>
      <c r="J34">
        <v>14641</v>
      </c>
      <c r="K34">
        <v>21332</v>
      </c>
      <c r="L34">
        <v>3749</v>
      </c>
      <c r="M34">
        <v>2568</v>
      </c>
      <c r="N34">
        <v>0.95</v>
      </c>
      <c r="O34">
        <v>0.93</v>
      </c>
      <c r="P34" t="str">
        <f>IF(Table1[[#This Row],[pct_pharm_e_Rx]]&gt;=0.85,"most"," ")</f>
        <v>most</v>
      </c>
    </row>
    <row r="35" spans="1:16" x14ac:dyDescent="0.2">
      <c r="A35" t="s">
        <v>95</v>
      </c>
      <c r="B35" t="s">
        <v>96</v>
      </c>
      <c r="C35">
        <v>36109</v>
      </c>
      <c r="D35" t="s">
        <v>115</v>
      </c>
      <c r="E35" s="1">
        <v>43374</v>
      </c>
      <c r="F35">
        <v>36109</v>
      </c>
      <c r="G35" t="str">
        <f>VLOOKUP(Table1[[#This Row],[tot_e_Rx]],'Lookup Tables'!$B$2:$C$6,2,TRUE)</f>
        <v xml:space="preserve">high </v>
      </c>
      <c r="H35">
        <v>32115</v>
      </c>
      <c r="I35">
        <v>3764</v>
      </c>
      <c r="J35">
        <v>14635</v>
      </c>
      <c r="K35">
        <v>21351</v>
      </c>
      <c r="L35">
        <v>3686</v>
      </c>
      <c r="M35">
        <v>2580</v>
      </c>
      <c r="N35">
        <v>0.94</v>
      </c>
      <c r="O35">
        <v>0.93</v>
      </c>
      <c r="P35" t="str">
        <f>IF(Table1[[#This Row],[pct_pharm_e_Rx]]&gt;=0.85,"most"," ")</f>
        <v>most</v>
      </c>
    </row>
    <row r="36" spans="1:16" x14ac:dyDescent="0.2">
      <c r="A36" t="s">
        <v>19</v>
      </c>
      <c r="B36" t="s">
        <v>20</v>
      </c>
      <c r="C36">
        <v>35722</v>
      </c>
      <c r="D36" t="s">
        <v>113</v>
      </c>
      <c r="E36" s="1">
        <v>42979</v>
      </c>
      <c r="F36">
        <v>35722</v>
      </c>
      <c r="G36" t="str">
        <f>VLOOKUP(Table1[[#This Row],[tot_e_Rx]],'Lookup Tables'!$B$2:$C$6,2,TRUE)</f>
        <v xml:space="preserve">high </v>
      </c>
      <c r="H36">
        <v>31319</v>
      </c>
      <c r="I36">
        <v>4296</v>
      </c>
      <c r="J36">
        <v>12676</v>
      </c>
      <c r="K36">
        <v>22177</v>
      </c>
      <c r="L36">
        <v>2764</v>
      </c>
      <c r="M36">
        <v>2197</v>
      </c>
      <c r="N36">
        <v>0.92</v>
      </c>
      <c r="O36">
        <v>0.92</v>
      </c>
      <c r="P36" t="str">
        <f>IF(Table1[[#This Row],[pct_pharm_e_Rx]]&gt;=0.85,"most"," ")</f>
        <v>most</v>
      </c>
    </row>
    <row r="37" spans="1:16" x14ac:dyDescent="0.2">
      <c r="A37" t="s">
        <v>95</v>
      </c>
      <c r="B37" t="s">
        <v>96</v>
      </c>
      <c r="C37">
        <v>35548</v>
      </c>
      <c r="D37" t="s">
        <v>115</v>
      </c>
      <c r="E37" s="1">
        <v>43344</v>
      </c>
      <c r="F37">
        <v>35548</v>
      </c>
      <c r="G37" t="str">
        <f>VLOOKUP(Table1[[#This Row],[tot_e_Rx]],'Lookup Tables'!$B$2:$C$6,2,TRUE)</f>
        <v xml:space="preserve">high </v>
      </c>
      <c r="H37">
        <v>31581</v>
      </c>
      <c r="I37">
        <v>3762</v>
      </c>
      <c r="J37">
        <v>14483</v>
      </c>
      <c r="K37">
        <v>20990</v>
      </c>
      <c r="L37">
        <v>3614</v>
      </c>
      <c r="M37">
        <v>2534</v>
      </c>
      <c r="N37">
        <v>0.94</v>
      </c>
      <c r="O37">
        <v>0.93</v>
      </c>
      <c r="P37" t="str">
        <f>IF(Table1[[#This Row],[pct_pharm_e_Rx]]&gt;=0.85,"most"," ")</f>
        <v>most</v>
      </c>
    </row>
    <row r="38" spans="1:16" x14ac:dyDescent="0.2">
      <c r="A38" t="s">
        <v>77</v>
      </c>
      <c r="B38" t="s">
        <v>78</v>
      </c>
      <c r="C38">
        <v>35419</v>
      </c>
      <c r="D38" t="s">
        <v>120</v>
      </c>
      <c r="E38" s="1">
        <v>43313</v>
      </c>
      <c r="F38">
        <v>35419</v>
      </c>
      <c r="G38" t="str">
        <f>VLOOKUP(Table1[[#This Row],[tot_e_Rx]],'Lookup Tables'!$B$2:$C$6,2,TRUE)</f>
        <v xml:space="preserve">high </v>
      </c>
      <c r="H38">
        <v>32290</v>
      </c>
      <c r="I38">
        <v>3089</v>
      </c>
      <c r="J38">
        <v>10742</v>
      </c>
      <c r="K38">
        <v>24486</v>
      </c>
      <c r="L38">
        <v>4122</v>
      </c>
      <c r="M38">
        <v>2567</v>
      </c>
      <c r="N38">
        <v>0.96</v>
      </c>
      <c r="O38">
        <v>0.96</v>
      </c>
      <c r="P38" t="str">
        <f>IF(Table1[[#This Row],[pct_pharm_e_Rx]]&gt;=0.85,"most"," ")</f>
        <v>most</v>
      </c>
    </row>
    <row r="39" spans="1:16" x14ac:dyDescent="0.2">
      <c r="A39" t="s">
        <v>77</v>
      </c>
      <c r="B39" t="s">
        <v>78</v>
      </c>
      <c r="C39">
        <v>35087</v>
      </c>
      <c r="D39" t="s">
        <v>120</v>
      </c>
      <c r="E39" s="1">
        <v>43252</v>
      </c>
      <c r="F39">
        <v>35087</v>
      </c>
      <c r="G39" t="str">
        <f>VLOOKUP(Table1[[#This Row],[tot_e_Rx]],'Lookup Tables'!$B$2:$C$6,2,TRUE)</f>
        <v xml:space="preserve">high </v>
      </c>
      <c r="H39">
        <v>31622</v>
      </c>
      <c r="I39">
        <v>3441</v>
      </c>
      <c r="J39">
        <v>9841</v>
      </c>
      <c r="K39">
        <v>23038</v>
      </c>
      <c r="L39">
        <v>3728</v>
      </c>
      <c r="M39">
        <v>2396</v>
      </c>
      <c r="N39">
        <v>0.96</v>
      </c>
      <c r="O39">
        <v>0.96</v>
      </c>
      <c r="P39" t="str">
        <f>IF(Table1[[#This Row],[pct_pharm_e_Rx]]&gt;=0.85,"most"," ")</f>
        <v>most</v>
      </c>
    </row>
    <row r="40" spans="1:16" x14ac:dyDescent="0.2">
      <c r="A40" t="s">
        <v>77</v>
      </c>
      <c r="B40" t="s">
        <v>78</v>
      </c>
      <c r="C40">
        <v>35055</v>
      </c>
      <c r="D40" t="s">
        <v>120</v>
      </c>
      <c r="E40" s="1">
        <v>43282</v>
      </c>
      <c r="F40">
        <v>35055</v>
      </c>
      <c r="G40" t="str">
        <f>VLOOKUP(Table1[[#This Row],[tot_e_Rx]],'Lookup Tables'!$B$2:$C$6,2,TRUE)</f>
        <v xml:space="preserve">high </v>
      </c>
      <c r="H40">
        <v>31868</v>
      </c>
      <c r="I40">
        <v>3158</v>
      </c>
      <c r="J40">
        <v>9813</v>
      </c>
      <c r="K40">
        <v>22666</v>
      </c>
      <c r="L40">
        <v>3767</v>
      </c>
      <c r="M40">
        <v>2394</v>
      </c>
      <c r="N40">
        <v>0.96</v>
      </c>
      <c r="O40">
        <v>0.96</v>
      </c>
      <c r="P40" t="str">
        <f>IF(Table1[[#This Row],[pct_pharm_e_Rx]]&gt;=0.85,"most"," ")</f>
        <v>most</v>
      </c>
    </row>
    <row r="41" spans="1:16" x14ac:dyDescent="0.2">
      <c r="A41" t="s">
        <v>19</v>
      </c>
      <c r="B41" t="s">
        <v>20</v>
      </c>
      <c r="C41">
        <v>34981</v>
      </c>
      <c r="D41" t="s">
        <v>113</v>
      </c>
      <c r="E41" s="1">
        <v>42948</v>
      </c>
      <c r="F41">
        <v>34981</v>
      </c>
      <c r="G41" t="str">
        <f>VLOOKUP(Table1[[#This Row],[tot_e_Rx]],'Lookup Tables'!$B$2:$C$6,2,TRUE)</f>
        <v xml:space="preserve">high </v>
      </c>
      <c r="H41">
        <v>30395</v>
      </c>
      <c r="I41">
        <v>4484</v>
      </c>
      <c r="J41">
        <v>12387</v>
      </c>
      <c r="K41">
        <v>21786</v>
      </c>
      <c r="L41">
        <v>2690</v>
      </c>
      <c r="M41">
        <v>2156</v>
      </c>
      <c r="N41">
        <v>0.92</v>
      </c>
      <c r="O41">
        <v>0.91</v>
      </c>
      <c r="P41" t="str">
        <f>IF(Table1[[#This Row],[pct_pharm_e_Rx]]&gt;=0.85,"most"," ")</f>
        <v>most</v>
      </c>
    </row>
    <row r="42" spans="1:16" x14ac:dyDescent="0.2">
      <c r="A42" t="s">
        <v>77</v>
      </c>
      <c r="B42" t="s">
        <v>78</v>
      </c>
      <c r="C42">
        <v>34469</v>
      </c>
      <c r="D42" t="s">
        <v>120</v>
      </c>
      <c r="E42" s="1">
        <v>43221</v>
      </c>
      <c r="F42">
        <v>34469</v>
      </c>
      <c r="G42" t="str">
        <f>VLOOKUP(Table1[[#This Row],[tot_e_Rx]],'Lookup Tables'!$B$2:$C$6,2,TRUE)</f>
        <v xml:space="preserve">high </v>
      </c>
      <c r="H42">
        <v>31097</v>
      </c>
      <c r="I42">
        <v>3349</v>
      </c>
      <c r="J42">
        <v>9748</v>
      </c>
      <c r="K42">
        <v>22613</v>
      </c>
      <c r="L42">
        <v>3657</v>
      </c>
      <c r="M42">
        <v>2333</v>
      </c>
      <c r="N42">
        <v>0.96</v>
      </c>
      <c r="O42">
        <v>0.95</v>
      </c>
      <c r="P42" t="str">
        <f>IF(Table1[[#This Row],[pct_pharm_e_Rx]]&gt;=0.85,"most"," ")</f>
        <v>most</v>
      </c>
    </row>
    <row r="43" spans="1:16" x14ac:dyDescent="0.2">
      <c r="A43" t="s">
        <v>95</v>
      </c>
      <c r="B43" t="s">
        <v>96</v>
      </c>
      <c r="C43">
        <v>34460</v>
      </c>
      <c r="D43" t="s">
        <v>115</v>
      </c>
      <c r="E43" s="1">
        <v>43313</v>
      </c>
      <c r="F43">
        <v>34460</v>
      </c>
      <c r="G43" t="str">
        <f>VLOOKUP(Table1[[#This Row],[tot_e_Rx]],'Lookup Tables'!$B$2:$C$6,2,TRUE)</f>
        <v xml:space="preserve">high </v>
      </c>
      <c r="H43">
        <v>30101</v>
      </c>
      <c r="I43">
        <v>3854</v>
      </c>
      <c r="J43">
        <v>14106</v>
      </c>
      <c r="K43">
        <v>20263</v>
      </c>
      <c r="L43">
        <v>3487</v>
      </c>
      <c r="M43">
        <v>2457</v>
      </c>
      <c r="N43">
        <v>0.94</v>
      </c>
      <c r="O43">
        <v>0.92</v>
      </c>
      <c r="P43" t="str">
        <f>IF(Table1[[#This Row],[pct_pharm_e_Rx]]&gt;=0.85,"most"," ")</f>
        <v>most</v>
      </c>
    </row>
    <row r="44" spans="1:16" x14ac:dyDescent="0.2">
      <c r="A44" t="s">
        <v>19</v>
      </c>
      <c r="B44" t="s">
        <v>20</v>
      </c>
      <c r="C44">
        <v>34307</v>
      </c>
      <c r="D44" t="s">
        <v>113</v>
      </c>
      <c r="E44" s="1">
        <v>42917</v>
      </c>
      <c r="F44">
        <v>34307</v>
      </c>
      <c r="G44" t="str">
        <f>VLOOKUP(Table1[[#This Row],[tot_e_Rx]],'Lookup Tables'!$B$2:$C$6,2,TRUE)</f>
        <v xml:space="preserve">high </v>
      </c>
      <c r="H44">
        <v>29668</v>
      </c>
      <c r="I44">
        <v>4549</v>
      </c>
      <c r="J44">
        <v>12110</v>
      </c>
      <c r="K44">
        <v>21465</v>
      </c>
      <c r="L44">
        <v>2607</v>
      </c>
      <c r="M44">
        <v>2107</v>
      </c>
      <c r="N44">
        <v>0.92</v>
      </c>
      <c r="O44">
        <v>0.92</v>
      </c>
      <c r="P44" t="str">
        <f>IF(Table1[[#This Row],[pct_pharm_e_Rx]]&gt;=0.85,"most"," ")</f>
        <v>most</v>
      </c>
    </row>
    <row r="45" spans="1:16" x14ac:dyDescent="0.2">
      <c r="A45" t="s">
        <v>19</v>
      </c>
      <c r="B45" t="s">
        <v>20</v>
      </c>
      <c r="C45">
        <v>34248</v>
      </c>
      <c r="D45" t="s">
        <v>113</v>
      </c>
      <c r="E45" s="1">
        <v>42887</v>
      </c>
      <c r="F45">
        <v>34248</v>
      </c>
      <c r="G45" t="str">
        <f>VLOOKUP(Table1[[#This Row],[tot_e_Rx]],'Lookup Tables'!$B$2:$C$6,2,TRUE)</f>
        <v xml:space="preserve">high </v>
      </c>
      <c r="H45">
        <v>29064</v>
      </c>
      <c r="I45">
        <v>4994</v>
      </c>
      <c r="J45">
        <v>12013</v>
      </c>
      <c r="K45">
        <v>21580</v>
      </c>
      <c r="L45">
        <v>2553</v>
      </c>
      <c r="M45">
        <v>2072</v>
      </c>
      <c r="N45">
        <v>0.92</v>
      </c>
      <c r="O45">
        <v>0.91</v>
      </c>
      <c r="P45" t="str">
        <f>IF(Table1[[#This Row],[pct_pharm_e_Rx]]&gt;=0.85,"most"," ")</f>
        <v>most</v>
      </c>
    </row>
    <row r="46" spans="1:16" x14ac:dyDescent="0.2">
      <c r="A46" t="s">
        <v>95</v>
      </c>
      <c r="B46" t="s">
        <v>96</v>
      </c>
      <c r="C46">
        <v>34125</v>
      </c>
      <c r="D46" t="s">
        <v>115</v>
      </c>
      <c r="E46" s="1">
        <v>43282</v>
      </c>
      <c r="F46">
        <v>34125</v>
      </c>
      <c r="G46" t="str">
        <f>VLOOKUP(Table1[[#This Row],[tot_e_Rx]],'Lookup Tables'!$B$2:$C$6,2,TRUE)</f>
        <v xml:space="preserve">high </v>
      </c>
      <c r="H46">
        <v>29726</v>
      </c>
      <c r="I46">
        <v>3954</v>
      </c>
      <c r="J46">
        <v>12688</v>
      </c>
      <c r="K46">
        <v>18977</v>
      </c>
      <c r="L46">
        <v>3177</v>
      </c>
      <c r="M46">
        <v>2262</v>
      </c>
      <c r="N46">
        <v>0.94</v>
      </c>
      <c r="O46">
        <v>0.92</v>
      </c>
      <c r="P46" t="str">
        <f>IF(Table1[[#This Row],[pct_pharm_e_Rx]]&gt;=0.85,"most"," ")</f>
        <v>most</v>
      </c>
    </row>
    <row r="47" spans="1:16" x14ac:dyDescent="0.2">
      <c r="A47" t="s">
        <v>77</v>
      </c>
      <c r="B47" t="s">
        <v>78</v>
      </c>
      <c r="C47">
        <v>34040</v>
      </c>
      <c r="D47" t="s">
        <v>120</v>
      </c>
      <c r="E47" s="1">
        <v>43191</v>
      </c>
      <c r="F47">
        <v>34040</v>
      </c>
      <c r="G47" t="str">
        <f>VLOOKUP(Table1[[#This Row],[tot_e_Rx]],'Lookup Tables'!$B$2:$C$6,2,TRUE)</f>
        <v xml:space="preserve">high </v>
      </c>
      <c r="H47">
        <v>30592</v>
      </c>
      <c r="I47">
        <v>3425</v>
      </c>
      <c r="J47">
        <v>9664</v>
      </c>
      <c r="K47">
        <v>22344</v>
      </c>
      <c r="L47">
        <v>3643</v>
      </c>
      <c r="M47">
        <v>2307</v>
      </c>
      <c r="N47">
        <v>0.97</v>
      </c>
      <c r="O47">
        <v>0.95</v>
      </c>
      <c r="P47" t="str">
        <f>IF(Table1[[#This Row],[pct_pharm_e_Rx]]&gt;=0.85,"most"," ")</f>
        <v>most</v>
      </c>
    </row>
    <row r="48" spans="1:16" x14ac:dyDescent="0.2">
      <c r="A48" t="s">
        <v>95</v>
      </c>
      <c r="B48" t="s">
        <v>96</v>
      </c>
      <c r="C48">
        <v>33676</v>
      </c>
      <c r="D48" t="s">
        <v>115</v>
      </c>
      <c r="E48" s="1">
        <v>43252</v>
      </c>
      <c r="F48">
        <v>33676</v>
      </c>
      <c r="G48" t="str">
        <f>VLOOKUP(Table1[[#This Row],[tot_e_Rx]],'Lookup Tables'!$B$2:$C$6,2,TRUE)</f>
        <v xml:space="preserve">high </v>
      </c>
      <c r="H48">
        <v>29129</v>
      </c>
      <c r="I48">
        <v>4191</v>
      </c>
      <c r="J48">
        <v>12654</v>
      </c>
      <c r="K48">
        <v>18957</v>
      </c>
      <c r="L48">
        <v>3085</v>
      </c>
      <c r="M48">
        <v>2206</v>
      </c>
      <c r="N48">
        <v>0.94</v>
      </c>
      <c r="O48">
        <v>0.93</v>
      </c>
      <c r="P48" t="str">
        <f>IF(Table1[[#This Row],[pct_pharm_e_Rx]]&gt;=0.85,"most"," ")</f>
        <v>most</v>
      </c>
    </row>
    <row r="49" spans="1:16" x14ac:dyDescent="0.2">
      <c r="A49" t="s">
        <v>77</v>
      </c>
      <c r="B49" t="s">
        <v>78</v>
      </c>
      <c r="C49">
        <v>33424</v>
      </c>
      <c r="D49" t="s">
        <v>120</v>
      </c>
      <c r="E49" s="1">
        <v>43160</v>
      </c>
      <c r="F49">
        <v>33424</v>
      </c>
      <c r="G49" t="str">
        <f>VLOOKUP(Table1[[#This Row],[tot_e_Rx]],'Lookup Tables'!$B$2:$C$6,2,TRUE)</f>
        <v xml:space="preserve">high </v>
      </c>
      <c r="H49">
        <v>30043</v>
      </c>
      <c r="I49">
        <v>3360</v>
      </c>
      <c r="J49">
        <v>9545</v>
      </c>
      <c r="K49">
        <v>21933</v>
      </c>
      <c r="L49">
        <v>3575</v>
      </c>
      <c r="M49">
        <v>2280</v>
      </c>
      <c r="N49">
        <v>0.96</v>
      </c>
      <c r="O49">
        <v>0.95</v>
      </c>
      <c r="P49" t="str">
        <f>IF(Table1[[#This Row],[pct_pharm_e_Rx]]&gt;=0.85,"most"," ")</f>
        <v>most</v>
      </c>
    </row>
    <row r="50" spans="1:16" x14ac:dyDescent="0.2">
      <c r="A50" t="s">
        <v>95</v>
      </c>
      <c r="B50" t="s">
        <v>96</v>
      </c>
      <c r="C50">
        <v>33294</v>
      </c>
      <c r="D50" t="s">
        <v>115</v>
      </c>
      <c r="E50" s="1">
        <v>43221</v>
      </c>
      <c r="F50">
        <v>33294</v>
      </c>
      <c r="G50" t="str">
        <f>VLOOKUP(Table1[[#This Row],[tot_e_Rx]],'Lookup Tables'!$B$2:$C$6,2,TRUE)</f>
        <v xml:space="preserve">high </v>
      </c>
      <c r="H50">
        <v>28705</v>
      </c>
      <c r="I50">
        <v>4304</v>
      </c>
      <c r="J50">
        <v>12583</v>
      </c>
      <c r="K50">
        <v>18675</v>
      </c>
      <c r="L50">
        <v>3057</v>
      </c>
      <c r="M50">
        <v>2199</v>
      </c>
      <c r="N50">
        <v>0.95</v>
      </c>
      <c r="O50">
        <v>0.93</v>
      </c>
      <c r="P50" t="str">
        <f>IF(Table1[[#This Row],[pct_pharm_e_Rx]]&gt;=0.85,"most"," ")</f>
        <v>most</v>
      </c>
    </row>
    <row r="51" spans="1:16" x14ac:dyDescent="0.2">
      <c r="A51" t="s">
        <v>77</v>
      </c>
      <c r="B51" t="s">
        <v>78</v>
      </c>
      <c r="C51">
        <v>33155</v>
      </c>
      <c r="D51" t="s">
        <v>120</v>
      </c>
      <c r="E51" s="1">
        <v>43132</v>
      </c>
      <c r="F51">
        <v>33155</v>
      </c>
      <c r="G51" t="str">
        <f>VLOOKUP(Table1[[#This Row],[tot_e_Rx]],'Lookup Tables'!$B$2:$C$6,2,TRUE)</f>
        <v xml:space="preserve">high </v>
      </c>
      <c r="H51">
        <v>29665</v>
      </c>
      <c r="I51">
        <v>3467</v>
      </c>
      <c r="J51">
        <v>9531</v>
      </c>
      <c r="K51">
        <v>21739</v>
      </c>
      <c r="L51">
        <v>3545</v>
      </c>
      <c r="M51">
        <v>2248</v>
      </c>
      <c r="N51">
        <v>0.96</v>
      </c>
      <c r="O51">
        <v>0.95</v>
      </c>
      <c r="P51" t="str">
        <f>IF(Table1[[#This Row],[pct_pharm_e_Rx]]&gt;=0.85,"most"," ")</f>
        <v>most</v>
      </c>
    </row>
    <row r="52" spans="1:16" x14ac:dyDescent="0.2">
      <c r="A52" t="s">
        <v>95</v>
      </c>
      <c r="B52" t="s">
        <v>96</v>
      </c>
      <c r="C52">
        <v>33041</v>
      </c>
      <c r="D52" t="s">
        <v>115</v>
      </c>
      <c r="E52" s="1">
        <v>43191</v>
      </c>
      <c r="F52">
        <v>33041</v>
      </c>
      <c r="G52" t="str">
        <f>VLOOKUP(Table1[[#This Row],[tot_e_Rx]],'Lookup Tables'!$B$2:$C$6,2,TRUE)</f>
        <v xml:space="preserve">high </v>
      </c>
      <c r="H52">
        <v>28515</v>
      </c>
      <c r="I52">
        <v>4325</v>
      </c>
      <c r="J52">
        <v>12434</v>
      </c>
      <c r="K52">
        <v>18599</v>
      </c>
      <c r="L52">
        <v>3034</v>
      </c>
      <c r="M52">
        <v>2163</v>
      </c>
      <c r="N52">
        <v>0.95</v>
      </c>
      <c r="O52">
        <v>0.92</v>
      </c>
      <c r="P52" t="str">
        <f>IF(Table1[[#This Row],[pct_pharm_e_Rx]]&gt;=0.85,"most"," ")</f>
        <v>most</v>
      </c>
    </row>
    <row r="53" spans="1:16" x14ac:dyDescent="0.2">
      <c r="A53" t="s">
        <v>77</v>
      </c>
      <c r="B53" t="s">
        <v>78</v>
      </c>
      <c r="C53">
        <v>32779</v>
      </c>
      <c r="D53" t="s">
        <v>120</v>
      </c>
      <c r="E53" s="1">
        <v>43101</v>
      </c>
      <c r="F53">
        <v>32779</v>
      </c>
      <c r="G53" t="str">
        <f>VLOOKUP(Table1[[#This Row],[tot_e_Rx]],'Lookup Tables'!$B$2:$C$6,2,TRUE)</f>
        <v xml:space="preserve">high </v>
      </c>
      <c r="H53">
        <v>29323</v>
      </c>
      <c r="I53">
        <v>3416</v>
      </c>
      <c r="J53">
        <v>9463</v>
      </c>
      <c r="K53">
        <v>21502</v>
      </c>
      <c r="L53">
        <v>3488</v>
      </c>
      <c r="M53">
        <v>2223</v>
      </c>
      <c r="N53">
        <v>0.95</v>
      </c>
      <c r="O53">
        <v>0.94</v>
      </c>
      <c r="P53" t="str">
        <f>IF(Table1[[#This Row],[pct_pharm_e_Rx]]&gt;=0.85,"most"," ")</f>
        <v>most</v>
      </c>
    </row>
    <row r="54" spans="1:16" x14ac:dyDescent="0.2">
      <c r="A54" t="s">
        <v>95</v>
      </c>
      <c r="B54" t="s">
        <v>96</v>
      </c>
      <c r="C54">
        <v>32680</v>
      </c>
      <c r="D54" t="s">
        <v>115</v>
      </c>
      <c r="E54" s="1">
        <v>43160</v>
      </c>
      <c r="F54">
        <v>32680</v>
      </c>
      <c r="G54" t="str">
        <f>VLOOKUP(Table1[[#This Row],[tot_e_Rx]],'Lookup Tables'!$B$2:$C$6,2,TRUE)</f>
        <v xml:space="preserve">high </v>
      </c>
      <c r="H54">
        <v>28208</v>
      </c>
      <c r="I54">
        <v>4287</v>
      </c>
      <c r="J54">
        <v>12358</v>
      </c>
      <c r="K54">
        <v>18389</v>
      </c>
      <c r="L54">
        <v>2973</v>
      </c>
      <c r="M54">
        <v>2112</v>
      </c>
      <c r="N54">
        <v>0.94</v>
      </c>
      <c r="O54">
        <v>0.92</v>
      </c>
      <c r="P54" t="str">
        <f>IF(Table1[[#This Row],[pct_pharm_e_Rx]]&gt;=0.85,"most"," ")</f>
        <v>most</v>
      </c>
    </row>
    <row r="55" spans="1:16" x14ac:dyDescent="0.2">
      <c r="A55" t="s">
        <v>95</v>
      </c>
      <c r="B55" t="s">
        <v>96</v>
      </c>
      <c r="C55">
        <v>32498</v>
      </c>
      <c r="D55" t="s">
        <v>115</v>
      </c>
      <c r="E55" s="1">
        <v>43132</v>
      </c>
      <c r="F55">
        <v>32498</v>
      </c>
      <c r="G55" t="str">
        <f>VLOOKUP(Table1[[#This Row],[tot_e_Rx]],'Lookup Tables'!$B$2:$C$6,2,TRUE)</f>
        <v xml:space="preserve">high </v>
      </c>
      <c r="H55">
        <v>27985</v>
      </c>
      <c r="I55">
        <v>4330</v>
      </c>
      <c r="J55">
        <v>12264</v>
      </c>
      <c r="K55">
        <v>18324</v>
      </c>
      <c r="L55">
        <v>2931</v>
      </c>
      <c r="M55">
        <v>2084</v>
      </c>
      <c r="N55">
        <v>0.94</v>
      </c>
      <c r="O55">
        <v>0.92</v>
      </c>
      <c r="P55" t="str">
        <f>IF(Table1[[#This Row],[pct_pharm_e_Rx]]&gt;=0.85,"most"," ")</f>
        <v>most</v>
      </c>
    </row>
    <row r="56" spans="1:16" x14ac:dyDescent="0.2">
      <c r="A56" t="s">
        <v>27</v>
      </c>
      <c r="B56" t="s">
        <v>28</v>
      </c>
      <c r="C56">
        <v>32485</v>
      </c>
      <c r="D56" t="s">
        <v>117</v>
      </c>
      <c r="E56" s="1">
        <v>43556</v>
      </c>
      <c r="F56">
        <v>32485</v>
      </c>
      <c r="G56" t="str">
        <f>VLOOKUP(Table1[[#This Row],[tot_e_Rx]],'Lookup Tables'!$B$2:$C$6,2,TRUE)</f>
        <v xml:space="preserve">high </v>
      </c>
      <c r="H56">
        <v>29651</v>
      </c>
      <c r="I56">
        <v>2385</v>
      </c>
      <c r="J56">
        <v>11169</v>
      </c>
      <c r="K56">
        <v>21207</v>
      </c>
      <c r="L56">
        <v>3732</v>
      </c>
      <c r="M56">
        <v>1955</v>
      </c>
      <c r="N56">
        <v>0.95</v>
      </c>
      <c r="O56">
        <v>0.94</v>
      </c>
      <c r="P56" t="str">
        <f>IF(Table1[[#This Row],[pct_pharm_e_Rx]]&gt;=0.85,"most"," ")</f>
        <v>most</v>
      </c>
    </row>
    <row r="57" spans="1:16" x14ac:dyDescent="0.2">
      <c r="A57" t="s">
        <v>19</v>
      </c>
      <c r="B57" t="s">
        <v>20</v>
      </c>
      <c r="C57">
        <v>32422</v>
      </c>
      <c r="D57" t="s">
        <v>113</v>
      </c>
      <c r="E57" s="1">
        <v>42856</v>
      </c>
      <c r="F57">
        <v>32422</v>
      </c>
      <c r="G57" t="str">
        <f>VLOOKUP(Table1[[#This Row],[tot_e_Rx]],'Lookup Tables'!$B$2:$C$6,2,TRUE)</f>
        <v xml:space="preserve">high </v>
      </c>
      <c r="H57">
        <v>27532</v>
      </c>
      <c r="I57">
        <v>4812</v>
      </c>
      <c r="J57">
        <v>11457</v>
      </c>
      <c r="K57">
        <v>20378</v>
      </c>
      <c r="L57">
        <v>2409</v>
      </c>
      <c r="M57">
        <v>1966</v>
      </c>
      <c r="N57">
        <v>0.91</v>
      </c>
      <c r="O57">
        <v>0.9</v>
      </c>
      <c r="P57" t="str">
        <f>IF(Table1[[#This Row],[pct_pharm_e_Rx]]&gt;=0.85,"most"," ")</f>
        <v>most</v>
      </c>
    </row>
    <row r="58" spans="1:16" x14ac:dyDescent="0.2">
      <c r="A58" t="s">
        <v>27</v>
      </c>
      <c r="B58" t="s">
        <v>28</v>
      </c>
      <c r="C58">
        <v>32358</v>
      </c>
      <c r="D58" t="s">
        <v>117</v>
      </c>
      <c r="E58" s="1">
        <v>43525</v>
      </c>
      <c r="F58">
        <v>32358</v>
      </c>
      <c r="G58" t="str">
        <f>VLOOKUP(Table1[[#This Row],[tot_e_Rx]],'Lookup Tables'!$B$2:$C$6,2,TRUE)</f>
        <v xml:space="preserve">high </v>
      </c>
      <c r="H58">
        <v>29331</v>
      </c>
      <c r="I58">
        <v>2513</v>
      </c>
      <c r="J58">
        <v>11141</v>
      </c>
      <c r="K58">
        <v>21129</v>
      </c>
      <c r="L58">
        <v>3679</v>
      </c>
      <c r="M58">
        <v>1950</v>
      </c>
      <c r="N58">
        <v>0.95</v>
      </c>
      <c r="O58">
        <v>0.94</v>
      </c>
      <c r="P58" t="str">
        <f>IF(Table1[[#This Row],[pct_pharm_e_Rx]]&gt;=0.85,"most"," ")</f>
        <v>most</v>
      </c>
    </row>
    <row r="59" spans="1:16" x14ac:dyDescent="0.2">
      <c r="A59" t="s">
        <v>77</v>
      </c>
      <c r="B59" t="s">
        <v>78</v>
      </c>
      <c r="C59">
        <v>32155</v>
      </c>
      <c r="D59" t="s">
        <v>120</v>
      </c>
      <c r="E59" s="1">
        <v>43070</v>
      </c>
      <c r="F59">
        <v>32155</v>
      </c>
      <c r="G59" t="str">
        <f>VLOOKUP(Table1[[#This Row],[tot_e_Rx]],'Lookup Tables'!$B$2:$C$6,2,TRUE)</f>
        <v xml:space="preserve">high </v>
      </c>
      <c r="H59">
        <v>28626</v>
      </c>
      <c r="I59">
        <v>3481</v>
      </c>
      <c r="J59">
        <v>9334</v>
      </c>
      <c r="K59">
        <v>21132</v>
      </c>
      <c r="L59">
        <v>3379</v>
      </c>
      <c r="M59">
        <v>2180</v>
      </c>
      <c r="N59">
        <v>0.95</v>
      </c>
      <c r="O59">
        <v>0.95</v>
      </c>
      <c r="P59" t="str">
        <f>IF(Table1[[#This Row],[pct_pharm_e_Rx]]&gt;=0.85,"most"," ")</f>
        <v>most</v>
      </c>
    </row>
    <row r="60" spans="1:16" x14ac:dyDescent="0.2">
      <c r="A60" t="s">
        <v>95</v>
      </c>
      <c r="B60" t="s">
        <v>96</v>
      </c>
      <c r="C60">
        <v>32085</v>
      </c>
      <c r="D60" t="s">
        <v>115</v>
      </c>
      <c r="E60" s="1">
        <v>43101</v>
      </c>
      <c r="F60">
        <v>32085</v>
      </c>
      <c r="G60" t="str">
        <f>VLOOKUP(Table1[[#This Row],[tot_e_Rx]],'Lookup Tables'!$B$2:$C$6,2,TRUE)</f>
        <v xml:space="preserve">high </v>
      </c>
      <c r="H60">
        <v>27555</v>
      </c>
      <c r="I60">
        <v>4357</v>
      </c>
      <c r="J60">
        <v>12090</v>
      </c>
      <c r="K60">
        <v>18174</v>
      </c>
      <c r="L60">
        <v>2899</v>
      </c>
      <c r="M60">
        <v>2031</v>
      </c>
      <c r="N60">
        <v>0.94</v>
      </c>
      <c r="O60">
        <v>0.92</v>
      </c>
      <c r="P60" t="str">
        <f>IF(Table1[[#This Row],[pct_pharm_e_Rx]]&gt;=0.85,"most"," ")</f>
        <v>most</v>
      </c>
    </row>
    <row r="61" spans="1:16" x14ac:dyDescent="0.2">
      <c r="A61" t="s">
        <v>27</v>
      </c>
      <c r="B61" t="s">
        <v>28</v>
      </c>
      <c r="C61">
        <v>32044</v>
      </c>
      <c r="D61" t="s">
        <v>117</v>
      </c>
      <c r="E61" s="1">
        <v>43497</v>
      </c>
      <c r="F61">
        <v>32044</v>
      </c>
      <c r="G61" t="str">
        <f>VLOOKUP(Table1[[#This Row],[tot_e_Rx]],'Lookup Tables'!$B$2:$C$6,2,TRUE)</f>
        <v xml:space="preserve">high </v>
      </c>
      <c r="H61">
        <v>29204</v>
      </c>
      <c r="I61">
        <v>2465</v>
      </c>
      <c r="J61">
        <v>11035</v>
      </c>
      <c r="K61">
        <v>20951</v>
      </c>
      <c r="L61">
        <v>3599</v>
      </c>
      <c r="M61">
        <v>1921</v>
      </c>
      <c r="N61">
        <v>0.96</v>
      </c>
      <c r="O61">
        <v>0.94</v>
      </c>
      <c r="P61" t="str">
        <f>IF(Table1[[#This Row],[pct_pharm_e_Rx]]&gt;=0.85,"most"," ")</f>
        <v>most</v>
      </c>
    </row>
    <row r="62" spans="1:16" x14ac:dyDescent="0.2">
      <c r="A62" t="s">
        <v>27</v>
      </c>
      <c r="B62" t="s">
        <v>28</v>
      </c>
      <c r="C62">
        <v>31945</v>
      </c>
      <c r="D62" t="s">
        <v>117</v>
      </c>
      <c r="E62" s="1">
        <v>43466</v>
      </c>
      <c r="F62">
        <v>31945</v>
      </c>
      <c r="G62" t="str">
        <f>VLOOKUP(Table1[[#This Row],[tot_e_Rx]],'Lookup Tables'!$B$2:$C$6,2,TRUE)</f>
        <v xml:space="preserve">high </v>
      </c>
      <c r="H62">
        <v>29062</v>
      </c>
      <c r="I62">
        <v>2573</v>
      </c>
      <c r="J62">
        <v>10728</v>
      </c>
      <c r="K62">
        <v>20960</v>
      </c>
      <c r="L62">
        <v>3579</v>
      </c>
      <c r="M62">
        <v>1837</v>
      </c>
      <c r="N62">
        <v>0.95</v>
      </c>
      <c r="O62">
        <v>0.94</v>
      </c>
      <c r="P62" t="str">
        <f>IF(Table1[[#This Row],[pct_pharm_e_Rx]]&gt;=0.85,"most"," ")</f>
        <v>most</v>
      </c>
    </row>
    <row r="63" spans="1:16" x14ac:dyDescent="0.2">
      <c r="A63" t="s">
        <v>95</v>
      </c>
      <c r="B63" t="s">
        <v>96</v>
      </c>
      <c r="C63">
        <v>31644</v>
      </c>
      <c r="D63" t="s">
        <v>115</v>
      </c>
      <c r="E63" s="1">
        <v>43070</v>
      </c>
      <c r="F63">
        <v>31644</v>
      </c>
      <c r="G63" t="str">
        <f>VLOOKUP(Table1[[#This Row],[tot_e_Rx]],'Lookup Tables'!$B$2:$C$6,2,TRUE)</f>
        <v xml:space="preserve">high </v>
      </c>
      <c r="H63">
        <v>26982</v>
      </c>
      <c r="I63">
        <v>4481</v>
      </c>
      <c r="J63">
        <v>11938</v>
      </c>
      <c r="K63">
        <v>17968</v>
      </c>
      <c r="L63">
        <v>2825</v>
      </c>
      <c r="M63">
        <v>2004</v>
      </c>
      <c r="N63">
        <v>0.94</v>
      </c>
      <c r="O63">
        <v>0.92</v>
      </c>
      <c r="P63" t="str">
        <f>IF(Table1[[#This Row],[pct_pharm_e_Rx]]&gt;=0.85,"most"," ")</f>
        <v>most</v>
      </c>
    </row>
    <row r="64" spans="1:16" x14ac:dyDescent="0.2">
      <c r="A64" t="s">
        <v>27</v>
      </c>
      <c r="B64" t="s">
        <v>28</v>
      </c>
      <c r="C64">
        <v>31506</v>
      </c>
      <c r="D64" t="s">
        <v>117</v>
      </c>
      <c r="E64" s="1">
        <v>43435</v>
      </c>
      <c r="F64">
        <v>31506</v>
      </c>
      <c r="G64" t="str">
        <f>VLOOKUP(Table1[[#This Row],[tot_e_Rx]],'Lookup Tables'!$B$2:$C$6,2,TRUE)</f>
        <v xml:space="preserve">high </v>
      </c>
      <c r="H64">
        <v>28592</v>
      </c>
      <c r="I64">
        <v>2610</v>
      </c>
      <c r="J64">
        <v>10600</v>
      </c>
      <c r="K64">
        <v>20700</v>
      </c>
      <c r="L64">
        <v>3470</v>
      </c>
      <c r="M64">
        <v>1833</v>
      </c>
      <c r="N64">
        <v>0.96</v>
      </c>
      <c r="O64">
        <v>0.94</v>
      </c>
      <c r="P64" t="str">
        <f>IF(Table1[[#This Row],[pct_pharm_e_Rx]]&gt;=0.85,"most"," ")</f>
        <v>most</v>
      </c>
    </row>
    <row r="65" spans="1:16" x14ac:dyDescent="0.2">
      <c r="A65" t="s">
        <v>77</v>
      </c>
      <c r="B65" t="s">
        <v>78</v>
      </c>
      <c r="C65">
        <v>31500</v>
      </c>
      <c r="D65" t="s">
        <v>120</v>
      </c>
      <c r="E65" s="1">
        <v>43040</v>
      </c>
      <c r="F65">
        <v>31500</v>
      </c>
      <c r="G65" t="str">
        <f>VLOOKUP(Table1[[#This Row],[tot_e_Rx]],'Lookup Tables'!$B$2:$C$6,2,TRUE)</f>
        <v xml:space="preserve">high </v>
      </c>
      <c r="H65">
        <v>28038</v>
      </c>
      <c r="I65">
        <v>3421</v>
      </c>
      <c r="J65">
        <v>9192</v>
      </c>
      <c r="K65">
        <v>20689</v>
      </c>
      <c r="L65">
        <v>3327</v>
      </c>
      <c r="M65">
        <v>2122</v>
      </c>
      <c r="N65">
        <v>0.95</v>
      </c>
      <c r="O65">
        <v>0.95</v>
      </c>
      <c r="P65" t="str">
        <f>IF(Table1[[#This Row],[pct_pharm_e_Rx]]&gt;=0.85,"most"," ")</f>
        <v>most</v>
      </c>
    </row>
    <row r="66" spans="1:16" x14ac:dyDescent="0.2">
      <c r="A66" t="s">
        <v>19</v>
      </c>
      <c r="B66" t="s">
        <v>20</v>
      </c>
      <c r="C66">
        <v>31426</v>
      </c>
      <c r="D66" t="s">
        <v>113</v>
      </c>
      <c r="E66" s="1">
        <v>42826</v>
      </c>
      <c r="F66">
        <v>31426</v>
      </c>
      <c r="G66" t="str">
        <f>VLOOKUP(Table1[[#This Row],[tot_e_Rx]],'Lookup Tables'!$B$2:$C$6,2,TRUE)</f>
        <v xml:space="preserve">high </v>
      </c>
      <c r="H66">
        <v>26635</v>
      </c>
      <c r="I66">
        <v>4710</v>
      </c>
      <c r="J66">
        <v>11146</v>
      </c>
      <c r="K66">
        <v>19721</v>
      </c>
      <c r="L66">
        <v>2328</v>
      </c>
      <c r="M66">
        <v>1893</v>
      </c>
      <c r="N66">
        <v>0.91</v>
      </c>
      <c r="O66">
        <v>0.9</v>
      </c>
      <c r="P66" t="str">
        <f>IF(Table1[[#This Row],[pct_pharm_e_Rx]]&gt;=0.85,"most"," ")</f>
        <v>most</v>
      </c>
    </row>
    <row r="67" spans="1:16" x14ac:dyDescent="0.2">
      <c r="A67" t="s">
        <v>95</v>
      </c>
      <c r="B67" t="s">
        <v>96</v>
      </c>
      <c r="C67">
        <v>31306</v>
      </c>
      <c r="D67" t="s">
        <v>115</v>
      </c>
      <c r="E67" s="1">
        <v>43040</v>
      </c>
      <c r="F67">
        <v>31306</v>
      </c>
      <c r="G67" t="str">
        <f>VLOOKUP(Table1[[#This Row],[tot_e_Rx]],'Lookup Tables'!$B$2:$C$6,2,TRUE)</f>
        <v xml:space="preserve">high </v>
      </c>
      <c r="H67">
        <v>26583</v>
      </c>
      <c r="I67">
        <v>4540</v>
      </c>
      <c r="J67">
        <v>11788</v>
      </c>
      <c r="K67">
        <v>17788</v>
      </c>
      <c r="L67">
        <v>2796</v>
      </c>
      <c r="M67">
        <v>1963</v>
      </c>
      <c r="N67">
        <v>0.94</v>
      </c>
      <c r="O67">
        <v>0.92</v>
      </c>
      <c r="P67" t="str">
        <f>IF(Table1[[#This Row],[pct_pharm_e_Rx]]&gt;=0.85,"most"," ")</f>
        <v>most</v>
      </c>
    </row>
    <row r="68" spans="1:16" x14ac:dyDescent="0.2">
      <c r="A68" t="s">
        <v>27</v>
      </c>
      <c r="B68" t="s">
        <v>28</v>
      </c>
      <c r="C68">
        <v>31146</v>
      </c>
      <c r="D68" t="s">
        <v>117</v>
      </c>
      <c r="E68" s="1">
        <v>43405</v>
      </c>
      <c r="F68">
        <v>31146</v>
      </c>
      <c r="G68" t="str">
        <f>VLOOKUP(Table1[[#This Row],[tot_e_Rx]],'Lookup Tables'!$B$2:$C$6,2,TRUE)</f>
        <v xml:space="preserve">high </v>
      </c>
      <c r="H68">
        <v>28189</v>
      </c>
      <c r="I68">
        <v>2659</v>
      </c>
      <c r="J68">
        <v>10516</v>
      </c>
      <c r="K68">
        <v>20469</v>
      </c>
      <c r="L68">
        <v>3421</v>
      </c>
      <c r="M68">
        <v>1782</v>
      </c>
      <c r="N68">
        <v>0.96</v>
      </c>
      <c r="O68">
        <v>0.94</v>
      </c>
      <c r="P68" t="str">
        <f>IF(Table1[[#This Row],[pct_pharm_e_Rx]]&gt;=0.85,"most"," ")</f>
        <v>most</v>
      </c>
    </row>
    <row r="69" spans="1:16" x14ac:dyDescent="0.2">
      <c r="A69" t="s">
        <v>77</v>
      </c>
      <c r="B69" t="s">
        <v>78</v>
      </c>
      <c r="C69">
        <v>31144</v>
      </c>
      <c r="D69" t="s">
        <v>120</v>
      </c>
      <c r="E69" s="1">
        <v>43009</v>
      </c>
      <c r="F69">
        <v>31144</v>
      </c>
      <c r="G69" t="str">
        <f>VLOOKUP(Table1[[#This Row],[tot_e_Rx]],'Lookup Tables'!$B$2:$C$6,2,TRUE)</f>
        <v xml:space="preserve">high </v>
      </c>
      <c r="H69">
        <v>27654</v>
      </c>
      <c r="I69">
        <v>3454</v>
      </c>
      <c r="J69">
        <v>9048</v>
      </c>
      <c r="K69">
        <v>20568</v>
      </c>
      <c r="L69">
        <v>3301</v>
      </c>
      <c r="M69">
        <v>2081</v>
      </c>
      <c r="N69">
        <v>0.96</v>
      </c>
      <c r="O69">
        <v>0.95</v>
      </c>
      <c r="P69" t="str">
        <f>IF(Table1[[#This Row],[pct_pharm_e_Rx]]&gt;=0.85,"most"," ")</f>
        <v>most</v>
      </c>
    </row>
    <row r="70" spans="1:16" x14ac:dyDescent="0.2">
      <c r="A70" t="s">
        <v>27</v>
      </c>
      <c r="B70" t="s">
        <v>28</v>
      </c>
      <c r="C70">
        <v>31041</v>
      </c>
      <c r="D70" t="s">
        <v>117</v>
      </c>
      <c r="E70" s="1">
        <v>43374</v>
      </c>
      <c r="F70">
        <v>31041</v>
      </c>
      <c r="G70" t="str">
        <f>VLOOKUP(Table1[[#This Row],[tot_e_Rx]],'Lookup Tables'!$B$2:$C$6,2,TRUE)</f>
        <v xml:space="preserve">high </v>
      </c>
      <c r="H70">
        <v>28017</v>
      </c>
      <c r="I70">
        <v>2741</v>
      </c>
      <c r="J70">
        <v>10530</v>
      </c>
      <c r="K70">
        <v>20400</v>
      </c>
      <c r="L70">
        <v>3378</v>
      </c>
      <c r="M70">
        <v>1783</v>
      </c>
      <c r="N70">
        <v>0.96</v>
      </c>
      <c r="O70">
        <v>0.94</v>
      </c>
      <c r="P70" t="str">
        <f>IF(Table1[[#This Row],[pct_pharm_e_Rx]]&gt;=0.85,"most"," ")</f>
        <v>most</v>
      </c>
    </row>
    <row r="71" spans="1:16" x14ac:dyDescent="0.2">
      <c r="A71" t="s">
        <v>95</v>
      </c>
      <c r="B71" t="s">
        <v>96</v>
      </c>
      <c r="C71">
        <v>30964</v>
      </c>
      <c r="D71" t="s">
        <v>115</v>
      </c>
      <c r="E71" s="1">
        <v>43009</v>
      </c>
      <c r="F71">
        <v>30964</v>
      </c>
      <c r="G71" t="str">
        <f>VLOOKUP(Table1[[#This Row],[tot_e_Rx]],'Lookup Tables'!$B$2:$C$6,2,TRUE)</f>
        <v xml:space="preserve">high </v>
      </c>
      <c r="H71">
        <v>26337</v>
      </c>
      <c r="I71">
        <v>4464</v>
      </c>
      <c r="J71">
        <v>11670</v>
      </c>
      <c r="K71">
        <v>17616</v>
      </c>
      <c r="L71">
        <v>2719</v>
      </c>
      <c r="M71">
        <v>1944</v>
      </c>
      <c r="N71">
        <v>0.94</v>
      </c>
      <c r="O71">
        <v>0.92</v>
      </c>
      <c r="P71" t="str">
        <f>IF(Table1[[#This Row],[pct_pharm_e_Rx]]&gt;=0.85,"most"," ")</f>
        <v>most</v>
      </c>
    </row>
    <row r="72" spans="1:16" x14ac:dyDescent="0.2">
      <c r="A72" t="s">
        <v>19</v>
      </c>
      <c r="B72" t="s">
        <v>20</v>
      </c>
      <c r="C72">
        <v>30713</v>
      </c>
      <c r="D72" t="s">
        <v>113</v>
      </c>
      <c r="E72" s="1">
        <v>42795</v>
      </c>
      <c r="F72">
        <v>30713</v>
      </c>
      <c r="G72" t="str">
        <f>VLOOKUP(Table1[[#This Row],[tot_e_Rx]],'Lookup Tables'!$B$2:$C$6,2,TRUE)</f>
        <v xml:space="preserve">high </v>
      </c>
      <c r="H72">
        <v>25930</v>
      </c>
      <c r="I72">
        <v>4703</v>
      </c>
      <c r="J72">
        <v>10870</v>
      </c>
      <c r="K72">
        <v>19301</v>
      </c>
      <c r="L72">
        <v>2256</v>
      </c>
      <c r="M72">
        <v>1828</v>
      </c>
      <c r="N72">
        <v>0.91</v>
      </c>
      <c r="O72">
        <v>0.9</v>
      </c>
      <c r="P72" t="str">
        <f>IF(Table1[[#This Row],[pct_pharm_e_Rx]]&gt;=0.85,"most"," ")</f>
        <v>most</v>
      </c>
    </row>
    <row r="73" spans="1:16" x14ac:dyDescent="0.2">
      <c r="A73" t="s">
        <v>27</v>
      </c>
      <c r="B73" t="s">
        <v>28</v>
      </c>
      <c r="C73">
        <v>30534</v>
      </c>
      <c r="D73" t="s">
        <v>117</v>
      </c>
      <c r="E73" s="1">
        <v>43344</v>
      </c>
      <c r="F73">
        <v>30534</v>
      </c>
      <c r="G73" t="str">
        <f>VLOOKUP(Table1[[#This Row],[tot_e_Rx]],'Lookup Tables'!$B$2:$C$6,2,TRUE)</f>
        <v xml:space="preserve">high </v>
      </c>
      <c r="H73">
        <v>27511</v>
      </c>
      <c r="I73">
        <v>2755</v>
      </c>
      <c r="J73">
        <v>10351</v>
      </c>
      <c r="K73">
        <v>20117</v>
      </c>
      <c r="L73">
        <v>3312</v>
      </c>
      <c r="M73">
        <v>1749</v>
      </c>
      <c r="N73">
        <v>0.96</v>
      </c>
      <c r="O73">
        <v>0.94</v>
      </c>
      <c r="P73" t="str">
        <f>IF(Table1[[#This Row],[pct_pharm_e_Rx]]&gt;=0.85,"most"," ")</f>
        <v>most</v>
      </c>
    </row>
    <row r="74" spans="1:16" x14ac:dyDescent="0.2">
      <c r="A74" t="s">
        <v>77</v>
      </c>
      <c r="B74" t="s">
        <v>78</v>
      </c>
      <c r="C74">
        <v>30475</v>
      </c>
      <c r="D74" t="s">
        <v>120</v>
      </c>
      <c r="E74" s="1">
        <v>42979</v>
      </c>
      <c r="F74">
        <v>30475</v>
      </c>
      <c r="G74" t="str">
        <f>VLOOKUP(Table1[[#This Row],[tot_e_Rx]],'Lookup Tables'!$B$2:$C$6,2,TRUE)</f>
        <v xml:space="preserve">high </v>
      </c>
      <c r="H74">
        <v>27018</v>
      </c>
      <c r="I74">
        <v>3422</v>
      </c>
      <c r="J74">
        <v>8869</v>
      </c>
      <c r="K74">
        <v>20111</v>
      </c>
      <c r="L74">
        <v>3235</v>
      </c>
      <c r="M74">
        <v>2028</v>
      </c>
      <c r="N74">
        <v>0.95</v>
      </c>
      <c r="O74">
        <v>0.95</v>
      </c>
      <c r="P74" t="str">
        <f>IF(Table1[[#This Row],[pct_pharm_e_Rx]]&gt;=0.85,"most"," ")</f>
        <v>most</v>
      </c>
    </row>
    <row r="75" spans="1:16" x14ac:dyDescent="0.2">
      <c r="A75" t="s">
        <v>95</v>
      </c>
      <c r="B75" t="s">
        <v>96</v>
      </c>
      <c r="C75">
        <v>30034</v>
      </c>
      <c r="D75" t="s">
        <v>115</v>
      </c>
      <c r="E75" s="1">
        <v>42979</v>
      </c>
      <c r="F75">
        <v>30034</v>
      </c>
      <c r="G75" t="str">
        <f>VLOOKUP(Table1[[#This Row],[tot_e_Rx]],'Lookup Tables'!$B$2:$C$6,2,TRUE)</f>
        <v xml:space="preserve">high </v>
      </c>
      <c r="H75">
        <v>25602</v>
      </c>
      <c r="I75">
        <v>4273</v>
      </c>
      <c r="J75">
        <v>11405</v>
      </c>
      <c r="K75">
        <v>17086</v>
      </c>
      <c r="L75">
        <v>2632</v>
      </c>
      <c r="M75">
        <v>1858</v>
      </c>
      <c r="N75">
        <v>0.94</v>
      </c>
      <c r="O75">
        <v>0.92</v>
      </c>
      <c r="P75" t="str">
        <f>IF(Table1[[#This Row],[pct_pharm_e_Rx]]&gt;=0.85,"most"," ")</f>
        <v>most</v>
      </c>
    </row>
    <row r="76" spans="1:16" x14ac:dyDescent="0.2">
      <c r="A76" t="s">
        <v>27</v>
      </c>
      <c r="B76" t="s">
        <v>28</v>
      </c>
      <c r="C76">
        <v>29980</v>
      </c>
      <c r="D76" t="s">
        <v>117</v>
      </c>
      <c r="E76" s="1">
        <v>43313</v>
      </c>
      <c r="F76">
        <v>29980</v>
      </c>
      <c r="G76" t="str">
        <f>VLOOKUP(Table1[[#This Row],[tot_e_Rx]],'Lookup Tables'!$B$2:$C$6,2,TRUE)</f>
        <v xml:space="preserve">moderate </v>
      </c>
      <c r="H76">
        <v>26718</v>
      </c>
      <c r="I76">
        <v>2964</v>
      </c>
      <c r="J76">
        <v>10164</v>
      </c>
      <c r="K76">
        <v>19750</v>
      </c>
      <c r="L76">
        <v>3206</v>
      </c>
      <c r="M76">
        <v>1725</v>
      </c>
      <c r="N76">
        <v>0.96</v>
      </c>
      <c r="O76">
        <v>0.94</v>
      </c>
      <c r="P76" t="str">
        <f>IF(Table1[[#This Row],[pct_pharm_e_Rx]]&gt;=0.85,"most"," ")</f>
        <v>most</v>
      </c>
    </row>
    <row r="77" spans="1:16" x14ac:dyDescent="0.2">
      <c r="A77" t="s">
        <v>19</v>
      </c>
      <c r="B77" t="s">
        <v>20</v>
      </c>
      <c r="C77">
        <v>29966</v>
      </c>
      <c r="D77" t="s">
        <v>113</v>
      </c>
      <c r="E77" s="1">
        <v>42767</v>
      </c>
      <c r="F77">
        <v>29966</v>
      </c>
      <c r="G77" t="str">
        <f>VLOOKUP(Table1[[#This Row],[tot_e_Rx]],'Lookup Tables'!$B$2:$C$6,2,TRUE)</f>
        <v xml:space="preserve">moderate </v>
      </c>
      <c r="H77">
        <v>25218</v>
      </c>
      <c r="I77">
        <v>4665</v>
      </c>
      <c r="J77">
        <v>10589</v>
      </c>
      <c r="K77">
        <v>18875</v>
      </c>
      <c r="L77">
        <v>2193</v>
      </c>
      <c r="M77">
        <v>1750</v>
      </c>
      <c r="N77">
        <v>0.91</v>
      </c>
      <c r="O77">
        <v>0.9</v>
      </c>
      <c r="P77" t="str">
        <f>IF(Table1[[#This Row],[pct_pharm_e_Rx]]&gt;=0.85,"most"," ")</f>
        <v>most</v>
      </c>
    </row>
    <row r="78" spans="1:16" x14ac:dyDescent="0.2">
      <c r="A78" t="s">
        <v>77</v>
      </c>
      <c r="B78" t="s">
        <v>78</v>
      </c>
      <c r="C78">
        <v>29939</v>
      </c>
      <c r="D78" t="s">
        <v>120</v>
      </c>
      <c r="E78" s="1">
        <v>42948</v>
      </c>
      <c r="F78">
        <v>29939</v>
      </c>
      <c r="G78" t="str">
        <f>VLOOKUP(Table1[[#This Row],[tot_e_Rx]],'Lookup Tables'!$B$2:$C$6,2,TRUE)</f>
        <v xml:space="preserve">moderate </v>
      </c>
      <c r="H78">
        <v>26340</v>
      </c>
      <c r="I78">
        <v>3561</v>
      </c>
      <c r="J78">
        <v>8774</v>
      </c>
      <c r="K78">
        <v>19793</v>
      </c>
      <c r="L78">
        <v>3183</v>
      </c>
      <c r="M78">
        <v>2008</v>
      </c>
      <c r="N78">
        <v>0.95</v>
      </c>
      <c r="O78">
        <v>0.94</v>
      </c>
      <c r="P78" t="str">
        <f>IF(Table1[[#This Row],[pct_pharm_e_Rx]]&gt;=0.85,"most"," ")</f>
        <v>most</v>
      </c>
    </row>
    <row r="79" spans="1:16" x14ac:dyDescent="0.2">
      <c r="A79" t="s">
        <v>19</v>
      </c>
      <c r="B79" t="s">
        <v>20</v>
      </c>
      <c r="C79">
        <v>29572</v>
      </c>
      <c r="D79" t="s">
        <v>113</v>
      </c>
      <c r="E79" s="1">
        <v>42736</v>
      </c>
      <c r="F79">
        <v>29572</v>
      </c>
      <c r="G79" t="str">
        <f>VLOOKUP(Table1[[#This Row],[tot_e_Rx]],'Lookup Tables'!$B$2:$C$6,2,TRUE)</f>
        <v xml:space="preserve">moderate </v>
      </c>
      <c r="H79">
        <v>24750</v>
      </c>
      <c r="I79">
        <v>4739</v>
      </c>
      <c r="J79">
        <v>10389</v>
      </c>
      <c r="K79">
        <v>18677</v>
      </c>
      <c r="L79">
        <v>2123</v>
      </c>
      <c r="M79">
        <v>1722</v>
      </c>
      <c r="N79">
        <v>0.91</v>
      </c>
      <c r="O79">
        <v>0.9</v>
      </c>
      <c r="P79" t="str">
        <f>IF(Table1[[#This Row],[pct_pharm_e_Rx]]&gt;=0.85,"most"," ")</f>
        <v>most</v>
      </c>
    </row>
    <row r="80" spans="1:16" x14ac:dyDescent="0.2">
      <c r="A80" t="s">
        <v>77</v>
      </c>
      <c r="B80" t="s">
        <v>78</v>
      </c>
      <c r="C80">
        <v>29563</v>
      </c>
      <c r="D80" t="s">
        <v>120</v>
      </c>
      <c r="E80" s="1">
        <v>42887</v>
      </c>
      <c r="F80">
        <v>29563</v>
      </c>
      <c r="G80" t="str">
        <f>VLOOKUP(Table1[[#This Row],[tot_e_Rx]],'Lookup Tables'!$B$2:$C$6,2,TRUE)</f>
        <v xml:space="preserve">moderate </v>
      </c>
      <c r="H80">
        <v>25373</v>
      </c>
      <c r="I80">
        <v>4151</v>
      </c>
      <c r="J80">
        <v>8696</v>
      </c>
      <c r="K80">
        <v>19960</v>
      </c>
      <c r="L80">
        <v>3063</v>
      </c>
      <c r="M80">
        <v>1958</v>
      </c>
      <c r="N80">
        <v>0.95</v>
      </c>
      <c r="O80">
        <v>0.94</v>
      </c>
      <c r="P80" t="str">
        <f>IF(Table1[[#This Row],[pct_pharm_e_Rx]]&gt;=0.85,"most"," ")</f>
        <v>most</v>
      </c>
    </row>
    <row r="81" spans="1:16" x14ac:dyDescent="0.2">
      <c r="A81" t="s">
        <v>27</v>
      </c>
      <c r="B81" t="s">
        <v>28</v>
      </c>
      <c r="C81">
        <v>29558</v>
      </c>
      <c r="D81" t="s">
        <v>117</v>
      </c>
      <c r="E81" s="1">
        <v>43282</v>
      </c>
      <c r="F81">
        <v>29558</v>
      </c>
      <c r="G81" t="str">
        <f>VLOOKUP(Table1[[#This Row],[tot_e_Rx]],'Lookup Tables'!$B$2:$C$6,2,TRUE)</f>
        <v xml:space="preserve">moderate </v>
      </c>
      <c r="H81">
        <v>26225</v>
      </c>
      <c r="I81">
        <v>3073</v>
      </c>
      <c r="J81">
        <v>9141</v>
      </c>
      <c r="K81">
        <v>18976</v>
      </c>
      <c r="L81">
        <v>3095</v>
      </c>
      <c r="M81">
        <v>1543</v>
      </c>
      <c r="N81">
        <v>0.96</v>
      </c>
      <c r="O81">
        <v>0.95</v>
      </c>
      <c r="P81" t="str">
        <f>IF(Table1[[#This Row],[pct_pharm_e_Rx]]&gt;=0.85,"most"," ")</f>
        <v>most</v>
      </c>
    </row>
    <row r="82" spans="1:16" x14ac:dyDescent="0.2">
      <c r="A82" t="s">
        <v>19</v>
      </c>
      <c r="B82" t="s">
        <v>20</v>
      </c>
      <c r="C82">
        <v>29379</v>
      </c>
      <c r="D82" t="s">
        <v>113</v>
      </c>
      <c r="E82" s="1">
        <v>42705</v>
      </c>
      <c r="F82">
        <v>29379</v>
      </c>
      <c r="G82" t="str">
        <f>VLOOKUP(Table1[[#This Row],[tot_e_Rx]],'Lookup Tables'!$B$2:$C$6,2,TRUE)</f>
        <v xml:space="preserve">moderate </v>
      </c>
      <c r="H82">
        <v>24278</v>
      </c>
      <c r="I82">
        <v>5010</v>
      </c>
      <c r="J82">
        <v>10256</v>
      </c>
      <c r="K82">
        <v>18626</v>
      </c>
      <c r="L82">
        <v>2088</v>
      </c>
      <c r="M82">
        <v>1667</v>
      </c>
      <c r="N82">
        <v>0.9</v>
      </c>
      <c r="O82">
        <v>0.9</v>
      </c>
      <c r="P82" t="str">
        <f>IF(Table1[[#This Row],[pct_pharm_e_Rx]]&gt;=0.85,"most"," ")</f>
        <v>most</v>
      </c>
    </row>
    <row r="83" spans="1:16" x14ac:dyDescent="0.2">
      <c r="A83" t="s">
        <v>27</v>
      </c>
      <c r="B83" t="s">
        <v>28</v>
      </c>
      <c r="C83">
        <v>29360</v>
      </c>
      <c r="D83" t="s">
        <v>117</v>
      </c>
      <c r="E83" s="1">
        <v>43252</v>
      </c>
      <c r="F83">
        <v>29360</v>
      </c>
      <c r="G83" t="str">
        <f>VLOOKUP(Table1[[#This Row],[tot_e_Rx]],'Lookup Tables'!$B$2:$C$6,2,TRUE)</f>
        <v xml:space="preserve">moderate </v>
      </c>
      <c r="H83">
        <v>25668</v>
      </c>
      <c r="I83">
        <v>3433</v>
      </c>
      <c r="J83">
        <v>9152</v>
      </c>
      <c r="K83">
        <v>18965</v>
      </c>
      <c r="L83">
        <v>3036</v>
      </c>
      <c r="M83">
        <v>1540</v>
      </c>
      <c r="N83">
        <v>0.96</v>
      </c>
      <c r="O83">
        <v>0.94</v>
      </c>
      <c r="P83" t="str">
        <f>IF(Table1[[#This Row],[pct_pharm_e_Rx]]&gt;=0.85,"most"," ")</f>
        <v>most</v>
      </c>
    </row>
    <row r="84" spans="1:16" x14ac:dyDescent="0.2">
      <c r="A84" t="s">
        <v>85</v>
      </c>
      <c r="B84" t="s">
        <v>86</v>
      </c>
      <c r="C84">
        <v>29318</v>
      </c>
      <c r="D84" t="s">
        <v>120</v>
      </c>
      <c r="E84" s="1">
        <v>43556</v>
      </c>
      <c r="F84">
        <v>29318</v>
      </c>
      <c r="G84" t="str">
        <f>VLOOKUP(Table1[[#This Row],[tot_e_Rx]],'Lookup Tables'!$B$2:$C$6,2,TRUE)</f>
        <v xml:space="preserve">moderate </v>
      </c>
      <c r="H84">
        <v>27604</v>
      </c>
      <c r="I84">
        <v>1498</v>
      </c>
      <c r="J84">
        <v>10823</v>
      </c>
      <c r="K84">
        <v>18431</v>
      </c>
      <c r="L84">
        <v>2992</v>
      </c>
      <c r="M84">
        <v>2476</v>
      </c>
      <c r="N84">
        <v>0.98</v>
      </c>
      <c r="O84">
        <v>0.97</v>
      </c>
      <c r="P84" t="str">
        <f>IF(Table1[[#This Row],[pct_pharm_e_Rx]]&gt;=0.85,"most"," ")</f>
        <v>most</v>
      </c>
    </row>
    <row r="85" spans="1:16" x14ac:dyDescent="0.2">
      <c r="A85" t="s">
        <v>77</v>
      </c>
      <c r="B85" t="s">
        <v>78</v>
      </c>
      <c r="C85">
        <v>29308</v>
      </c>
      <c r="D85" t="s">
        <v>120</v>
      </c>
      <c r="E85" s="1">
        <v>42917</v>
      </c>
      <c r="F85">
        <v>29308</v>
      </c>
      <c r="G85" t="str">
        <f>VLOOKUP(Table1[[#This Row],[tot_e_Rx]],'Lookup Tables'!$B$2:$C$6,2,TRUE)</f>
        <v xml:space="preserve">moderate </v>
      </c>
      <c r="H85">
        <v>25594</v>
      </c>
      <c r="I85">
        <v>3680</v>
      </c>
      <c r="J85">
        <v>8674</v>
      </c>
      <c r="K85">
        <v>19505</v>
      </c>
      <c r="L85">
        <v>3097</v>
      </c>
      <c r="M85">
        <v>1957</v>
      </c>
      <c r="N85">
        <v>0.95</v>
      </c>
      <c r="O85">
        <v>0.94</v>
      </c>
      <c r="P85" t="str">
        <f>IF(Table1[[#This Row],[pct_pharm_e_Rx]]&gt;=0.85,"most"," ")</f>
        <v>most</v>
      </c>
    </row>
    <row r="86" spans="1:16" x14ac:dyDescent="0.2">
      <c r="A86" t="s">
        <v>95</v>
      </c>
      <c r="B86" t="s">
        <v>96</v>
      </c>
      <c r="C86">
        <v>29254</v>
      </c>
      <c r="D86" t="s">
        <v>115</v>
      </c>
      <c r="E86" s="1">
        <v>42948</v>
      </c>
      <c r="F86">
        <v>29254</v>
      </c>
      <c r="G86" t="str">
        <f>VLOOKUP(Table1[[#This Row],[tot_e_Rx]],'Lookup Tables'!$B$2:$C$6,2,TRUE)</f>
        <v xml:space="preserve">moderate </v>
      </c>
      <c r="H86">
        <v>24858</v>
      </c>
      <c r="I86">
        <v>4240</v>
      </c>
      <c r="J86">
        <v>11102</v>
      </c>
      <c r="K86">
        <v>16708</v>
      </c>
      <c r="L86">
        <v>2556</v>
      </c>
      <c r="M86">
        <v>1789</v>
      </c>
      <c r="N86">
        <v>0.94</v>
      </c>
      <c r="O86">
        <v>0.92</v>
      </c>
      <c r="P86" t="str">
        <f>IF(Table1[[#This Row],[pct_pharm_e_Rx]]&gt;=0.85,"most"," ")</f>
        <v>most</v>
      </c>
    </row>
    <row r="87" spans="1:16" x14ac:dyDescent="0.2">
      <c r="A87" t="s">
        <v>85</v>
      </c>
      <c r="B87" t="s">
        <v>86</v>
      </c>
      <c r="C87">
        <v>29067</v>
      </c>
      <c r="D87" t="s">
        <v>120</v>
      </c>
      <c r="E87" s="1">
        <v>43525</v>
      </c>
      <c r="F87">
        <v>29067</v>
      </c>
      <c r="G87" t="str">
        <f>VLOOKUP(Table1[[#This Row],[tot_e_Rx]],'Lookup Tables'!$B$2:$C$6,2,TRUE)</f>
        <v xml:space="preserve">moderate </v>
      </c>
      <c r="H87">
        <v>27294</v>
      </c>
      <c r="I87">
        <v>1527</v>
      </c>
      <c r="J87">
        <v>10772</v>
      </c>
      <c r="K87">
        <v>18251</v>
      </c>
      <c r="L87">
        <v>2972</v>
      </c>
      <c r="M87">
        <v>2456</v>
      </c>
      <c r="N87">
        <v>0.97</v>
      </c>
      <c r="O87">
        <v>0.97</v>
      </c>
      <c r="P87" t="str">
        <f>IF(Table1[[#This Row],[pct_pharm_e_Rx]]&gt;=0.85,"most"," ")</f>
        <v>most</v>
      </c>
    </row>
    <row r="88" spans="1:16" x14ac:dyDescent="0.2">
      <c r="A88" t="s">
        <v>27</v>
      </c>
      <c r="B88" t="s">
        <v>28</v>
      </c>
      <c r="C88">
        <v>28913</v>
      </c>
      <c r="D88" t="s">
        <v>117</v>
      </c>
      <c r="E88" s="1">
        <v>43221</v>
      </c>
      <c r="F88">
        <v>28913</v>
      </c>
      <c r="G88" t="str">
        <f>VLOOKUP(Table1[[#This Row],[tot_e_Rx]],'Lookup Tables'!$B$2:$C$6,2,TRUE)</f>
        <v xml:space="preserve">moderate </v>
      </c>
      <c r="H88">
        <v>25053</v>
      </c>
      <c r="I88">
        <v>3615</v>
      </c>
      <c r="J88">
        <v>9005</v>
      </c>
      <c r="K88">
        <v>18730</v>
      </c>
      <c r="L88">
        <v>2955</v>
      </c>
      <c r="M88">
        <v>1517</v>
      </c>
      <c r="N88">
        <v>0.96</v>
      </c>
      <c r="O88">
        <v>0.93</v>
      </c>
      <c r="P88" t="str">
        <f>IF(Table1[[#This Row],[pct_pharm_e_Rx]]&gt;=0.85,"most"," ")</f>
        <v>most</v>
      </c>
    </row>
    <row r="89" spans="1:16" x14ac:dyDescent="0.2">
      <c r="A89" t="s">
        <v>85</v>
      </c>
      <c r="B89" t="s">
        <v>86</v>
      </c>
      <c r="C89">
        <v>28862</v>
      </c>
      <c r="D89" t="s">
        <v>120</v>
      </c>
      <c r="E89" s="1">
        <v>43497</v>
      </c>
      <c r="F89">
        <v>28862</v>
      </c>
      <c r="G89" t="str">
        <f>VLOOKUP(Table1[[#This Row],[tot_e_Rx]],'Lookup Tables'!$B$2:$C$6,2,TRUE)</f>
        <v xml:space="preserve">moderate </v>
      </c>
      <c r="H89">
        <v>27175</v>
      </c>
      <c r="I89">
        <v>1512</v>
      </c>
      <c r="J89">
        <v>10684</v>
      </c>
      <c r="K89">
        <v>18152</v>
      </c>
      <c r="L89">
        <v>2908</v>
      </c>
      <c r="M89">
        <v>2407</v>
      </c>
      <c r="N89">
        <v>0.98</v>
      </c>
      <c r="O89">
        <v>0.97</v>
      </c>
      <c r="P89" t="str">
        <f>IF(Table1[[#This Row],[pct_pharm_e_Rx]]&gt;=0.85,"most"," ")</f>
        <v>most</v>
      </c>
    </row>
    <row r="90" spans="1:16" x14ac:dyDescent="0.2">
      <c r="A90" t="s">
        <v>85</v>
      </c>
      <c r="B90" t="s">
        <v>86</v>
      </c>
      <c r="C90">
        <v>28804</v>
      </c>
      <c r="D90" t="s">
        <v>120</v>
      </c>
      <c r="E90" s="1">
        <v>43466</v>
      </c>
      <c r="F90">
        <v>28804</v>
      </c>
      <c r="G90" t="str">
        <f>VLOOKUP(Table1[[#This Row],[tot_e_Rx]],'Lookup Tables'!$B$2:$C$6,2,TRUE)</f>
        <v xml:space="preserve">moderate </v>
      </c>
      <c r="H90">
        <v>27067</v>
      </c>
      <c r="I90">
        <v>1554</v>
      </c>
      <c r="J90">
        <v>10485</v>
      </c>
      <c r="K90">
        <v>18077</v>
      </c>
      <c r="L90">
        <v>2846</v>
      </c>
      <c r="M90">
        <v>2323</v>
      </c>
      <c r="N90">
        <v>0.97</v>
      </c>
      <c r="O90">
        <v>0.97</v>
      </c>
      <c r="P90" t="str">
        <f>IF(Table1[[#This Row],[pct_pharm_e_Rx]]&gt;=0.85,"most"," ")</f>
        <v>most</v>
      </c>
    </row>
    <row r="91" spans="1:16" x14ac:dyDescent="0.2">
      <c r="A91" t="s">
        <v>19</v>
      </c>
      <c r="B91" t="s">
        <v>20</v>
      </c>
      <c r="C91">
        <v>28612</v>
      </c>
      <c r="D91" t="s">
        <v>113</v>
      </c>
      <c r="E91" s="1">
        <v>42675</v>
      </c>
      <c r="F91">
        <v>28612</v>
      </c>
      <c r="G91" t="str">
        <f>VLOOKUP(Table1[[#This Row],[tot_e_Rx]],'Lookup Tables'!$B$2:$C$6,2,TRUE)</f>
        <v xml:space="preserve">moderate </v>
      </c>
      <c r="H91">
        <v>23593</v>
      </c>
      <c r="I91">
        <v>4928</v>
      </c>
      <c r="J91">
        <v>10065</v>
      </c>
      <c r="K91">
        <v>18070</v>
      </c>
      <c r="L91">
        <v>2044</v>
      </c>
      <c r="M91">
        <v>1615</v>
      </c>
      <c r="N91">
        <v>0.91</v>
      </c>
      <c r="O91">
        <v>0.89</v>
      </c>
      <c r="P91" t="str">
        <f>IF(Table1[[#This Row],[pct_pharm_e_Rx]]&gt;=0.85,"most"," ")</f>
        <v>most</v>
      </c>
    </row>
    <row r="92" spans="1:16" x14ac:dyDescent="0.2">
      <c r="A92" t="s">
        <v>85</v>
      </c>
      <c r="B92" t="s">
        <v>86</v>
      </c>
      <c r="C92">
        <v>28521</v>
      </c>
      <c r="D92" t="s">
        <v>120</v>
      </c>
      <c r="E92" s="1">
        <v>43435</v>
      </c>
      <c r="F92">
        <v>28521</v>
      </c>
      <c r="G92" t="str">
        <f>VLOOKUP(Table1[[#This Row],[tot_e_Rx]],'Lookup Tables'!$B$2:$C$6,2,TRUE)</f>
        <v xml:space="preserve">moderate </v>
      </c>
      <c r="H92">
        <v>26773</v>
      </c>
      <c r="I92">
        <v>1549</v>
      </c>
      <c r="J92">
        <v>10404</v>
      </c>
      <c r="K92">
        <v>17932</v>
      </c>
      <c r="L92">
        <v>2805</v>
      </c>
      <c r="M92">
        <v>2298</v>
      </c>
      <c r="N92">
        <v>0.98</v>
      </c>
      <c r="O92">
        <v>0.97</v>
      </c>
      <c r="P92" t="str">
        <f>IF(Table1[[#This Row],[pct_pharm_e_Rx]]&gt;=0.85,"most"," ")</f>
        <v>most</v>
      </c>
    </row>
    <row r="93" spans="1:16" x14ac:dyDescent="0.2">
      <c r="A93" t="s">
        <v>27</v>
      </c>
      <c r="B93" t="s">
        <v>28</v>
      </c>
      <c r="C93">
        <v>28448</v>
      </c>
      <c r="D93" t="s">
        <v>117</v>
      </c>
      <c r="E93" s="1">
        <v>43191</v>
      </c>
      <c r="F93">
        <v>28448</v>
      </c>
      <c r="G93" t="str">
        <f>VLOOKUP(Table1[[#This Row],[tot_e_Rx]],'Lookup Tables'!$B$2:$C$6,2,TRUE)</f>
        <v xml:space="preserve">moderate </v>
      </c>
      <c r="H93">
        <v>24543</v>
      </c>
      <c r="I93">
        <v>3660</v>
      </c>
      <c r="J93">
        <v>8769</v>
      </c>
      <c r="K93">
        <v>18540</v>
      </c>
      <c r="L93">
        <v>2866</v>
      </c>
      <c r="M93">
        <v>1487</v>
      </c>
      <c r="N93">
        <v>0.96</v>
      </c>
      <c r="O93">
        <v>0.94</v>
      </c>
      <c r="P93" t="str">
        <f>IF(Table1[[#This Row],[pct_pharm_e_Rx]]&gt;=0.85,"most"," ")</f>
        <v>most</v>
      </c>
    </row>
    <row r="94" spans="1:16" x14ac:dyDescent="0.2">
      <c r="A94" t="s">
        <v>95</v>
      </c>
      <c r="B94" t="s">
        <v>96</v>
      </c>
      <c r="C94">
        <v>28428</v>
      </c>
      <c r="D94" t="s">
        <v>115</v>
      </c>
      <c r="E94" s="1">
        <v>42917</v>
      </c>
      <c r="F94">
        <v>28428</v>
      </c>
      <c r="G94" t="str">
        <f>VLOOKUP(Table1[[#This Row],[tot_e_Rx]],'Lookup Tables'!$B$2:$C$6,2,TRUE)</f>
        <v xml:space="preserve">moderate </v>
      </c>
      <c r="H94">
        <v>24168</v>
      </c>
      <c r="I94">
        <v>4100</v>
      </c>
      <c r="J94">
        <v>10830</v>
      </c>
      <c r="K94">
        <v>16352</v>
      </c>
      <c r="L94">
        <v>2437</v>
      </c>
      <c r="M94">
        <v>1731</v>
      </c>
      <c r="N94">
        <v>0.93</v>
      </c>
      <c r="O94">
        <v>0.92</v>
      </c>
      <c r="P94" t="str">
        <f>IF(Table1[[#This Row],[pct_pharm_e_Rx]]&gt;=0.85,"most"," ")</f>
        <v>most</v>
      </c>
    </row>
    <row r="95" spans="1:16" x14ac:dyDescent="0.2">
      <c r="A95" t="s">
        <v>85</v>
      </c>
      <c r="B95" t="s">
        <v>86</v>
      </c>
      <c r="C95">
        <v>28385</v>
      </c>
      <c r="D95" t="s">
        <v>120</v>
      </c>
      <c r="E95" s="1">
        <v>43405</v>
      </c>
      <c r="F95">
        <v>28385</v>
      </c>
      <c r="G95" t="str">
        <f>VLOOKUP(Table1[[#This Row],[tot_e_Rx]],'Lookup Tables'!$B$2:$C$6,2,TRUE)</f>
        <v xml:space="preserve">moderate </v>
      </c>
      <c r="H95">
        <v>26636</v>
      </c>
      <c r="I95">
        <v>1575</v>
      </c>
      <c r="J95">
        <v>10378</v>
      </c>
      <c r="K95">
        <v>17868</v>
      </c>
      <c r="L95">
        <v>2781</v>
      </c>
      <c r="M95">
        <v>2253</v>
      </c>
      <c r="N95">
        <v>0.98</v>
      </c>
      <c r="O95">
        <v>0.97</v>
      </c>
      <c r="P95" t="str">
        <f>IF(Table1[[#This Row],[pct_pharm_e_Rx]]&gt;=0.85,"most"," ")</f>
        <v>most</v>
      </c>
    </row>
    <row r="96" spans="1:16" x14ac:dyDescent="0.2">
      <c r="A96" t="s">
        <v>85</v>
      </c>
      <c r="B96" t="s">
        <v>86</v>
      </c>
      <c r="C96">
        <v>28379</v>
      </c>
      <c r="D96" t="s">
        <v>120</v>
      </c>
      <c r="E96" s="1">
        <v>43374</v>
      </c>
      <c r="F96">
        <v>28379</v>
      </c>
      <c r="G96" t="str">
        <f>VLOOKUP(Table1[[#This Row],[tot_e_Rx]],'Lookup Tables'!$B$2:$C$6,2,TRUE)</f>
        <v xml:space="preserve">moderate </v>
      </c>
      <c r="H96">
        <v>26613</v>
      </c>
      <c r="I96">
        <v>1620</v>
      </c>
      <c r="J96">
        <v>10360</v>
      </c>
      <c r="K96">
        <v>17926</v>
      </c>
      <c r="L96">
        <v>2757</v>
      </c>
      <c r="M96">
        <v>2258</v>
      </c>
      <c r="N96">
        <v>0.97</v>
      </c>
      <c r="O96">
        <v>0.97</v>
      </c>
      <c r="P96" t="str">
        <f>IF(Table1[[#This Row],[pct_pharm_e_Rx]]&gt;=0.85,"most"," ")</f>
        <v>most</v>
      </c>
    </row>
    <row r="97" spans="1:16" x14ac:dyDescent="0.2">
      <c r="A97" t="s">
        <v>77</v>
      </c>
      <c r="B97" t="s">
        <v>78</v>
      </c>
      <c r="C97">
        <v>28330</v>
      </c>
      <c r="D97" t="s">
        <v>120</v>
      </c>
      <c r="E97" s="1">
        <v>42856</v>
      </c>
      <c r="F97">
        <v>28330</v>
      </c>
      <c r="G97" t="str">
        <f>VLOOKUP(Table1[[#This Row],[tot_e_Rx]],'Lookup Tables'!$B$2:$C$6,2,TRUE)</f>
        <v xml:space="preserve">moderate </v>
      </c>
      <c r="H97">
        <v>24341</v>
      </c>
      <c r="I97">
        <v>3972</v>
      </c>
      <c r="J97">
        <v>8453</v>
      </c>
      <c r="K97">
        <v>19043</v>
      </c>
      <c r="L97">
        <v>2955</v>
      </c>
      <c r="M97">
        <v>1900</v>
      </c>
      <c r="N97">
        <v>0.94</v>
      </c>
      <c r="O97">
        <v>0.94</v>
      </c>
      <c r="P97" t="str">
        <f>IF(Table1[[#This Row],[pct_pharm_e_Rx]]&gt;=0.85,"most"," ")</f>
        <v>most</v>
      </c>
    </row>
    <row r="98" spans="1:16" x14ac:dyDescent="0.2">
      <c r="A98" t="s">
        <v>95</v>
      </c>
      <c r="B98" t="s">
        <v>96</v>
      </c>
      <c r="C98">
        <v>28198</v>
      </c>
      <c r="D98" t="s">
        <v>115</v>
      </c>
      <c r="E98" s="1">
        <v>42887</v>
      </c>
      <c r="F98">
        <v>28198</v>
      </c>
      <c r="G98" t="str">
        <f>VLOOKUP(Table1[[#This Row],[tot_e_Rx]],'Lookup Tables'!$B$2:$C$6,2,TRUE)</f>
        <v xml:space="preserve">moderate </v>
      </c>
      <c r="H98">
        <v>23668</v>
      </c>
      <c r="I98">
        <v>4376</v>
      </c>
      <c r="J98">
        <v>10829</v>
      </c>
      <c r="K98">
        <v>16435</v>
      </c>
      <c r="L98">
        <v>2407</v>
      </c>
      <c r="M98">
        <v>1697</v>
      </c>
      <c r="N98">
        <v>0.93</v>
      </c>
      <c r="O98">
        <v>0.91</v>
      </c>
      <c r="P98" t="str">
        <f>IF(Table1[[#This Row],[pct_pharm_e_Rx]]&gt;=0.85,"most"," ")</f>
        <v>most</v>
      </c>
    </row>
    <row r="99" spans="1:16" x14ac:dyDescent="0.2">
      <c r="A99" t="s">
        <v>27</v>
      </c>
      <c r="B99" t="s">
        <v>28</v>
      </c>
      <c r="C99">
        <v>27919</v>
      </c>
      <c r="D99" t="s">
        <v>117</v>
      </c>
      <c r="E99" s="1">
        <v>43160</v>
      </c>
      <c r="F99">
        <v>27919</v>
      </c>
      <c r="G99" t="str">
        <f>VLOOKUP(Table1[[#This Row],[tot_e_Rx]],'Lookup Tables'!$B$2:$C$6,2,TRUE)</f>
        <v xml:space="preserve">moderate </v>
      </c>
      <c r="H99">
        <v>24029</v>
      </c>
      <c r="I99">
        <v>3650</v>
      </c>
      <c r="J99">
        <v>8553</v>
      </c>
      <c r="K99">
        <v>18289</v>
      </c>
      <c r="L99">
        <v>2792</v>
      </c>
      <c r="M99">
        <v>1449</v>
      </c>
      <c r="N99">
        <v>0.95</v>
      </c>
      <c r="O99">
        <v>0.93</v>
      </c>
      <c r="P99" t="str">
        <f>IF(Table1[[#This Row],[pct_pharm_e_Rx]]&gt;=0.85,"most"," ")</f>
        <v>most</v>
      </c>
    </row>
    <row r="100" spans="1:16" x14ac:dyDescent="0.2">
      <c r="A100" t="s">
        <v>85</v>
      </c>
      <c r="B100" t="s">
        <v>86</v>
      </c>
      <c r="C100">
        <v>27890</v>
      </c>
      <c r="D100" t="s">
        <v>120</v>
      </c>
      <c r="E100" s="1">
        <v>43344</v>
      </c>
      <c r="F100">
        <v>27890</v>
      </c>
      <c r="G100" t="str">
        <f>VLOOKUP(Table1[[#This Row],[tot_e_Rx]],'Lookup Tables'!$B$2:$C$6,2,TRUE)</f>
        <v xml:space="preserve">moderate </v>
      </c>
      <c r="H100">
        <v>26128</v>
      </c>
      <c r="I100">
        <v>1624</v>
      </c>
      <c r="J100">
        <v>10312</v>
      </c>
      <c r="K100">
        <v>17524</v>
      </c>
      <c r="L100">
        <v>2728</v>
      </c>
      <c r="M100">
        <v>2224</v>
      </c>
      <c r="N100">
        <v>0.97</v>
      </c>
      <c r="O100">
        <v>0.97</v>
      </c>
      <c r="P100" t="str">
        <f>IF(Table1[[#This Row],[pct_pharm_e_Rx]]&gt;=0.85,"most"," ")</f>
        <v>most</v>
      </c>
    </row>
    <row r="101" spans="1:16" x14ac:dyDescent="0.2">
      <c r="A101" t="s">
        <v>27</v>
      </c>
      <c r="B101" t="s">
        <v>28</v>
      </c>
      <c r="C101">
        <v>27729</v>
      </c>
      <c r="D101" t="s">
        <v>117</v>
      </c>
      <c r="E101" s="1">
        <v>43132</v>
      </c>
      <c r="F101">
        <v>27729</v>
      </c>
      <c r="G101" t="str">
        <f>VLOOKUP(Table1[[#This Row],[tot_e_Rx]],'Lookup Tables'!$B$2:$C$6,2,TRUE)</f>
        <v xml:space="preserve">moderate </v>
      </c>
      <c r="H101">
        <v>23740</v>
      </c>
      <c r="I101">
        <v>3749</v>
      </c>
      <c r="J101">
        <v>8466</v>
      </c>
      <c r="K101">
        <v>18203</v>
      </c>
      <c r="L101">
        <v>2770</v>
      </c>
      <c r="M101">
        <v>1408</v>
      </c>
      <c r="N101">
        <v>0.95</v>
      </c>
      <c r="O101">
        <v>0.92</v>
      </c>
      <c r="P101" t="str">
        <f>IF(Table1[[#This Row],[pct_pharm_e_Rx]]&gt;=0.85,"most"," ")</f>
        <v>most</v>
      </c>
    </row>
    <row r="102" spans="1:16" x14ac:dyDescent="0.2">
      <c r="A102" t="s">
        <v>85</v>
      </c>
      <c r="B102" t="s">
        <v>86</v>
      </c>
      <c r="C102">
        <v>27481</v>
      </c>
      <c r="D102" t="s">
        <v>120</v>
      </c>
      <c r="E102" s="1">
        <v>43313</v>
      </c>
      <c r="F102">
        <v>27481</v>
      </c>
      <c r="G102" t="str">
        <f>VLOOKUP(Table1[[#This Row],[tot_e_Rx]],'Lookup Tables'!$B$2:$C$6,2,TRUE)</f>
        <v xml:space="preserve">moderate </v>
      </c>
      <c r="H102">
        <v>25584</v>
      </c>
      <c r="I102">
        <v>1764</v>
      </c>
      <c r="J102">
        <v>10193</v>
      </c>
      <c r="K102">
        <v>17235</v>
      </c>
      <c r="L102">
        <v>2693</v>
      </c>
      <c r="M102">
        <v>2181</v>
      </c>
      <c r="N102">
        <v>0.97</v>
      </c>
      <c r="O102">
        <v>0.97</v>
      </c>
      <c r="P102" t="str">
        <f>IF(Table1[[#This Row],[pct_pharm_e_Rx]]&gt;=0.85,"most"," ")</f>
        <v>most</v>
      </c>
    </row>
    <row r="103" spans="1:16" x14ac:dyDescent="0.2">
      <c r="A103" t="s">
        <v>19</v>
      </c>
      <c r="B103" t="s">
        <v>20</v>
      </c>
      <c r="C103">
        <v>27464</v>
      </c>
      <c r="D103" t="s">
        <v>113</v>
      </c>
      <c r="E103" s="1">
        <v>42644</v>
      </c>
      <c r="F103">
        <v>27464</v>
      </c>
      <c r="G103" t="str">
        <f>VLOOKUP(Table1[[#This Row],[tot_e_Rx]],'Lookup Tables'!$B$2:$C$6,2,TRUE)</f>
        <v xml:space="preserve">moderate </v>
      </c>
      <c r="H103">
        <v>22538</v>
      </c>
      <c r="I103">
        <v>4837</v>
      </c>
      <c r="J103">
        <v>9767</v>
      </c>
      <c r="K103">
        <v>17253</v>
      </c>
      <c r="L103">
        <v>1958</v>
      </c>
      <c r="M103">
        <v>1595</v>
      </c>
      <c r="N103">
        <v>0.91</v>
      </c>
      <c r="O103">
        <v>0.88</v>
      </c>
      <c r="P103" t="str">
        <f>IF(Table1[[#This Row],[pct_pharm_e_Rx]]&gt;=0.85,"most"," ")</f>
        <v>most</v>
      </c>
    </row>
    <row r="104" spans="1:16" x14ac:dyDescent="0.2">
      <c r="A104" t="s">
        <v>27</v>
      </c>
      <c r="B104" t="s">
        <v>28</v>
      </c>
      <c r="C104">
        <v>27416</v>
      </c>
      <c r="D104" t="s">
        <v>117</v>
      </c>
      <c r="E104" s="1">
        <v>43101</v>
      </c>
      <c r="F104">
        <v>27416</v>
      </c>
      <c r="G104" t="str">
        <f>VLOOKUP(Table1[[#This Row],[tot_e_Rx]],'Lookup Tables'!$B$2:$C$6,2,TRUE)</f>
        <v xml:space="preserve">moderate </v>
      </c>
      <c r="H104">
        <v>23358</v>
      </c>
      <c r="I104">
        <v>3739</v>
      </c>
      <c r="J104">
        <v>8392</v>
      </c>
      <c r="K104">
        <v>18014</v>
      </c>
      <c r="L104">
        <v>2714</v>
      </c>
      <c r="M104">
        <v>1386</v>
      </c>
      <c r="N104">
        <v>0.95</v>
      </c>
      <c r="O104">
        <v>0.93</v>
      </c>
      <c r="P104" t="str">
        <f>IF(Table1[[#This Row],[pct_pharm_e_Rx]]&gt;=0.85,"most"," ")</f>
        <v>most</v>
      </c>
    </row>
    <row r="105" spans="1:16" x14ac:dyDescent="0.2">
      <c r="A105" t="s">
        <v>95</v>
      </c>
      <c r="B105" t="s">
        <v>96</v>
      </c>
      <c r="C105">
        <v>27351</v>
      </c>
      <c r="D105" t="s">
        <v>115</v>
      </c>
      <c r="E105" s="1">
        <v>42856</v>
      </c>
      <c r="F105">
        <v>27351</v>
      </c>
      <c r="G105" t="str">
        <f>VLOOKUP(Table1[[#This Row],[tot_e_Rx]],'Lookup Tables'!$B$2:$C$6,2,TRUE)</f>
        <v xml:space="preserve">moderate </v>
      </c>
      <c r="H105">
        <v>23016</v>
      </c>
      <c r="I105">
        <v>4178</v>
      </c>
      <c r="J105">
        <v>10608</v>
      </c>
      <c r="K105">
        <v>15889</v>
      </c>
      <c r="L105">
        <v>2308</v>
      </c>
      <c r="M105">
        <v>1663</v>
      </c>
      <c r="N105">
        <v>0.93</v>
      </c>
      <c r="O105">
        <v>0.91</v>
      </c>
      <c r="P105" t="str">
        <f>IF(Table1[[#This Row],[pct_pharm_e_Rx]]&gt;=0.85,"most"," ")</f>
        <v>most</v>
      </c>
    </row>
    <row r="106" spans="1:16" x14ac:dyDescent="0.2">
      <c r="A106" t="s">
        <v>27</v>
      </c>
      <c r="B106" t="s">
        <v>28</v>
      </c>
      <c r="C106">
        <v>27110</v>
      </c>
      <c r="D106" t="s">
        <v>117</v>
      </c>
      <c r="E106" s="1">
        <v>43070</v>
      </c>
      <c r="F106">
        <v>27110</v>
      </c>
      <c r="G106" t="str">
        <f>VLOOKUP(Table1[[#This Row],[tot_e_Rx]],'Lookup Tables'!$B$2:$C$6,2,TRUE)</f>
        <v xml:space="preserve">moderate </v>
      </c>
      <c r="H106">
        <v>22737</v>
      </c>
      <c r="I106">
        <v>4046</v>
      </c>
      <c r="J106">
        <v>8345</v>
      </c>
      <c r="K106">
        <v>17820</v>
      </c>
      <c r="L106">
        <v>2645</v>
      </c>
      <c r="M106">
        <v>1339</v>
      </c>
      <c r="N106">
        <v>0.95</v>
      </c>
      <c r="O106">
        <v>0.93</v>
      </c>
      <c r="P106" t="str">
        <f>IF(Table1[[#This Row],[pct_pharm_e_Rx]]&gt;=0.85,"most"," ")</f>
        <v>most</v>
      </c>
    </row>
    <row r="107" spans="1:16" x14ac:dyDescent="0.2">
      <c r="A107" t="s">
        <v>85</v>
      </c>
      <c r="B107" t="s">
        <v>86</v>
      </c>
      <c r="C107">
        <v>27061</v>
      </c>
      <c r="D107" t="s">
        <v>120</v>
      </c>
      <c r="E107" s="1">
        <v>43282</v>
      </c>
      <c r="F107">
        <v>27061</v>
      </c>
      <c r="G107" t="str">
        <f>VLOOKUP(Table1[[#This Row],[tot_e_Rx]],'Lookup Tables'!$B$2:$C$6,2,TRUE)</f>
        <v xml:space="preserve">moderate </v>
      </c>
      <c r="H107">
        <v>25170</v>
      </c>
      <c r="I107">
        <v>1768</v>
      </c>
      <c r="J107">
        <v>8857</v>
      </c>
      <c r="K107">
        <v>15318</v>
      </c>
      <c r="L107">
        <v>2370</v>
      </c>
      <c r="M107">
        <v>1980</v>
      </c>
      <c r="N107">
        <v>0.97</v>
      </c>
      <c r="O107">
        <v>0.97</v>
      </c>
      <c r="P107" t="str">
        <f>IF(Table1[[#This Row],[pct_pharm_e_Rx]]&gt;=0.85,"most"," ")</f>
        <v>most</v>
      </c>
    </row>
    <row r="108" spans="1:16" x14ac:dyDescent="0.2">
      <c r="A108" t="s">
        <v>77</v>
      </c>
      <c r="B108" t="s">
        <v>78</v>
      </c>
      <c r="C108">
        <v>27031</v>
      </c>
      <c r="D108" t="s">
        <v>120</v>
      </c>
      <c r="E108" s="1">
        <v>42826</v>
      </c>
      <c r="F108">
        <v>27031</v>
      </c>
      <c r="G108" t="str">
        <f>VLOOKUP(Table1[[#This Row],[tot_e_Rx]],'Lookup Tables'!$B$2:$C$6,2,TRUE)</f>
        <v xml:space="preserve">moderate </v>
      </c>
      <c r="H108">
        <v>23164</v>
      </c>
      <c r="I108">
        <v>3849</v>
      </c>
      <c r="J108">
        <v>8190</v>
      </c>
      <c r="K108">
        <v>18069</v>
      </c>
      <c r="L108">
        <v>2820</v>
      </c>
      <c r="M108">
        <v>1831</v>
      </c>
      <c r="N108">
        <v>0.94</v>
      </c>
      <c r="O108">
        <v>0.94</v>
      </c>
      <c r="P108" t="str">
        <f>IF(Table1[[#This Row],[pct_pharm_e_Rx]]&gt;=0.85,"most"," ")</f>
        <v>most</v>
      </c>
    </row>
    <row r="109" spans="1:16" x14ac:dyDescent="0.2">
      <c r="A109" t="s">
        <v>27</v>
      </c>
      <c r="B109" t="s">
        <v>28</v>
      </c>
      <c r="C109">
        <v>26907</v>
      </c>
      <c r="D109" t="s">
        <v>117</v>
      </c>
      <c r="E109" s="1">
        <v>43040</v>
      </c>
      <c r="F109">
        <v>26907</v>
      </c>
      <c r="G109" t="str">
        <f>VLOOKUP(Table1[[#This Row],[tot_e_Rx]],'Lookup Tables'!$B$2:$C$6,2,TRUE)</f>
        <v xml:space="preserve">moderate </v>
      </c>
      <c r="H109">
        <v>22390</v>
      </c>
      <c r="I109">
        <v>4196</v>
      </c>
      <c r="J109">
        <v>8318</v>
      </c>
      <c r="K109">
        <v>17698</v>
      </c>
      <c r="L109">
        <v>2645</v>
      </c>
      <c r="M109">
        <v>1338</v>
      </c>
      <c r="N109">
        <v>0.95</v>
      </c>
      <c r="O109">
        <v>0.93</v>
      </c>
      <c r="P109" t="str">
        <f>IF(Table1[[#This Row],[pct_pharm_e_Rx]]&gt;=0.85,"most"," ")</f>
        <v>most</v>
      </c>
    </row>
    <row r="110" spans="1:16" x14ac:dyDescent="0.2">
      <c r="A110" t="s">
        <v>85</v>
      </c>
      <c r="B110" t="s">
        <v>86</v>
      </c>
      <c r="C110">
        <v>26823</v>
      </c>
      <c r="D110" t="s">
        <v>120</v>
      </c>
      <c r="E110" s="1">
        <v>43252</v>
      </c>
      <c r="F110">
        <v>26823</v>
      </c>
      <c r="G110" t="str">
        <f>VLOOKUP(Table1[[#This Row],[tot_e_Rx]],'Lookup Tables'!$B$2:$C$6,2,TRUE)</f>
        <v xml:space="preserve">moderate </v>
      </c>
      <c r="H110">
        <v>24876</v>
      </c>
      <c r="I110">
        <v>1824</v>
      </c>
      <c r="J110">
        <v>8992</v>
      </c>
      <c r="K110">
        <v>15509</v>
      </c>
      <c r="L110">
        <v>2338</v>
      </c>
      <c r="M110">
        <v>1939</v>
      </c>
      <c r="N110">
        <v>0.97</v>
      </c>
      <c r="O110">
        <v>0.96</v>
      </c>
      <c r="P110" t="str">
        <f>IF(Table1[[#This Row],[pct_pharm_e_Rx]]&gt;=0.85,"most"," ")</f>
        <v>most</v>
      </c>
    </row>
    <row r="111" spans="1:16" x14ac:dyDescent="0.2">
      <c r="A111" t="s">
        <v>37</v>
      </c>
      <c r="B111" t="s">
        <v>38</v>
      </c>
      <c r="C111">
        <v>26781</v>
      </c>
      <c r="D111" t="s">
        <v>118</v>
      </c>
      <c r="E111" s="1">
        <v>43556</v>
      </c>
      <c r="F111">
        <v>26781</v>
      </c>
      <c r="G111" t="str">
        <f>VLOOKUP(Table1[[#This Row],[tot_e_Rx]],'Lookup Tables'!$B$2:$C$6,2,TRUE)</f>
        <v xml:space="preserve">moderate </v>
      </c>
      <c r="H111">
        <v>25148</v>
      </c>
      <c r="I111">
        <v>1296</v>
      </c>
      <c r="J111">
        <v>9446</v>
      </c>
      <c r="K111">
        <v>17253</v>
      </c>
      <c r="L111">
        <v>2610</v>
      </c>
      <c r="M111">
        <v>1424</v>
      </c>
      <c r="N111">
        <v>0.96</v>
      </c>
      <c r="O111">
        <v>0.95</v>
      </c>
      <c r="P111" t="str">
        <f>IF(Table1[[#This Row],[pct_pharm_e_Rx]]&gt;=0.85,"most"," ")</f>
        <v>most</v>
      </c>
    </row>
    <row r="112" spans="1:16" x14ac:dyDescent="0.2">
      <c r="A112" t="s">
        <v>85</v>
      </c>
      <c r="B112" t="s">
        <v>86</v>
      </c>
      <c r="C112">
        <v>26766</v>
      </c>
      <c r="D112" t="s">
        <v>120</v>
      </c>
      <c r="E112" s="1">
        <v>43221</v>
      </c>
      <c r="F112">
        <v>26766</v>
      </c>
      <c r="G112" t="str">
        <f>VLOOKUP(Table1[[#This Row],[tot_e_Rx]],'Lookup Tables'!$B$2:$C$6,2,TRUE)</f>
        <v xml:space="preserve">moderate </v>
      </c>
      <c r="H112">
        <v>24710</v>
      </c>
      <c r="I112">
        <v>1942</v>
      </c>
      <c r="J112">
        <v>8986</v>
      </c>
      <c r="K112">
        <v>15472</v>
      </c>
      <c r="L112">
        <v>2319</v>
      </c>
      <c r="M112">
        <v>1915</v>
      </c>
      <c r="N112">
        <v>0.97</v>
      </c>
      <c r="O112">
        <v>0.96</v>
      </c>
      <c r="P112" t="str">
        <f>IF(Table1[[#This Row],[pct_pharm_e_Rx]]&gt;=0.85,"most"," ")</f>
        <v>most</v>
      </c>
    </row>
    <row r="113" spans="1:16" x14ac:dyDescent="0.2">
      <c r="A113" t="s">
        <v>37</v>
      </c>
      <c r="B113" t="s">
        <v>38</v>
      </c>
      <c r="C113">
        <v>26609</v>
      </c>
      <c r="D113" t="s">
        <v>118</v>
      </c>
      <c r="E113" s="1">
        <v>43525</v>
      </c>
      <c r="F113">
        <v>26609</v>
      </c>
      <c r="G113" t="str">
        <f>VLOOKUP(Table1[[#This Row],[tot_e_Rx]],'Lookup Tables'!$B$2:$C$6,2,TRUE)</f>
        <v xml:space="preserve">moderate </v>
      </c>
      <c r="H113">
        <v>24866</v>
      </c>
      <c r="I113">
        <v>1372</v>
      </c>
      <c r="J113">
        <v>9430</v>
      </c>
      <c r="K113">
        <v>17133</v>
      </c>
      <c r="L113">
        <v>2615</v>
      </c>
      <c r="M113">
        <v>1396</v>
      </c>
      <c r="N113">
        <v>0.96</v>
      </c>
      <c r="O113">
        <v>0.96</v>
      </c>
      <c r="P113" t="str">
        <f>IF(Table1[[#This Row],[pct_pharm_e_Rx]]&gt;=0.85,"most"," ")</f>
        <v>most</v>
      </c>
    </row>
    <row r="114" spans="1:16" x14ac:dyDescent="0.2">
      <c r="A114" t="s">
        <v>85</v>
      </c>
      <c r="B114" t="s">
        <v>86</v>
      </c>
      <c r="C114">
        <v>26559</v>
      </c>
      <c r="D114" t="s">
        <v>120</v>
      </c>
      <c r="E114" s="1">
        <v>43191</v>
      </c>
      <c r="F114">
        <v>26559</v>
      </c>
      <c r="G114" t="str">
        <f>VLOOKUP(Table1[[#This Row],[tot_e_Rx]],'Lookup Tables'!$B$2:$C$6,2,TRUE)</f>
        <v xml:space="preserve">moderate </v>
      </c>
      <c r="H114">
        <v>24476</v>
      </c>
      <c r="I114">
        <v>1971</v>
      </c>
      <c r="J114">
        <v>8928</v>
      </c>
      <c r="K114">
        <v>15384</v>
      </c>
      <c r="L114">
        <v>2323</v>
      </c>
      <c r="M114">
        <v>1901</v>
      </c>
      <c r="N114">
        <v>0.97</v>
      </c>
      <c r="O114">
        <v>0.96</v>
      </c>
      <c r="P114" t="str">
        <f>IF(Table1[[#This Row],[pct_pharm_e_Rx]]&gt;=0.85,"most"," ")</f>
        <v>most</v>
      </c>
    </row>
    <row r="115" spans="1:16" x14ac:dyDescent="0.2">
      <c r="A115" t="s">
        <v>27</v>
      </c>
      <c r="B115" t="s">
        <v>28</v>
      </c>
      <c r="C115">
        <v>26505</v>
      </c>
      <c r="D115" t="s">
        <v>117</v>
      </c>
      <c r="E115" s="1">
        <v>43009</v>
      </c>
      <c r="F115">
        <v>26505</v>
      </c>
      <c r="G115" t="str">
        <f>VLOOKUP(Table1[[#This Row],[tot_e_Rx]],'Lookup Tables'!$B$2:$C$6,2,TRUE)</f>
        <v xml:space="preserve">moderate </v>
      </c>
      <c r="H115">
        <v>21926</v>
      </c>
      <c r="I115">
        <v>4269</v>
      </c>
      <c r="J115">
        <v>8187</v>
      </c>
      <c r="K115">
        <v>17452</v>
      </c>
      <c r="L115">
        <v>2601</v>
      </c>
      <c r="M115">
        <v>1269</v>
      </c>
      <c r="N115">
        <v>0.95</v>
      </c>
      <c r="O115">
        <v>0.93</v>
      </c>
      <c r="P115" t="str">
        <f>IF(Table1[[#This Row],[pct_pharm_e_Rx]]&gt;=0.85,"most"," ")</f>
        <v>most</v>
      </c>
    </row>
    <row r="116" spans="1:16" x14ac:dyDescent="0.2">
      <c r="A116" t="s">
        <v>95</v>
      </c>
      <c r="B116" t="s">
        <v>96</v>
      </c>
      <c r="C116">
        <v>26497</v>
      </c>
      <c r="D116" t="s">
        <v>115</v>
      </c>
      <c r="E116" s="1">
        <v>42826</v>
      </c>
      <c r="F116">
        <v>26497</v>
      </c>
      <c r="G116" t="str">
        <f>VLOOKUP(Table1[[#This Row],[tot_e_Rx]],'Lookup Tables'!$B$2:$C$6,2,TRUE)</f>
        <v xml:space="preserve">moderate </v>
      </c>
      <c r="H116">
        <v>22132</v>
      </c>
      <c r="I116">
        <v>4215</v>
      </c>
      <c r="J116">
        <v>10334</v>
      </c>
      <c r="K116">
        <v>15364</v>
      </c>
      <c r="L116">
        <v>2232</v>
      </c>
      <c r="M116">
        <v>1620</v>
      </c>
      <c r="N116">
        <v>0.93</v>
      </c>
      <c r="O116">
        <v>0.91</v>
      </c>
      <c r="P116" t="str">
        <f>IF(Table1[[#This Row],[pct_pharm_e_Rx]]&gt;=0.85,"most"," ")</f>
        <v>most</v>
      </c>
    </row>
    <row r="117" spans="1:16" x14ac:dyDescent="0.2">
      <c r="A117" t="s">
        <v>19</v>
      </c>
      <c r="B117" t="s">
        <v>20</v>
      </c>
      <c r="C117">
        <v>26481</v>
      </c>
      <c r="D117" t="s">
        <v>113</v>
      </c>
      <c r="E117" s="1">
        <v>42614</v>
      </c>
      <c r="F117">
        <v>26481</v>
      </c>
      <c r="G117" t="str">
        <f>VLOOKUP(Table1[[#This Row],[tot_e_Rx]],'Lookup Tables'!$B$2:$C$6,2,TRUE)</f>
        <v xml:space="preserve">moderate </v>
      </c>
      <c r="H117">
        <v>21532</v>
      </c>
      <c r="I117">
        <v>4859</v>
      </c>
      <c r="J117">
        <v>9518</v>
      </c>
      <c r="K117">
        <v>16550</v>
      </c>
      <c r="L117">
        <v>1906</v>
      </c>
      <c r="M117">
        <v>1558</v>
      </c>
      <c r="N117">
        <v>0.9</v>
      </c>
      <c r="O117">
        <v>0.88</v>
      </c>
      <c r="P117" t="str">
        <f>IF(Table1[[#This Row],[pct_pharm_e_Rx]]&gt;=0.85,"most"," ")</f>
        <v>most</v>
      </c>
    </row>
    <row r="118" spans="1:16" x14ac:dyDescent="0.2">
      <c r="A118" t="s">
        <v>77</v>
      </c>
      <c r="B118" t="s">
        <v>78</v>
      </c>
      <c r="C118">
        <v>26427</v>
      </c>
      <c r="D118" t="s">
        <v>120</v>
      </c>
      <c r="E118" s="1">
        <v>42795</v>
      </c>
      <c r="F118">
        <v>26427</v>
      </c>
      <c r="G118" t="str">
        <f>VLOOKUP(Table1[[#This Row],[tot_e_Rx]],'Lookup Tables'!$B$2:$C$6,2,TRUE)</f>
        <v xml:space="preserve">moderate </v>
      </c>
      <c r="H118">
        <v>22610</v>
      </c>
      <c r="I118">
        <v>3797</v>
      </c>
      <c r="J118">
        <v>8059</v>
      </c>
      <c r="K118">
        <v>17618</v>
      </c>
      <c r="L118">
        <v>2776</v>
      </c>
      <c r="M118">
        <v>1786</v>
      </c>
      <c r="N118">
        <v>0.95</v>
      </c>
      <c r="O118">
        <v>0.94</v>
      </c>
      <c r="P118" t="str">
        <f>IF(Table1[[#This Row],[pct_pharm_e_Rx]]&gt;=0.85,"most"," ")</f>
        <v>most</v>
      </c>
    </row>
    <row r="119" spans="1:16" x14ac:dyDescent="0.2">
      <c r="A119" t="s">
        <v>85</v>
      </c>
      <c r="B119" t="s">
        <v>86</v>
      </c>
      <c r="C119">
        <v>26313</v>
      </c>
      <c r="D119" t="s">
        <v>120</v>
      </c>
      <c r="E119" s="1">
        <v>43160</v>
      </c>
      <c r="F119">
        <v>26313</v>
      </c>
      <c r="G119" t="str">
        <f>VLOOKUP(Table1[[#This Row],[tot_e_Rx]],'Lookup Tables'!$B$2:$C$6,2,TRUE)</f>
        <v xml:space="preserve">moderate </v>
      </c>
      <c r="H119">
        <v>24154</v>
      </c>
      <c r="I119">
        <v>2047</v>
      </c>
      <c r="J119">
        <v>8902</v>
      </c>
      <c r="K119">
        <v>15225</v>
      </c>
      <c r="L119">
        <v>2273</v>
      </c>
      <c r="M119">
        <v>1865</v>
      </c>
      <c r="N119">
        <v>0.96</v>
      </c>
      <c r="O119">
        <v>0.95</v>
      </c>
      <c r="P119" t="str">
        <f>IF(Table1[[#This Row],[pct_pharm_e_Rx]]&gt;=0.85,"most"," ")</f>
        <v>most</v>
      </c>
    </row>
    <row r="120" spans="1:16" x14ac:dyDescent="0.2">
      <c r="A120" t="s">
        <v>37</v>
      </c>
      <c r="B120" t="s">
        <v>38</v>
      </c>
      <c r="C120">
        <v>26260</v>
      </c>
      <c r="D120" t="s">
        <v>118</v>
      </c>
      <c r="E120" s="1">
        <v>43497</v>
      </c>
      <c r="F120">
        <v>26260</v>
      </c>
      <c r="G120" t="str">
        <f>VLOOKUP(Table1[[#This Row],[tot_e_Rx]],'Lookup Tables'!$B$2:$C$6,2,TRUE)</f>
        <v xml:space="preserve">moderate </v>
      </c>
      <c r="H120">
        <v>24620</v>
      </c>
      <c r="I120">
        <v>1369</v>
      </c>
      <c r="J120">
        <v>9335</v>
      </c>
      <c r="K120">
        <v>16895</v>
      </c>
      <c r="L120">
        <v>2530</v>
      </c>
      <c r="M120">
        <v>1391</v>
      </c>
      <c r="N120">
        <v>0.96</v>
      </c>
      <c r="O120">
        <v>0.96</v>
      </c>
      <c r="P120" t="str">
        <f>IF(Table1[[#This Row],[pct_pharm_e_Rx]]&gt;=0.85,"most"," ")</f>
        <v>most</v>
      </c>
    </row>
    <row r="121" spans="1:16" x14ac:dyDescent="0.2">
      <c r="A121" t="s">
        <v>85</v>
      </c>
      <c r="B121" t="s">
        <v>86</v>
      </c>
      <c r="C121">
        <v>26226</v>
      </c>
      <c r="D121" t="s">
        <v>120</v>
      </c>
      <c r="E121" s="1">
        <v>43132</v>
      </c>
      <c r="F121">
        <v>26226</v>
      </c>
      <c r="G121" t="str">
        <f>VLOOKUP(Table1[[#This Row],[tot_e_Rx]],'Lookup Tables'!$B$2:$C$6,2,TRUE)</f>
        <v xml:space="preserve">moderate </v>
      </c>
      <c r="H121">
        <v>23988</v>
      </c>
      <c r="I121">
        <v>2124</v>
      </c>
      <c r="J121">
        <v>8885</v>
      </c>
      <c r="K121">
        <v>15180</v>
      </c>
      <c r="L121">
        <v>2263</v>
      </c>
      <c r="M121">
        <v>1853</v>
      </c>
      <c r="N121">
        <v>0.96</v>
      </c>
      <c r="O121">
        <v>0.95</v>
      </c>
      <c r="P121" t="str">
        <f>IF(Table1[[#This Row],[pct_pharm_e_Rx]]&gt;=0.85,"most"," ")</f>
        <v>most</v>
      </c>
    </row>
    <row r="122" spans="1:16" x14ac:dyDescent="0.2">
      <c r="A122" t="s">
        <v>19</v>
      </c>
      <c r="B122" t="s">
        <v>20</v>
      </c>
      <c r="C122">
        <v>26173</v>
      </c>
      <c r="D122" t="s">
        <v>113</v>
      </c>
      <c r="E122" s="1">
        <v>42522</v>
      </c>
      <c r="F122">
        <v>26173</v>
      </c>
      <c r="G122" t="str">
        <f>VLOOKUP(Table1[[#This Row],[tot_e_Rx]],'Lookup Tables'!$B$2:$C$6,2,TRUE)</f>
        <v xml:space="preserve">moderate </v>
      </c>
      <c r="H122">
        <v>19952</v>
      </c>
      <c r="I122">
        <v>6133</v>
      </c>
      <c r="J122">
        <v>9095</v>
      </c>
      <c r="K122">
        <v>16716</v>
      </c>
      <c r="L122">
        <v>1746</v>
      </c>
      <c r="M122">
        <v>1452</v>
      </c>
      <c r="N122">
        <v>0.89</v>
      </c>
      <c r="O122">
        <v>0.86</v>
      </c>
      <c r="P122" t="str">
        <f>IF(Table1[[#This Row],[pct_pharm_e_Rx]]&gt;=0.85,"most"," ")</f>
        <v>most</v>
      </c>
    </row>
    <row r="123" spans="1:16" x14ac:dyDescent="0.2">
      <c r="A123" t="s">
        <v>37</v>
      </c>
      <c r="B123" t="s">
        <v>38</v>
      </c>
      <c r="C123">
        <v>26109</v>
      </c>
      <c r="D123" t="s">
        <v>118</v>
      </c>
      <c r="E123" s="1">
        <v>43466</v>
      </c>
      <c r="F123">
        <v>26109</v>
      </c>
      <c r="G123" t="str">
        <f>VLOOKUP(Table1[[#This Row],[tot_e_Rx]],'Lookup Tables'!$B$2:$C$6,2,TRUE)</f>
        <v xml:space="preserve">moderate </v>
      </c>
      <c r="H123">
        <v>24433</v>
      </c>
      <c r="I123">
        <v>1403</v>
      </c>
      <c r="J123">
        <v>9100</v>
      </c>
      <c r="K123">
        <v>16775</v>
      </c>
      <c r="L123">
        <v>2472</v>
      </c>
      <c r="M123">
        <v>1348</v>
      </c>
      <c r="N123">
        <v>0.95</v>
      </c>
      <c r="O123">
        <v>0.95</v>
      </c>
      <c r="P123" t="str">
        <f>IF(Table1[[#This Row],[pct_pharm_e_Rx]]&gt;=0.85,"most"," ")</f>
        <v>most</v>
      </c>
    </row>
    <row r="124" spans="1:16" x14ac:dyDescent="0.2">
      <c r="A124" t="s">
        <v>95</v>
      </c>
      <c r="B124" t="s">
        <v>96</v>
      </c>
      <c r="C124">
        <v>26021</v>
      </c>
      <c r="D124" t="s">
        <v>115</v>
      </c>
      <c r="E124" s="1">
        <v>42795</v>
      </c>
      <c r="F124">
        <v>26021</v>
      </c>
      <c r="G124" t="str">
        <f>VLOOKUP(Table1[[#This Row],[tot_e_Rx]],'Lookup Tables'!$B$2:$C$6,2,TRUE)</f>
        <v xml:space="preserve">moderate </v>
      </c>
      <c r="H124">
        <v>21700</v>
      </c>
      <c r="I124">
        <v>4180</v>
      </c>
      <c r="J124">
        <v>10183</v>
      </c>
      <c r="K124">
        <v>15086</v>
      </c>
      <c r="L124">
        <v>2187</v>
      </c>
      <c r="M124">
        <v>1577</v>
      </c>
      <c r="N124">
        <v>0.93</v>
      </c>
      <c r="O124">
        <v>0.91</v>
      </c>
      <c r="P124" t="str">
        <f>IF(Table1[[#This Row],[pct_pharm_e_Rx]]&gt;=0.85,"most"," ")</f>
        <v>most</v>
      </c>
    </row>
    <row r="125" spans="1:16" x14ac:dyDescent="0.2">
      <c r="A125" t="s">
        <v>37</v>
      </c>
      <c r="B125" t="s">
        <v>38</v>
      </c>
      <c r="C125">
        <v>26016</v>
      </c>
      <c r="D125" t="s">
        <v>118</v>
      </c>
      <c r="E125" s="1">
        <v>43435</v>
      </c>
      <c r="F125">
        <v>26016</v>
      </c>
      <c r="G125" t="str">
        <f>VLOOKUP(Table1[[#This Row],[tot_e_Rx]],'Lookup Tables'!$B$2:$C$6,2,TRUE)</f>
        <v xml:space="preserve">moderate </v>
      </c>
      <c r="H125">
        <v>24229</v>
      </c>
      <c r="I125">
        <v>1490</v>
      </c>
      <c r="J125">
        <v>9020</v>
      </c>
      <c r="K125">
        <v>16792</v>
      </c>
      <c r="L125">
        <v>2435</v>
      </c>
      <c r="M125">
        <v>1323</v>
      </c>
      <c r="N125">
        <v>0.94</v>
      </c>
      <c r="O125">
        <v>0.96</v>
      </c>
      <c r="P125" t="str">
        <f>IF(Table1[[#This Row],[pct_pharm_e_Rx]]&gt;=0.85,"most"," ")</f>
        <v>most</v>
      </c>
    </row>
    <row r="126" spans="1:16" x14ac:dyDescent="0.2">
      <c r="A126" t="s">
        <v>19</v>
      </c>
      <c r="B126" t="s">
        <v>20</v>
      </c>
      <c r="C126">
        <v>25971</v>
      </c>
      <c r="D126" t="s">
        <v>113</v>
      </c>
      <c r="E126" s="1">
        <v>42583</v>
      </c>
      <c r="F126">
        <v>25971</v>
      </c>
      <c r="G126" t="str">
        <f>VLOOKUP(Table1[[#This Row],[tot_e_Rx]],'Lookup Tables'!$B$2:$C$6,2,TRUE)</f>
        <v xml:space="preserve">moderate </v>
      </c>
      <c r="H126">
        <v>20839</v>
      </c>
      <c r="I126">
        <v>5044</v>
      </c>
      <c r="J126">
        <v>9030</v>
      </c>
      <c r="K126">
        <v>15738</v>
      </c>
      <c r="L126">
        <v>1759</v>
      </c>
      <c r="M126">
        <v>1465</v>
      </c>
      <c r="N126">
        <v>0.9</v>
      </c>
      <c r="O126">
        <v>0.88</v>
      </c>
      <c r="P126" t="str">
        <f>IF(Table1[[#This Row],[pct_pharm_e_Rx]]&gt;=0.85,"most"," ")</f>
        <v>most</v>
      </c>
    </row>
    <row r="127" spans="1:16" x14ac:dyDescent="0.2">
      <c r="A127" t="s">
        <v>27</v>
      </c>
      <c r="B127" t="s">
        <v>28</v>
      </c>
      <c r="C127">
        <v>25886</v>
      </c>
      <c r="D127" t="s">
        <v>117</v>
      </c>
      <c r="E127" s="1">
        <v>42979</v>
      </c>
      <c r="F127">
        <v>25886</v>
      </c>
      <c r="G127" t="str">
        <f>VLOOKUP(Table1[[#This Row],[tot_e_Rx]],'Lookup Tables'!$B$2:$C$6,2,TRUE)</f>
        <v xml:space="preserve">moderate </v>
      </c>
      <c r="H127">
        <v>21330</v>
      </c>
      <c r="I127">
        <v>4270</v>
      </c>
      <c r="J127">
        <v>8026</v>
      </c>
      <c r="K127">
        <v>17041</v>
      </c>
      <c r="L127">
        <v>2533</v>
      </c>
      <c r="M127">
        <v>1215</v>
      </c>
      <c r="N127">
        <v>0.95</v>
      </c>
      <c r="O127">
        <v>0.93</v>
      </c>
      <c r="P127" t="str">
        <f>IF(Table1[[#This Row],[pct_pharm_e_Rx]]&gt;=0.85,"most"," ")</f>
        <v>most</v>
      </c>
    </row>
    <row r="128" spans="1:16" x14ac:dyDescent="0.2">
      <c r="A128" t="s">
        <v>85</v>
      </c>
      <c r="B128" t="s">
        <v>86</v>
      </c>
      <c r="C128">
        <v>25870</v>
      </c>
      <c r="D128" t="s">
        <v>120</v>
      </c>
      <c r="E128" s="1">
        <v>43101</v>
      </c>
      <c r="F128">
        <v>25870</v>
      </c>
      <c r="G128" t="str">
        <f>VLOOKUP(Table1[[#This Row],[tot_e_Rx]],'Lookup Tables'!$B$2:$C$6,2,TRUE)</f>
        <v xml:space="preserve">moderate </v>
      </c>
      <c r="H128">
        <v>23593</v>
      </c>
      <c r="I128">
        <v>2154</v>
      </c>
      <c r="J128">
        <v>8819</v>
      </c>
      <c r="K128">
        <v>14961</v>
      </c>
      <c r="L128">
        <v>2244</v>
      </c>
      <c r="M128">
        <v>1804</v>
      </c>
      <c r="N128">
        <v>0.96</v>
      </c>
      <c r="O128">
        <v>0.95</v>
      </c>
      <c r="P128" t="str">
        <f>IF(Table1[[#This Row],[pct_pharm_e_Rx]]&gt;=0.85,"most"," ")</f>
        <v>most</v>
      </c>
    </row>
    <row r="129" spans="1:16" x14ac:dyDescent="0.2">
      <c r="A129" t="s">
        <v>37</v>
      </c>
      <c r="B129" t="s">
        <v>38</v>
      </c>
      <c r="C129">
        <v>25825</v>
      </c>
      <c r="D129" t="s">
        <v>118</v>
      </c>
      <c r="E129" s="1">
        <v>43405</v>
      </c>
      <c r="F129">
        <v>25825</v>
      </c>
      <c r="G129" t="str">
        <f>VLOOKUP(Table1[[#This Row],[tot_e_Rx]],'Lookup Tables'!$B$2:$C$6,2,TRUE)</f>
        <v xml:space="preserve">moderate </v>
      </c>
      <c r="H129">
        <v>24086</v>
      </c>
      <c r="I129">
        <v>1452</v>
      </c>
      <c r="J129">
        <v>8964</v>
      </c>
      <c r="K129">
        <v>16696</v>
      </c>
      <c r="L129">
        <v>2417</v>
      </c>
      <c r="M129">
        <v>1303</v>
      </c>
      <c r="N129">
        <v>0.96</v>
      </c>
      <c r="O129">
        <v>0.96</v>
      </c>
      <c r="P129" t="str">
        <f>IF(Table1[[#This Row],[pct_pharm_e_Rx]]&gt;=0.85,"most"," ")</f>
        <v>most</v>
      </c>
    </row>
    <row r="130" spans="1:16" x14ac:dyDescent="0.2">
      <c r="A130" t="s">
        <v>37</v>
      </c>
      <c r="B130" t="s">
        <v>38</v>
      </c>
      <c r="C130">
        <v>25807</v>
      </c>
      <c r="D130" t="s">
        <v>118</v>
      </c>
      <c r="E130" s="1">
        <v>43374</v>
      </c>
      <c r="F130">
        <v>25807</v>
      </c>
      <c r="G130" t="str">
        <f>VLOOKUP(Table1[[#This Row],[tot_e_Rx]],'Lookup Tables'!$B$2:$C$6,2,TRUE)</f>
        <v xml:space="preserve">moderate </v>
      </c>
      <c r="H130">
        <v>24033</v>
      </c>
      <c r="I130">
        <v>1490</v>
      </c>
      <c r="J130">
        <v>8946</v>
      </c>
      <c r="K130">
        <v>16729</v>
      </c>
      <c r="L130">
        <v>2387</v>
      </c>
      <c r="M130">
        <v>1291</v>
      </c>
      <c r="N130">
        <v>0.96</v>
      </c>
      <c r="O130">
        <v>0.95</v>
      </c>
      <c r="P130" t="str">
        <f>IF(Table1[[#This Row],[pct_pharm_e_Rx]]&gt;=0.85,"most"," ")</f>
        <v>most</v>
      </c>
    </row>
    <row r="131" spans="1:16" x14ac:dyDescent="0.2">
      <c r="A131" t="s">
        <v>77</v>
      </c>
      <c r="B131" t="s">
        <v>78</v>
      </c>
      <c r="C131">
        <v>25764</v>
      </c>
      <c r="D131" t="s">
        <v>120</v>
      </c>
      <c r="E131" s="1">
        <v>42767</v>
      </c>
      <c r="F131">
        <v>25764</v>
      </c>
      <c r="G131" t="str">
        <f>VLOOKUP(Table1[[#This Row],[tot_e_Rx]],'Lookup Tables'!$B$2:$C$6,2,TRUE)</f>
        <v xml:space="preserve">moderate </v>
      </c>
      <c r="H131">
        <v>21906</v>
      </c>
      <c r="I131">
        <v>3838</v>
      </c>
      <c r="J131">
        <v>7888</v>
      </c>
      <c r="K131">
        <v>17158</v>
      </c>
      <c r="L131">
        <v>2691</v>
      </c>
      <c r="M131">
        <v>1750</v>
      </c>
      <c r="N131">
        <v>0.95</v>
      </c>
      <c r="O131">
        <v>0.94</v>
      </c>
      <c r="P131" t="str">
        <f>IF(Table1[[#This Row],[pct_pharm_e_Rx]]&gt;=0.85,"most"," ")</f>
        <v>most</v>
      </c>
    </row>
    <row r="132" spans="1:16" x14ac:dyDescent="0.2">
      <c r="A132" t="s">
        <v>95</v>
      </c>
      <c r="B132" t="s">
        <v>96</v>
      </c>
      <c r="C132">
        <v>25612</v>
      </c>
      <c r="D132" t="s">
        <v>115</v>
      </c>
      <c r="E132" s="1">
        <v>42767</v>
      </c>
      <c r="F132">
        <v>25612</v>
      </c>
      <c r="G132" t="str">
        <f>VLOOKUP(Table1[[#This Row],[tot_e_Rx]],'Lookup Tables'!$B$2:$C$6,2,TRUE)</f>
        <v xml:space="preserve">moderate </v>
      </c>
      <c r="H132">
        <v>21272</v>
      </c>
      <c r="I132">
        <v>4188</v>
      </c>
      <c r="J132">
        <v>10057</v>
      </c>
      <c r="K132">
        <v>14829</v>
      </c>
      <c r="L132">
        <v>2112</v>
      </c>
      <c r="M132">
        <v>1551</v>
      </c>
      <c r="N132">
        <v>0.93</v>
      </c>
      <c r="O132">
        <v>0.91</v>
      </c>
      <c r="P132" t="str">
        <f>IF(Table1[[#This Row],[pct_pharm_e_Rx]]&gt;=0.85,"most"," ")</f>
        <v>most</v>
      </c>
    </row>
    <row r="133" spans="1:16" x14ac:dyDescent="0.2">
      <c r="A133" t="s">
        <v>19</v>
      </c>
      <c r="B133" t="s">
        <v>20</v>
      </c>
      <c r="C133">
        <v>25553</v>
      </c>
      <c r="D133" t="s">
        <v>113</v>
      </c>
      <c r="E133" s="1">
        <v>42552</v>
      </c>
      <c r="F133">
        <v>25553</v>
      </c>
      <c r="G133" t="str">
        <f>VLOOKUP(Table1[[#This Row],[tot_e_Rx]],'Lookup Tables'!$B$2:$C$6,2,TRUE)</f>
        <v xml:space="preserve">moderate </v>
      </c>
      <c r="H133">
        <v>20133</v>
      </c>
      <c r="I133">
        <v>5333</v>
      </c>
      <c r="J133">
        <v>9118</v>
      </c>
      <c r="K133">
        <v>16060</v>
      </c>
      <c r="L133">
        <v>1804</v>
      </c>
      <c r="M133">
        <v>1483</v>
      </c>
      <c r="N133">
        <v>0.9</v>
      </c>
      <c r="O133">
        <v>0.87</v>
      </c>
      <c r="P133" t="str">
        <f>IF(Table1[[#This Row],[pct_pharm_e_Rx]]&gt;=0.85,"most"," ")</f>
        <v>most</v>
      </c>
    </row>
    <row r="134" spans="1:16" x14ac:dyDescent="0.2">
      <c r="A134" t="s">
        <v>85</v>
      </c>
      <c r="B134" t="s">
        <v>86</v>
      </c>
      <c r="C134">
        <v>25509</v>
      </c>
      <c r="D134" t="s">
        <v>120</v>
      </c>
      <c r="E134" s="1">
        <v>43070</v>
      </c>
      <c r="F134">
        <v>25509</v>
      </c>
      <c r="G134" t="str">
        <f>VLOOKUP(Table1[[#This Row],[tot_e_Rx]],'Lookup Tables'!$B$2:$C$6,2,TRUE)</f>
        <v xml:space="preserve">moderate </v>
      </c>
      <c r="H134">
        <v>23160</v>
      </c>
      <c r="I134">
        <v>2230</v>
      </c>
      <c r="J134">
        <v>8725</v>
      </c>
      <c r="K134">
        <v>14777</v>
      </c>
      <c r="L134">
        <v>2199</v>
      </c>
      <c r="M134">
        <v>1766</v>
      </c>
      <c r="N134">
        <v>0.96</v>
      </c>
      <c r="O134">
        <v>0.95</v>
      </c>
      <c r="P134" t="str">
        <f>IF(Table1[[#This Row],[pct_pharm_e_Rx]]&gt;=0.85,"most"," ")</f>
        <v>most</v>
      </c>
    </row>
    <row r="135" spans="1:16" x14ac:dyDescent="0.2">
      <c r="A135" t="s">
        <v>27</v>
      </c>
      <c r="B135" t="s">
        <v>28</v>
      </c>
      <c r="C135">
        <v>25430</v>
      </c>
      <c r="D135" t="s">
        <v>117</v>
      </c>
      <c r="E135" s="1">
        <v>42948</v>
      </c>
      <c r="F135">
        <v>25430</v>
      </c>
      <c r="G135" t="str">
        <f>VLOOKUP(Table1[[#This Row],[tot_e_Rx]],'Lookup Tables'!$B$2:$C$6,2,TRUE)</f>
        <v xml:space="preserve">moderate </v>
      </c>
      <c r="H135">
        <v>20678</v>
      </c>
      <c r="I135">
        <v>4465</v>
      </c>
      <c r="J135">
        <v>7912</v>
      </c>
      <c r="K135">
        <v>16785</v>
      </c>
      <c r="L135">
        <v>2506</v>
      </c>
      <c r="M135">
        <v>1205</v>
      </c>
      <c r="N135">
        <v>0.95</v>
      </c>
      <c r="O135">
        <v>0.93</v>
      </c>
      <c r="P135" t="str">
        <f>IF(Table1[[#This Row],[pct_pharm_e_Rx]]&gt;=0.85,"most"," ")</f>
        <v>most</v>
      </c>
    </row>
    <row r="136" spans="1:16" x14ac:dyDescent="0.2">
      <c r="A136" t="s">
        <v>37</v>
      </c>
      <c r="B136" t="s">
        <v>38</v>
      </c>
      <c r="C136">
        <v>25407</v>
      </c>
      <c r="D136" t="s">
        <v>118</v>
      </c>
      <c r="E136" s="1">
        <v>43344</v>
      </c>
      <c r="F136">
        <v>25407</v>
      </c>
      <c r="G136" t="str">
        <f>VLOOKUP(Table1[[#This Row],[tot_e_Rx]],'Lookup Tables'!$B$2:$C$6,2,TRUE)</f>
        <v xml:space="preserve">moderate </v>
      </c>
      <c r="H136">
        <v>23616</v>
      </c>
      <c r="I136">
        <v>1518</v>
      </c>
      <c r="J136">
        <v>8832</v>
      </c>
      <c r="K136">
        <v>16489</v>
      </c>
      <c r="L136">
        <v>2317</v>
      </c>
      <c r="M136">
        <v>1282</v>
      </c>
      <c r="N136">
        <v>0.96</v>
      </c>
      <c r="O136">
        <v>0.96</v>
      </c>
      <c r="P136" t="str">
        <f>IF(Table1[[#This Row],[pct_pharm_e_Rx]]&gt;=0.85,"most"," ")</f>
        <v>most</v>
      </c>
    </row>
    <row r="137" spans="1:16" x14ac:dyDescent="0.2">
      <c r="A137" t="s">
        <v>85</v>
      </c>
      <c r="B137" t="s">
        <v>86</v>
      </c>
      <c r="C137">
        <v>25368</v>
      </c>
      <c r="D137" t="s">
        <v>120</v>
      </c>
      <c r="E137" s="1">
        <v>43040</v>
      </c>
      <c r="F137">
        <v>25368</v>
      </c>
      <c r="G137" t="str">
        <f>VLOOKUP(Table1[[#This Row],[tot_e_Rx]],'Lookup Tables'!$B$2:$C$6,2,TRUE)</f>
        <v xml:space="preserve">moderate </v>
      </c>
      <c r="H137">
        <v>22971</v>
      </c>
      <c r="I137">
        <v>2284</v>
      </c>
      <c r="J137">
        <v>8697</v>
      </c>
      <c r="K137">
        <v>14696</v>
      </c>
      <c r="L137">
        <v>2159</v>
      </c>
      <c r="M137">
        <v>1762</v>
      </c>
      <c r="N137">
        <v>0.96</v>
      </c>
      <c r="O137">
        <v>0.95</v>
      </c>
      <c r="P137" t="str">
        <f>IF(Table1[[#This Row],[pct_pharm_e_Rx]]&gt;=0.85,"most"," ")</f>
        <v>most</v>
      </c>
    </row>
    <row r="138" spans="1:16" x14ac:dyDescent="0.2">
      <c r="A138" t="s">
        <v>77</v>
      </c>
      <c r="B138" t="s">
        <v>78</v>
      </c>
      <c r="C138">
        <v>25365</v>
      </c>
      <c r="D138" t="s">
        <v>120</v>
      </c>
      <c r="E138" s="1">
        <v>42736</v>
      </c>
      <c r="F138">
        <v>25365</v>
      </c>
      <c r="G138" t="str">
        <f>VLOOKUP(Table1[[#This Row],[tot_e_Rx]],'Lookup Tables'!$B$2:$C$6,2,TRUE)</f>
        <v xml:space="preserve">moderate </v>
      </c>
      <c r="H138">
        <v>21435</v>
      </c>
      <c r="I138">
        <v>3907</v>
      </c>
      <c r="J138">
        <v>7724</v>
      </c>
      <c r="K138">
        <v>16962</v>
      </c>
      <c r="L138">
        <v>2636</v>
      </c>
      <c r="M138">
        <v>1673</v>
      </c>
      <c r="N138">
        <v>0.94</v>
      </c>
      <c r="O138">
        <v>0.94</v>
      </c>
      <c r="P138" t="str">
        <f>IF(Table1[[#This Row],[pct_pharm_e_Rx]]&gt;=0.85,"most"," ")</f>
        <v>most</v>
      </c>
    </row>
    <row r="139" spans="1:16" x14ac:dyDescent="0.2">
      <c r="A139" t="s">
        <v>77</v>
      </c>
      <c r="B139" t="s">
        <v>78</v>
      </c>
      <c r="C139">
        <v>25218</v>
      </c>
      <c r="D139" t="s">
        <v>120</v>
      </c>
      <c r="E139" s="1">
        <v>42705</v>
      </c>
      <c r="F139">
        <v>25218</v>
      </c>
      <c r="G139" t="str">
        <f>VLOOKUP(Table1[[#This Row],[tot_e_Rx]],'Lookup Tables'!$B$2:$C$6,2,TRUE)</f>
        <v xml:space="preserve">moderate </v>
      </c>
      <c r="H139">
        <v>20996</v>
      </c>
      <c r="I139">
        <v>4194</v>
      </c>
      <c r="J139">
        <v>7593</v>
      </c>
      <c r="K139">
        <v>16996</v>
      </c>
      <c r="L139">
        <v>2539</v>
      </c>
      <c r="M139">
        <v>1639</v>
      </c>
      <c r="N139">
        <v>0.94</v>
      </c>
      <c r="O139">
        <v>0.93</v>
      </c>
      <c r="P139" t="str">
        <f>IF(Table1[[#This Row],[pct_pharm_e_Rx]]&gt;=0.85,"most"," ")</f>
        <v>most</v>
      </c>
    </row>
    <row r="140" spans="1:16" x14ac:dyDescent="0.2">
      <c r="A140" t="s">
        <v>27</v>
      </c>
      <c r="B140" t="s">
        <v>28</v>
      </c>
      <c r="C140">
        <v>25149</v>
      </c>
      <c r="D140" t="s">
        <v>117</v>
      </c>
      <c r="E140" s="1">
        <v>42887</v>
      </c>
      <c r="F140">
        <v>25149</v>
      </c>
      <c r="G140" t="str">
        <f>VLOOKUP(Table1[[#This Row],[tot_e_Rx]],'Lookup Tables'!$B$2:$C$6,2,TRUE)</f>
        <v xml:space="preserve">moderate </v>
      </c>
      <c r="H140">
        <v>20013</v>
      </c>
      <c r="I140">
        <v>4887</v>
      </c>
      <c r="J140">
        <v>7783</v>
      </c>
      <c r="K140">
        <v>16790</v>
      </c>
      <c r="L140">
        <v>2457</v>
      </c>
      <c r="M140">
        <v>1169</v>
      </c>
      <c r="N140">
        <v>0.94</v>
      </c>
      <c r="O140">
        <v>0.93</v>
      </c>
      <c r="P140" t="str">
        <f>IF(Table1[[#This Row],[pct_pharm_e_Rx]]&gt;=0.85,"most"," ")</f>
        <v>most</v>
      </c>
    </row>
    <row r="141" spans="1:16" x14ac:dyDescent="0.2">
      <c r="A141" t="s">
        <v>95</v>
      </c>
      <c r="B141" t="s">
        <v>96</v>
      </c>
      <c r="C141">
        <v>25136</v>
      </c>
      <c r="D141" t="s">
        <v>115</v>
      </c>
      <c r="E141" s="1">
        <v>42736</v>
      </c>
      <c r="F141">
        <v>25136</v>
      </c>
      <c r="G141" t="str">
        <f>VLOOKUP(Table1[[#This Row],[tot_e_Rx]],'Lookup Tables'!$B$2:$C$6,2,TRUE)</f>
        <v xml:space="preserve">moderate </v>
      </c>
      <c r="H141">
        <v>20737</v>
      </c>
      <c r="I141">
        <v>4248</v>
      </c>
      <c r="J141">
        <v>9826</v>
      </c>
      <c r="K141">
        <v>14638</v>
      </c>
      <c r="L141">
        <v>2044</v>
      </c>
      <c r="M141">
        <v>1508</v>
      </c>
      <c r="N141">
        <v>0.93</v>
      </c>
      <c r="O141">
        <v>0.91</v>
      </c>
      <c r="P141" t="str">
        <f>IF(Table1[[#This Row],[pct_pharm_e_Rx]]&gt;=0.85,"most"," ")</f>
        <v>most</v>
      </c>
    </row>
    <row r="142" spans="1:16" x14ac:dyDescent="0.2">
      <c r="A142" t="s">
        <v>27</v>
      </c>
      <c r="B142" t="s">
        <v>28</v>
      </c>
      <c r="C142">
        <v>25033</v>
      </c>
      <c r="D142" t="s">
        <v>117</v>
      </c>
      <c r="E142" s="1">
        <v>42917</v>
      </c>
      <c r="F142">
        <v>25033</v>
      </c>
      <c r="G142" t="str">
        <f>VLOOKUP(Table1[[#This Row],[tot_e_Rx]],'Lookup Tables'!$B$2:$C$6,2,TRUE)</f>
        <v xml:space="preserve">moderate </v>
      </c>
      <c r="H142">
        <v>20129</v>
      </c>
      <c r="I142">
        <v>4601</v>
      </c>
      <c r="J142">
        <v>7798</v>
      </c>
      <c r="K142">
        <v>16591</v>
      </c>
      <c r="L142">
        <v>2466</v>
      </c>
      <c r="M142">
        <v>1157</v>
      </c>
      <c r="N142">
        <v>0.95</v>
      </c>
      <c r="O142">
        <v>0.93</v>
      </c>
      <c r="P142" t="str">
        <f>IF(Table1[[#This Row],[pct_pharm_e_Rx]]&gt;=0.85,"most"," ")</f>
        <v>most</v>
      </c>
    </row>
    <row r="143" spans="1:16" x14ac:dyDescent="0.2">
      <c r="A143" t="s">
        <v>37</v>
      </c>
      <c r="B143" t="s">
        <v>38</v>
      </c>
      <c r="C143">
        <v>24877</v>
      </c>
      <c r="D143" t="s">
        <v>118</v>
      </c>
      <c r="E143" s="1">
        <v>43313</v>
      </c>
      <c r="F143">
        <v>24877</v>
      </c>
      <c r="G143" t="str">
        <f>VLOOKUP(Table1[[#This Row],[tot_e_Rx]],'Lookup Tables'!$B$2:$C$6,2,TRUE)</f>
        <v xml:space="preserve">moderate </v>
      </c>
      <c r="H143">
        <v>22938</v>
      </c>
      <c r="I143">
        <v>1660</v>
      </c>
      <c r="J143">
        <v>8706</v>
      </c>
      <c r="K143">
        <v>16086</v>
      </c>
      <c r="L143">
        <v>2275</v>
      </c>
      <c r="M143">
        <v>1265</v>
      </c>
      <c r="N143">
        <v>0.96</v>
      </c>
      <c r="O143">
        <v>0.96</v>
      </c>
      <c r="P143" t="str">
        <f>IF(Table1[[#This Row],[pct_pharm_e_Rx]]&gt;=0.85,"most"," ")</f>
        <v>most</v>
      </c>
    </row>
    <row r="144" spans="1:16" x14ac:dyDescent="0.2">
      <c r="A144" t="s">
        <v>85</v>
      </c>
      <c r="B144" t="s">
        <v>86</v>
      </c>
      <c r="C144">
        <v>24832</v>
      </c>
      <c r="D144" t="s">
        <v>120</v>
      </c>
      <c r="E144" s="1">
        <v>43009</v>
      </c>
      <c r="F144">
        <v>24832</v>
      </c>
      <c r="G144" t="str">
        <f>VLOOKUP(Table1[[#This Row],[tot_e_Rx]],'Lookup Tables'!$B$2:$C$6,2,TRUE)</f>
        <v xml:space="preserve">moderate </v>
      </c>
      <c r="H144">
        <v>22413</v>
      </c>
      <c r="I144">
        <v>2300</v>
      </c>
      <c r="J144">
        <v>8565</v>
      </c>
      <c r="K144">
        <v>14421</v>
      </c>
      <c r="L144">
        <v>2103</v>
      </c>
      <c r="M144">
        <v>1710</v>
      </c>
      <c r="N144">
        <v>0.96</v>
      </c>
      <c r="O144">
        <v>0.95</v>
      </c>
      <c r="P144" t="str">
        <f>IF(Table1[[#This Row],[pct_pharm_e_Rx]]&gt;=0.85,"most"," ")</f>
        <v>most</v>
      </c>
    </row>
    <row r="145" spans="1:16" x14ac:dyDescent="0.2">
      <c r="A145" t="s">
        <v>95</v>
      </c>
      <c r="B145" t="s">
        <v>96</v>
      </c>
      <c r="C145">
        <v>24738</v>
      </c>
      <c r="D145" t="s">
        <v>115</v>
      </c>
      <c r="E145" s="1">
        <v>42705</v>
      </c>
      <c r="F145">
        <v>24738</v>
      </c>
      <c r="G145" t="str">
        <f>VLOOKUP(Table1[[#This Row],[tot_e_Rx]],'Lookup Tables'!$B$2:$C$6,2,TRUE)</f>
        <v xml:space="preserve">moderate </v>
      </c>
      <c r="H145">
        <v>20330</v>
      </c>
      <c r="I145">
        <v>4254</v>
      </c>
      <c r="J145">
        <v>9640</v>
      </c>
      <c r="K145">
        <v>14485</v>
      </c>
      <c r="L145">
        <v>1986</v>
      </c>
      <c r="M145">
        <v>1475</v>
      </c>
      <c r="N145">
        <v>0.93</v>
      </c>
      <c r="O145">
        <v>0.91</v>
      </c>
      <c r="P145" t="str">
        <f>IF(Table1[[#This Row],[pct_pharm_e_Rx]]&gt;=0.85,"most"," ")</f>
        <v>most</v>
      </c>
    </row>
    <row r="146" spans="1:16" x14ac:dyDescent="0.2">
      <c r="A146" t="s">
        <v>37</v>
      </c>
      <c r="B146" t="s">
        <v>38</v>
      </c>
      <c r="C146">
        <v>24505</v>
      </c>
      <c r="D146" t="s">
        <v>118</v>
      </c>
      <c r="E146" s="1">
        <v>43282</v>
      </c>
      <c r="F146">
        <v>24505</v>
      </c>
      <c r="G146" t="str">
        <f>VLOOKUP(Table1[[#This Row],[tot_e_Rx]],'Lookup Tables'!$B$2:$C$6,2,TRUE)</f>
        <v xml:space="preserve">moderate </v>
      </c>
      <c r="H146">
        <v>22491</v>
      </c>
      <c r="I146">
        <v>1754</v>
      </c>
      <c r="J146">
        <v>7492</v>
      </c>
      <c r="K146">
        <v>14417</v>
      </c>
      <c r="L146">
        <v>2107</v>
      </c>
      <c r="M146">
        <v>1140</v>
      </c>
      <c r="N146">
        <v>0.96</v>
      </c>
      <c r="O146">
        <v>0.96</v>
      </c>
      <c r="P146" t="str">
        <f>IF(Table1[[#This Row],[pct_pharm_e_Rx]]&gt;=0.85,"most"," ")</f>
        <v>most</v>
      </c>
    </row>
    <row r="147" spans="1:16" x14ac:dyDescent="0.2">
      <c r="A147" t="s">
        <v>27</v>
      </c>
      <c r="B147" t="s">
        <v>28</v>
      </c>
      <c r="C147">
        <v>24448</v>
      </c>
      <c r="D147" t="s">
        <v>117</v>
      </c>
      <c r="E147" s="1">
        <v>42856</v>
      </c>
      <c r="F147">
        <v>24448</v>
      </c>
      <c r="G147" t="str">
        <f>VLOOKUP(Table1[[#This Row],[tot_e_Rx]],'Lookup Tables'!$B$2:$C$6,2,TRUE)</f>
        <v xml:space="preserve">moderate </v>
      </c>
      <c r="H147">
        <v>19304</v>
      </c>
      <c r="I147">
        <v>4893</v>
      </c>
      <c r="J147">
        <v>7598</v>
      </c>
      <c r="K147">
        <v>16319</v>
      </c>
      <c r="L147">
        <v>2361</v>
      </c>
      <c r="M147">
        <v>1124</v>
      </c>
      <c r="N147">
        <v>0.94</v>
      </c>
      <c r="O147">
        <v>0.92</v>
      </c>
      <c r="P147" t="str">
        <f>IF(Table1[[#This Row],[pct_pharm_e_Rx]]&gt;=0.85,"most"," ")</f>
        <v>most</v>
      </c>
    </row>
    <row r="148" spans="1:16" x14ac:dyDescent="0.2">
      <c r="A148" t="s">
        <v>79</v>
      </c>
      <c r="B148" t="s">
        <v>80</v>
      </c>
      <c r="C148">
        <v>24373</v>
      </c>
      <c r="D148" t="s">
        <v>118</v>
      </c>
      <c r="E148" s="1">
        <v>43556</v>
      </c>
      <c r="F148">
        <v>24373</v>
      </c>
      <c r="G148" t="str">
        <f>VLOOKUP(Table1[[#This Row],[tot_e_Rx]],'Lookup Tables'!$B$2:$C$6,2,TRUE)</f>
        <v xml:space="preserve">moderate </v>
      </c>
      <c r="H148">
        <v>22221</v>
      </c>
      <c r="I148">
        <v>1824</v>
      </c>
      <c r="J148">
        <v>8013</v>
      </c>
      <c r="K148">
        <v>16291</v>
      </c>
      <c r="L148">
        <v>3158</v>
      </c>
      <c r="M148">
        <v>705</v>
      </c>
      <c r="N148">
        <v>0.97</v>
      </c>
      <c r="O148">
        <v>0.97</v>
      </c>
      <c r="P148" t="str">
        <f>IF(Table1[[#This Row],[pct_pharm_e_Rx]]&gt;=0.85,"most"," ")</f>
        <v>most</v>
      </c>
    </row>
    <row r="149" spans="1:16" x14ac:dyDescent="0.2">
      <c r="A149" t="s">
        <v>85</v>
      </c>
      <c r="B149" t="s">
        <v>86</v>
      </c>
      <c r="C149">
        <v>24357</v>
      </c>
      <c r="D149" t="s">
        <v>120</v>
      </c>
      <c r="E149" s="1">
        <v>42979</v>
      </c>
      <c r="F149">
        <v>24357</v>
      </c>
      <c r="G149" t="str">
        <f>VLOOKUP(Table1[[#This Row],[tot_e_Rx]],'Lookup Tables'!$B$2:$C$6,2,TRUE)</f>
        <v xml:space="preserve">moderate </v>
      </c>
      <c r="H149">
        <v>21954</v>
      </c>
      <c r="I149">
        <v>2290</v>
      </c>
      <c r="J149">
        <v>8496</v>
      </c>
      <c r="K149">
        <v>14124</v>
      </c>
      <c r="L149">
        <v>2075</v>
      </c>
      <c r="M149">
        <v>1678</v>
      </c>
      <c r="N149">
        <v>0.96</v>
      </c>
      <c r="O149">
        <v>0.95</v>
      </c>
      <c r="P149" t="str">
        <f>IF(Table1[[#This Row],[pct_pharm_e_Rx]]&gt;=0.85,"most"," ")</f>
        <v>most</v>
      </c>
    </row>
    <row r="150" spans="1:16" x14ac:dyDescent="0.2">
      <c r="A150" t="s">
        <v>37</v>
      </c>
      <c r="B150" t="s">
        <v>38</v>
      </c>
      <c r="C150">
        <v>24337</v>
      </c>
      <c r="D150" t="s">
        <v>118</v>
      </c>
      <c r="E150" s="1">
        <v>43252</v>
      </c>
      <c r="F150">
        <v>24337</v>
      </c>
      <c r="G150" t="str">
        <f>VLOOKUP(Table1[[#This Row],[tot_e_Rx]],'Lookup Tables'!$B$2:$C$6,2,TRUE)</f>
        <v xml:space="preserve">moderate </v>
      </c>
      <c r="H150">
        <v>22238</v>
      </c>
      <c r="I150">
        <v>1835</v>
      </c>
      <c r="J150">
        <v>7520</v>
      </c>
      <c r="K150">
        <v>14593</v>
      </c>
      <c r="L150">
        <v>2068</v>
      </c>
      <c r="M150">
        <v>1120</v>
      </c>
      <c r="N150">
        <v>0.96</v>
      </c>
      <c r="O150">
        <v>0.96</v>
      </c>
      <c r="P150" t="str">
        <f>IF(Table1[[#This Row],[pct_pharm_e_Rx]]&gt;=0.85,"most"," ")</f>
        <v>most</v>
      </c>
    </row>
    <row r="151" spans="1:16" x14ac:dyDescent="0.2">
      <c r="A151" t="s">
        <v>77</v>
      </c>
      <c r="B151" t="s">
        <v>78</v>
      </c>
      <c r="C151">
        <v>24331</v>
      </c>
      <c r="D151" t="s">
        <v>120</v>
      </c>
      <c r="E151" s="1">
        <v>42675</v>
      </c>
      <c r="F151">
        <v>24331</v>
      </c>
      <c r="G151" t="str">
        <f>VLOOKUP(Table1[[#This Row],[tot_e_Rx]],'Lookup Tables'!$B$2:$C$6,2,TRUE)</f>
        <v xml:space="preserve">moderate </v>
      </c>
      <c r="H151">
        <v>20281</v>
      </c>
      <c r="I151">
        <v>4019</v>
      </c>
      <c r="J151">
        <v>7372</v>
      </c>
      <c r="K151">
        <v>16389</v>
      </c>
      <c r="L151">
        <v>2468</v>
      </c>
      <c r="M151">
        <v>1569</v>
      </c>
      <c r="N151">
        <v>0.94</v>
      </c>
      <c r="O151">
        <v>0.92</v>
      </c>
      <c r="P151" t="str">
        <f>IF(Table1[[#This Row],[pct_pharm_e_Rx]]&gt;=0.85,"most"," ")</f>
        <v>most</v>
      </c>
    </row>
    <row r="152" spans="1:16" x14ac:dyDescent="0.2">
      <c r="A152" t="s">
        <v>95</v>
      </c>
      <c r="B152" t="s">
        <v>96</v>
      </c>
      <c r="C152">
        <v>24190</v>
      </c>
      <c r="D152" t="s">
        <v>115</v>
      </c>
      <c r="E152" s="1">
        <v>42675</v>
      </c>
      <c r="F152">
        <v>24190</v>
      </c>
      <c r="G152" t="str">
        <f>VLOOKUP(Table1[[#This Row],[tot_e_Rx]],'Lookup Tables'!$B$2:$C$6,2,TRUE)</f>
        <v xml:space="preserve">moderate </v>
      </c>
      <c r="H152">
        <v>19831</v>
      </c>
      <c r="I152">
        <v>4202</v>
      </c>
      <c r="J152">
        <v>9467</v>
      </c>
      <c r="K152">
        <v>14159</v>
      </c>
      <c r="L152">
        <v>1965</v>
      </c>
      <c r="M152">
        <v>1439</v>
      </c>
      <c r="N152">
        <v>0.92</v>
      </c>
      <c r="O152">
        <v>0.9</v>
      </c>
      <c r="P152" t="str">
        <f>IF(Table1[[#This Row],[pct_pharm_e_Rx]]&gt;=0.85,"most"," ")</f>
        <v>most</v>
      </c>
    </row>
    <row r="153" spans="1:16" x14ac:dyDescent="0.2">
      <c r="A153" t="s">
        <v>79</v>
      </c>
      <c r="B153" t="s">
        <v>80</v>
      </c>
      <c r="C153">
        <v>24139</v>
      </c>
      <c r="D153" t="s">
        <v>118</v>
      </c>
      <c r="E153" s="1">
        <v>43525</v>
      </c>
      <c r="F153">
        <v>24139</v>
      </c>
      <c r="G153" t="str">
        <f>VLOOKUP(Table1[[#This Row],[tot_e_Rx]],'Lookup Tables'!$B$2:$C$6,2,TRUE)</f>
        <v xml:space="preserve">moderate </v>
      </c>
      <c r="H153">
        <v>22011</v>
      </c>
      <c r="I153">
        <v>1824</v>
      </c>
      <c r="J153">
        <v>7939</v>
      </c>
      <c r="K153">
        <v>16139</v>
      </c>
      <c r="L153">
        <v>3101</v>
      </c>
      <c r="M153">
        <v>690</v>
      </c>
      <c r="N153">
        <v>0.97</v>
      </c>
      <c r="O153">
        <v>0.97</v>
      </c>
      <c r="P153" t="str">
        <f>IF(Table1[[#This Row],[pct_pharm_e_Rx]]&gt;=0.85,"most"," ")</f>
        <v>most</v>
      </c>
    </row>
    <row r="154" spans="1:16" x14ac:dyDescent="0.2">
      <c r="A154" t="s">
        <v>79</v>
      </c>
      <c r="B154" t="s">
        <v>80</v>
      </c>
      <c r="C154">
        <v>24004</v>
      </c>
      <c r="D154" t="s">
        <v>118</v>
      </c>
      <c r="E154" s="1">
        <v>43497</v>
      </c>
      <c r="F154">
        <v>24004</v>
      </c>
      <c r="G154" t="str">
        <f>VLOOKUP(Table1[[#This Row],[tot_e_Rx]],'Lookup Tables'!$B$2:$C$6,2,TRUE)</f>
        <v xml:space="preserve">moderate </v>
      </c>
      <c r="H154">
        <v>21762</v>
      </c>
      <c r="I154">
        <v>2025</v>
      </c>
      <c r="J154">
        <v>7875</v>
      </c>
      <c r="K154">
        <v>16090</v>
      </c>
      <c r="L154">
        <v>3035</v>
      </c>
      <c r="M154">
        <v>675</v>
      </c>
      <c r="N154">
        <v>0.97</v>
      </c>
      <c r="O154">
        <v>0.97</v>
      </c>
      <c r="P154" t="str">
        <f>IF(Table1[[#This Row],[pct_pharm_e_Rx]]&gt;=0.85,"most"," ")</f>
        <v>most</v>
      </c>
    </row>
    <row r="155" spans="1:16" x14ac:dyDescent="0.2">
      <c r="A155" t="s">
        <v>37</v>
      </c>
      <c r="B155" t="s">
        <v>38</v>
      </c>
      <c r="C155">
        <v>23961</v>
      </c>
      <c r="D155" t="s">
        <v>118</v>
      </c>
      <c r="E155" s="1">
        <v>43221</v>
      </c>
      <c r="F155">
        <v>23961</v>
      </c>
      <c r="G155" t="str">
        <f>VLOOKUP(Table1[[#This Row],[tot_e_Rx]],'Lookup Tables'!$B$2:$C$6,2,TRUE)</f>
        <v xml:space="preserve">moderate </v>
      </c>
      <c r="H155">
        <v>21779</v>
      </c>
      <c r="I155">
        <v>1919</v>
      </c>
      <c r="J155">
        <v>7500</v>
      </c>
      <c r="K155">
        <v>14338</v>
      </c>
      <c r="L155">
        <v>2044</v>
      </c>
      <c r="M155">
        <v>1085</v>
      </c>
      <c r="N155">
        <v>0.96</v>
      </c>
      <c r="O155">
        <v>0.95</v>
      </c>
      <c r="P155" t="str">
        <f>IF(Table1[[#This Row],[pct_pharm_e_Rx]]&gt;=0.85,"most"," ")</f>
        <v>most</v>
      </c>
    </row>
    <row r="156" spans="1:16" x14ac:dyDescent="0.2">
      <c r="A156" t="s">
        <v>79</v>
      </c>
      <c r="B156" t="s">
        <v>80</v>
      </c>
      <c r="C156">
        <v>23897</v>
      </c>
      <c r="D156" t="s">
        <v>118</v>
      </c>
      <c r="E156" s="1">
        <v>43466</v>
      </c>
      <c r="F156">
        <v>23897</v>
      </c>
      <c r="G156" t="str">
        <f>VLOOKUP(Table1[[#This Row],[tot_e_Rx]],'Lookup Tables'!$B$2:$C$6,2,TRUE)</f>
        <v xml:space="preserve">moderate </v>
      </c>
      <c r="H156">
        <v>21574</v>
      </c>
      <c r="I156">
        <v>2128</v>
      </c>
      <c r="J156">
        <v>7712</v>
      </c>
      <c r="K156">
        <v>15982</v>
      </c>
      <c r="L156">
        <v>2923</v>
      </c>
      <c r="M156">
        <v>670</v>
      </c>
      <c r="N156">
        <v>0.97</v>
      </c>
      <c r="O156">
        <v>0.97</v>
      </c>
      <c r="P156" t="str">
        <f>IF(Table1[[#This Row],[pct_pharm_e_Rx]]&gt;=0.85,"most"," ")</f>
        <v>most</v>
      </c>
    </row>
    <row r="157" spans="1:16" x14ac:dyDescent="0.2">
      <c r="A157" t="s">
        <v>85</v>
      </c>
      <c r="B157" t="s">
        <v>86</v>
      </c>
      <c r="C157">
        <v>23832</v>
      </c>
      <c r="D157" t="s">
        <v>120</v>
      </c>
      <c r="E157" s="1">
        <v>42948</v>
      </c>
      <c r="F157">
        <v>23832</v>
      </c>
      <c r="G157" t="str">
        <f>VLOOKUP(Table1[[#This Row],[tot_e_Rx]],'Lookup Tables'!$B$2:$C$6,2,TRUE)</f>
        <v xml:space="preserve">moderate </v>
      </c>
      <c r="H157">
        <v>21383</v>
      </c>
      <c r="I157">
        <v>2338</v>
      </c>
      <c r="J157">
        <v>8384</v>
      </c>
      <c r="K157">
        <v>13789</v>
      </c>
      <c r="L157">
        <v>2044</v>
      </c>
      <c r="M157">
        <v>1618</v>
      </c>
      <c r="N157">
        <v>0.96</v>
      </c>
      <c r="O157">
        <v>0.95</v>
      </c>
      <c r="P157" t="str">
        <f>IF(Table1[[#This Row],[pct_pharm_e_Rx]]&gt;=0.85,"most"," ")</f>
        <v>most</v>
      </c>
    </row>
    <row r="158" spans="1:16" x14ac:dyDescent="0.2">
      <c r="A158" t="s">
        <v>79</v>
      </c>
      <c r="B158" t="s">
        <v>80</v>
      </c>
      <c r="C158">
        <v>23758</v>
      </c>
      <c r="D158" t="s">
        <v>118</v>
      </c>
      <c r="E158" s="1">
        <v>43435</v>
      </c>
      <c r="F158">
        <v>23758</v>
      </c>
      <c r="G158" t="str">
        <f>VLOOKUP(Table1[[#This Row],[tot_e_Rx]],'Lookup Tables'!$B$2:$C$6,2,TRUE)</f>
        <v xml:space="preserve">moderate </v>
      </c>
      <c r="H158">
        <v>21423</v>
      </c>
      <c r="I158">
        <v>2137</v>
      </c>
      <c r="J158">
        <v>7702</v>
      </c>
      <c r="K158">
        <v>15890</v>
      </c>
      <c r="L158">
        <v>2907</v>
      </c>
      <c r="M158">
        <v>657</v>
      </c>
      <c r="N158">
        <v>0.97</v>
      </c>
      <c r="O158">
        <v>0.97</v>
      </c>
      <c r="P158" t="str">
        <f>IF(Table1[[#This Row],[pct_pharm_e_Rx]]&gt;=0.85,"most"," ")</f>
        <v>most</v>
      </c>
    </row>
    <row r="159" spans="1:16" x14ac:dyDescent="0.2">
      <c r="A159" t="s">
        <v>27</v>
      </c>
      <c r="B159" t="s">
        <v>28</v>
      </c>
      <c r="C159">
        <v>23730</v>
      </c>
      <c r="D159" t="s">
        <v>117</v>
      </c>
      <c r="E159" s="1">
        <v>42826</v>
      </c>
      <c r="F159">
        <v>23730</v>
      </c>
      <c r="G159" t="str">
        <f>VLOOKUP(Table1[[#This Row],[tot_e_Rx]],'Lookup Tables'!$B$2:$C$6,2,TRUE)</f>
        <v xml:space="preserve">moderate </v>
      </c>
      <c r="H159">
        <v>18593</v>
      </c>
      <c r="I159">
        <v>4889</v>
      </c>
      <c r="J159">
        <v>7422</v>
      </c>
      <c r="K159">
        <v>15797</v>
      </c>
      <c r="L159">
        <v>2347</v>
      </c>
      <c r="M159">
        <v>1107</v>
      </c>
      <c r="N159">
        <v>0.94</v>
      </c>
      <c r="O159">
        <v>0.92</v>
      </c>
      <c r="P159" t="str">
        <f>IF(Table1[[#This Row],[pct_pharm_e_Rx]]&gt;=0.85,"most"," ")</f>
        <v>most</v>
      </c>
    </row>
    <row r="160" spans="1:16" x14ac:dyDescent="0.2">
      <c r="A160" t="s">
        <v>37</v>
      </c>
      <c r="B160" t="s">
        <v>38</v>
      </c>
      <c r="C160">
        <v>23723</v>
      </c>
      <c r="D160" t="s">
        <v>118</v>
      </c>
      <c r="E160" s="1">
        <v>43191</v>
      </c>
      <c r="F160">
        <v>23723</v>
      </c>
      <c r="G160" t="str">
        <f>VLOOKUP(Table1[[#This Row],[tot_e_Rx]],'Lookup Tables'!$B$2:$C$6,2,TRUE)</f>
        <v xml:space="preserve">moderate </v>
      </c>
      <c r="H160">
        <v>21461</v>
      </c>
      <c r="I160">
        <v>2007</v>
      </c>
      <c r="J160">
        <v>7414</v>
      </c>
      <c r="K160">
        <v>14224</v>
      </c>
      <c r="L160">
        <v>2036</v>
      </c>
      <c r="M160">
        <v>1079</v>
      </c>
      <c r="N160">
        <v>0.96</v>
      </c>
      <c r="O160">
        <v>0.95</v>
      </c>
      <c r="P160" t="str">
        <f>IF(Table1[[#This Row],[pct_pharm_e_Rx]]&gt;=0.85,"most"," ")</f>
        <v>most</v>
      </c>
    </row>
    <row r="161" spans="1:16" x14ac:dyDescent="0.2">
      <c r="A161" t="s">
        <v>79</v>
      </c>
      <c r="B161" t="s">
        <v>80</v>
      </c>
      <c r="C161">
        <v>23494</v>
      </c>
      <c r="D161" t="s">
        <v>118</v>
      </c>
      <c r="E161" s="1">
        <v>43405</v>
      </c>
      <c r="F161">
        <v>23494</v>
      </c>
      <c r="G161" t="str">
        <f>VLOOKUP(Table1[[#This Row],[tot_e_Rx]],'Lookup Tables'!$B$2:$C$6,2,TRUE)</f>
        <v xml:space="preserve">moderate </v>
      </c>
      <c r="H161">
        <v>21120</v>
      </c>
      <c r="I161">
        <v>2204</v>
      </c>
      <c r="J161">
        <v>7622</v>
      </c>
      <c r="K161">
        <v>15736</v>
      </c>
      <c r="L161">
        <v>2847</v>
      </c>
      <c r="M161">
        <v>633</v>
      </c>
      <c r="N161">
        <v>0.97</v>
      </c>
      <c r="O161">
        <v>0.97</v>
      </c>
      <c r="P161" t="str">
        <f>IF(Table1[[#This Row],[pct_pharm_e_Rx]]&gt;=0.85,"most"," ")</f>
        <v>most</v>
      </c>
    </row>
    <row r="162" spans="1:16" x14ac:dyDescent="0.2">
      <c r="A162" t="s">
        <v>95</v>
      </c>
      <c r="B162" t="s">
        <v>96</v>
      </c>
      <c r="C162">
        <v>23422</v>
      </c>
      <c r="D162" t="s">
        <v>115</v>
      </c>
      <c r="E162" s="1">
        <v>42644</v>
      </c>
      <c r="F162">
        <v>23422</v>
      </c>
      <c r="G162" t="str">
        <f>VLOOKUP(Table1[[#This Row],[tot_e_Rx]],'Lookup Tables'!$B$2:$C$6,2,TRUE)</f>
        <v xml:space="preserve">moderate </v>
      </c>
      <c r="H162">
        <v>19061</v>
      </c>
      <c r="I162">
        <v>4213</v>
      </c>
      <c r="J162">
        <v>9192</v>
      </c>
      <c r="K162">
        <v>13687</v>
      </c>
      <c r="L162">
        <v>1848</v>
      </c>
      <c r="M162">
        <v>1378</v>
      </c>
      <c r="N162">
        <v>0.92</v>
      </c>
      <c r="O162">
        <v>0.9</v>
      </c>
      <c r="P162" t="str">
        <f>IF(Table1[[#This Row],[pct_pharm_e_Rx]]&gt;=0.85,"most"," ")</f>
        <v>most</v>
      </c>
    </row>
    <row r="163" spans="1:16" x14ac:dyDescent="0.2">
      <c r="A163" t="s">
        <v>85</v>
      </c>
      <c r="B163" t="s">
        <v>86</v>
      </c>
      <c r="C163">
        <v>23392</v>
      </c>
      <c r="D163" t="s">
        <v>120</v>
      </c>
      <c r="E163" s="1">
        <v>42917</v>
      </c>
      <c r="F163">
        <v>23392</v>
      </c>
      <c r="G163" t="str">
        <f>VLOOKUP(Table1[[#This Row],[tot_e_Rx]],'Lookup Tables'!$B$2:$C$6,2,TRUE)</f>
        <v xml:space="preserve">moderate </v>
      </c>
      <c r="H163">
        <v>20843</v>
      </c>
      <c r="I163">
        <v>2441</v>
      </c>
      <c r="J163">
        <v>8327</v>
      </c>
      <c r="K163">
        <v>13604</v>
      </c>
      <c r="L163">
        <v>2025</v>
      </c>
      <c r="M163">
        <v>1589</v>
      </c>
      <c r="N163">
        <v>0.96</v>
      </c>
      <c r="O163">
        <v>0.95</v>
      </c>
      <c r="P163" t="str">
        <f>IF(Table1[[#This Row],[pct_pharm_e_Rx]]&gt;=0.85,"most"," ")</f>
        <v>most</v>
      </c>
    </row>
    <row r="164" spans="1:16" x14ac:dyDescent="0.2">
      <c r="A164" t="s">
        <v>79</v>
      </c>
      <c r="B164" t="s">
        <v>80</v>
      </c>
      <c r="C164">
        <v>23331</v>
      </c>
      <c r="D164" t="s">
        <v>118</v>
      </c>
      <c r="E164" s="1">
        <v>43374</v>
      </c>
      <c r="F164">
        <v>23331</v>
      </c>
      <c r="G164" t="str">
        <f>VLOOKUP(Table1[[#This Row],[tot_e_Rx]],'Lookup Tables'!$B$2:$C$6,2,TRUE)</f>
        <v xml:space="preserve">moderate </v>
      </c>
      <c r="H164">
        <v>20884</v>
      </c>
      <c r="I164">
        <v>2279</v>
      </c>
      <c r="J164">
        <v>7583</v>
      </c>
      <c r="K164">
        <v>15645</v>
      </c>
      <c r="L164">
        <v>2798</v>
      </c>
      <c r="M164">
        <v>631</v>
      </c>
      <c r="N164">
        <v>0.97</v>
      </c>
      <c r="O164">
        <v>0.97</v>
      </c>
      <c r="P164" t="str">
        <f>IF(Table1[[#This Row],[pct_pharm_e_Rx]]&gt;=0.85,"most"," ")</f>
        <v>most</v>
      </c>
    </row>
    <row r="165" spans="1:16" x14ac:dyDescent="0.2">
      <c r="A165" t="s">
        <v>85</v>
      </c>
      <c r="B165" t="s">
        <v>86</v>
      </c>
      <c r="C165">
        <v>23312</v>
      </c>
      <c r="D165" t="s">
        <v>120</v>
      </c>
      <c r="E165" s="1">
        <v>42887</v>
      </c>
      <c r="F165">
        <v>23312</v>
      </c>
      <c r="G165" t="str">
        <f>VLOOKUP(Table1[[#This Row],[tot_e_Rx]],'Lookup Tables'!$B$2:$C$6,2,TRUE)</f>
        <v xml:space="preserve">moderate </v>
      </c>
      <c r="H165">
        <v>20551</v>
      </c>
      <c r="I165">
        <v>2653</v>
      </c>
      <c r="J165">
        <v>8389</v>
      </c>
      <c r="K165">
        <v>13874</v>
      </c>
      <c r="L165">
        <v>1993</v>
      </c>
      <c r="M165">
        <v>1567</v>
      </c>
      <c r="N165">
        <v>0.95</v>
      </c>
      <c r="O165">
        <v>0.95</v>
      </c>
      <c r="P165" t="str">
        <f>IF(Table1[[#This Row],[pct_pharm_e_Rx]]&gt;=0.85,"most"," ")</f>
        <v>most</v>
      </c>
    </row>
    <row r="166" spans="1:16" x14ac:dyDescent="0.2">
      <c r="A166" t="s">
        <v>77</v>
      </c>
      <c r="B166" t="s">
        <v>78</v>
      </c>
      <c r="C166">
        <v>23289</v>
      </c>
      <c r="D166" t="s">
        <v>120</v>
      </c>
      <c r="E166" s="1">
        <v>42644</v>
      </c>
      <c r="F166">
        <v>23289</v>
      </c>
      <c r="G166" t="str">
        <f>VLOOKUP(Table1[[#This Row],[tot_e_Rx]],'Lookup Tables'!$B$2:$C$6,2,TRUE)</f>
        <v xml:space="preserve">moderate </v>
      </c>
      <c r="H166">
        <v>19455</v>
      </c>
      <c r="I166">
        <v>3807</v>
      </c>
      <c r="J166">
        <v>7127</v>
      </c>
      <c r="K166">
        <v>15640</v>
      </c>
      <c r="L166">
        <v>2381</v>
      </c>
      <c r="M166">
        <v>1526</v>
      </c>
      <c r="N166">
        <v>0.94</v>
      </c>
      <c r="O166">
        <v>0.92</v>
      </c>
      <c r="P166" t="str">
        <f>IF(Table1[[#This Row],[pct_pharm_e_Rx]]&gt;=0.85,"most"," ")</f>
        <v>most</v>
      </c>
    </row>
    <row r="167" spans="1:16" x14ac:dyDescent="0.2">
      <c r="A167" t="s">
        <v>37</v>
      </c>
      <c r="B167" t="s">
        <v>38</v>
      </c>
      <c r="C167">
        <v>23229</v>
      </c>
      <c r="D167" t="s">
        <v>118</v>
      </c>
      <c r="E167" s="1">
        <v>43160</v>
      </c>
      <c r="F167">
        <v>23229</v>
      </c>
      <c r="G167" t="str">
        <f>VLOOKUP(Table1[[#This Row],[tot_e_Rx]],'Lookup Tables'!$B$2:$C$6,2,TRUE)</f>
        <v xml:space="preserve">moderate </v>
      </c>
      <c r="H167">
        <v>20981</v>
      </c>
      <c r="I167">
        <v>1995</v>
      </c>
      <c r="J167">
        <v>7283</v>
      </c>
      <c r="K167">
        <v>13980</v>
      </c>
      <c r="L167">
        <v>1992</v>
      </c>
      <c r="M167">
        <v>1049</v>
      </c>
      <c r="N167">
        <v>0.95</v>
      </c>
      <c r="O167">
        <v>0.94</v>
      </c>
      <c r="P167" t="str">
        <f>IF(Table1[[#This Row],[pct_pharm_e_Rx]]&gt;=0.85,"most"," ")</f>
        <v>most</v>
      </c>
    </row>
    <row r="168" spans="1:16" x14ac:dyDescent="0.2">
      <c r="A168" t="s">
        <v>37</v>
      </c>
      <c r="B168" t="s">
        <v>38</v>
      </c>
      <c r="C168">
        <v>23137</v>
      </c>
      <c r="D168" t="s">
        <v>118</v>
      </c>
      <c r="E168" s="1">
        <v>43132</v>
      </c>
      <c r="F168">
        <v>23137</v>
      </c>
      <c r="G168" t="str">
        <f>VLOOKUP(Table1[[#This Row],[tot_e_Rx]],'Lookup Tables'!$B$2:$C$6,2,TRUE)</f>
        <v xml:space="preserve">moderate </v>
      </c>
      <c r="H168">
        <v>20854</v>
      </c>
      <c r="I168">
        <v>2027</v>
      </c>
      <c r="J168">
        <v>7226</v>
      </c>
      <c r="K168">
        <v>13943</v>
      </c>
      <c r="L168">
        <v>1970</v>
      </c>
      <c r="M168">
        <v>1017</v>
      </c>
      <c r="N168">
        <v>0.95</v>
      </c>
      <c r="O168">
        <v>0.94</v>
      </c>
      <c r="P168" t="str">
        <f>IF(Table1[[#This Row],[pct_pharm_e_Rx]]&gt;=0.85,"most"," ")</f>
        <v>most</v>
      </c>
    </row>
    <row r="169" spans="1:16" x14ac:dyDescent="0.2">
      <c r="A169" t="s">
        <v>27</v>
      </c>
      <c r="B169" t="s">
        <v>28</v>
      </c>
      <c r="C169">
        <v>23084</v>
      </c>
      <c r="D169" t="s">
        <v>117</v>
      </c>
      <c r="E169" s="1">
        <v>42795</v>
      </c>
      <c r="F169">
        <v>23084</v>
      </c>
      <c r="G169" t="str">
        <f>VLOOKUP(Table1[[#This Row],[tot_e_Rx]],'Lookup Tables'!$B$2:$C$6,2,TRUE)</f>
        <v xml:space="preserve">moderate </v>
      </c>
      <c r="H169">
        <v>18019</v>
      </c>
      <c r="I169">
        <v>4813</v>
      </c>
      <c r="J169">
        <v>7246</v>
      </c>
      <c r="K169">
        <v>15378</v>
      </c>
      <c r="L169">
        <v>2277</v>
      </c>
      <c r="M169">
        <v>1042</v>
      </c>
      <c r="N169">
        <v>0.94</v>
      </c>
      <c r="O169">
        <v>0.92</v>
      </c>
      <c r="P169" t="str">
        <f>IF(Table1[[#This Row],[pct_pharm_e_Rx]]&gt;=0.85,"most"," ")</f>
        <v>most</v>
      </c>
    </row>
    <row r="170" spans="1:16" x14ac:dyDescent="0.2">
      <c r="A170" t="s">
        <v>79</v>
      </c>
      <c r="B170" t="s">
        <v>80</v>
      </c>
      <c r="C170">
        <v>23082</v>
      </c>
      <c r="D170" t="s">
        <v>118</v>
      </c>
      <c r="E170" s="1">
        <v>43344</v>
      </c>
      <c r="F170">
        <v>23082</v>
      </c>
      <c r="G170" t="str">
        <f>VLOOKUP(Table1[[#This Row],[tot_e_Rx]],'Lookup Tables'!$B$2:$C$6,2,TRUE)</f>
        <v xml:space="preserve">moderate </v>
      </c>
      <c r="H170">
        <v>20608</v>
      </c>
      <c r="I170">
        <v>2329</v>
      </c>
      <c r="J170">
        <v>7527</v>
      </c>
      <c r="K170">
        <v>15497</v>
      </c>
      <c r="L170">
        <v>2753</v>
      </c>
      <c r="M170">
        <v>623</v>
      </c>
      <c r="N170">
        <v>0.97</v>
      </c>
      <c r="O170">
        <v>0.97</v>
      </c>
      <c r="P170" t="str">
        <f>IF(Table1[[#This Row],[pct_pharm_e_Rx]]&gt;=0.85,"most"," ")</f>
        <v>most</v>
      </c>
    </row>
    <row r="171" spans="1:16" x14ac:dyDescent="0.2">
      <c r="A171" t="s">
        <v>85</v>
      </c>
      <c r="B171" t="s">
        <v>86</v>
      </c>
      <c r="C171">
        <v>22946</v>
      </c>
      <c r="D171" t="s">
        <v>120</v>
      </c>
      <c r="E171" s="1">
        <v>42856</v>
      </c>
      <c r="F171">
        <v>22946</v>
      </c>
      <c r="G171" t="str">
        <f>VLOOKUP(Table1[[#This Row],[tot_e_Rx]],'Lookup Tables'!$B$2:$C$6,2,TRUE)</f>
        <v xml:space="preserve">moderate </v>
      </c>
      <c r="H171">
        <v>20198</v>
      </c>
      <c r="I171">
        <v>2639</v>
      </c>
      <c r="J171">
        <v>8333</v>
      </c>
      <c r="K171">
        <v>13590</v>
      </c>
      <c r="L171">
        <v>1949</v>
      </c>
      <c r="M171">
        <v>1525</v>
      </c>
      <c r="N171">
        <v>0.95</v>
      </c>
      <c r="O171">
        <v>0.95</v>
      </c>
      <c r="P171" t="str">
        <f>IF(Table1[[#This Row],[pct_pharm_e_Rx]]&gt;=0.85,"most"," ")</f>
        <v>most</v>
      </c>
    </row>
    <row r="172" spans="1:16" x14ac:dyDescent="0.2">
      <c r="A172" t="s">
        <v>37</v>
      </c>
      <c r="B172" t="s">
        <v>38</v>
      </c>
      <c r="C172">
        <v>22895</v>
      </c>
      <c r="D172" t="s">
        <v>118</v>
      </c>
      <c r="E172" s="1">
        <v>43101</v>
      </c>
      <c r="F172">
        <v>22895</v>
      </c>
      <c r="G172" t="str">
        <f>VLOOKUP(Table1[[#This Row],[tot_e_Rx]],'Lookup Tables'!$B$2:$C$6,2,TRUE)</f>
        <v xml:space="preserve">moderate </v>
      </c>
      <c r="H172">
        <v>19703</v>
      </c>
      <c r="I172">
        <v>2134</v>
      </c>
      <c r="J172">
        <v>7131</v>
      </c>
      <c r="K172">
        <v>13866</v>
      </c>
      <c r="L172">
        <v>1947</v>
      </c>
      <c r="M172">
        <v>1021</v>
      </c>
      <c r="N172">
        <v>0.95</v>
      </c>
      <c r="O172">
        <v>0.94</v>
      </c>
      <c r="P172" t="str">
        <f>IF(Table1[[#This Row],[pct_pharm_e_Rx]]&gt;=0.85,"most"," ")</f>
        <v>most</v>
      </c>
    </row>
    <row r="173" spans="1:16" x14ac:dyDescent="0.2">
      <c r="A173" t="s">
        <v>79</v>
      </c>
      <c r="B173" t="s">
        <v>80</v>
      </c>
      <c r="C173">
        <v>22697</v>
      </c>
      <c r="D173" t="s">
        <v>118</v>
      </c>
      <c r="E173" s="1">
        <v>43313</v>
      </c>
      <c r="F173">
        <v>22697</v>
      </c>
      <c r="G173" t="str">
        <f>VLOOKUP(Table1[[#This Row],[tot_e_Rx]],'Lookup Tables'!$B$2:$C$6,2,TRUE)</f>
        <v xml:space="preserve">moderate </v>
      </c>
      <c r="H173">
        <v>20008</v>
      </c>
      <c r="I173">
        <v>2542</v>
      </c>
      <c r="J173">
        <v>7447</v>
      </c>
      <c r="K173">
        <v>15205</v>
      </c>
      <c r="L173">
        <v>2676</v>
      </c>
      <c r="M173">
        <v>613</v>
      </c>
      <c r="N173">
        <v>0.97</v>
      </c>
      <c r="O173">
        <v>0.96</v>
      </c>
      <c r="P173" t="str">
        <f>IF(Table1[[#This Row],[pct_pharm_e_Rx]]&gt;=0.85,"most"," ")</f>
        <v>most</v>
      </c>
    </row>
    <row r="174" spans="1:16" x14ac:dyDescent="0.2">
      <c r="A174" t="s">
        <v>95</v>
      </c>
      <c r="B174" t="s">
        <v>96</v>
      </c>
      <c r="C174">
        <v>22646</v>
      </c>
      <c r="D174" t="s">
        <v>115</v>
      </c>
      <c r="E174" s="1">
        <v>42614</v>
      </c>
      <c r="F174">
        <v>22646</v>
      </c>
      <c r="G174" t="str">
        <f>VLOOKUP(Table1[[#This Row],[tot_e_Rx]],'Lookup Tables'!$B$2:$C$6,2,TRUE)</f>
        <v xml:space="preserve">moderate </v>
      </c>
      <c r="H174">
        <v>18402</v>
      </c>
      <c r="I174">
        <v>4098</v>
      </c>
      <c r="J174">
        <v>8933</v>
      </c>
      <c r="K174">
        <v>13212</v>
      </c>
      <c r="L174">
        <v>1803</v>
      </c>
      <c r="M174">
        <v>1335</v>
      </c>
      <c r="N174">
        <v>0.92</v>
      </c>
      <c r="O174">
        <v>0.9</v>
      </c>
      <c r="P174" t="str">
        <f>IF(Table1[[#This Row],[pct_pharm_e_Rx]]&gt;=0.85,"most"," ")</f>
        <v>most</v>
      </c>
    </row>
    <row r="175" spans="1:16" x14ac:dyDescent="0.2">
      <c r="A175" t="s">
        <v>85</v>
      </c>
      <c r="B175" t="s">
        <v>86</v>
      </c>
      <c r="C175">
        <v>22598</v>
      </c>
      <c r="D175" t="s">
        <v>120</v>
      </c>
      <c r="E175" s="1">
        <v>42826</v>
      </c>
      <c r="F175">
        <v>22598</v>
      </c>
      <c r="G175" t="str">
        <f>VLOOKUP(Table1[[#This Row],[tot_e_Rx]],'Lookup Tables'!$B$2:$C$6,2,TRUE)</f>
        <v xml:space="preserve">moderate </v>
      </c>
      <c r="H175">
        <v>19869</v>
      </c>
      <c r="I175">
        <v>2623</v>
      </c>
      <c r="J175">
        <v>8215</v>
      </c>
      <c r="K175">
        <v>13383</v>
      </c>
      <c r="L175">
        <v>1921</v>
      </c>
      <c r="M175">
        <v>1506</v>
      </c>
      <c r="N175">
        <v>0.95</v>
      </c>
      <c r="O175">
        <v>0.95</v>
      </c>
      <c r="P175" t="str">
        <f>IF(Table1[[#This Row],[pct_pharm_e_Rx]]&gt;=0.85,"most"," ")</f>
        <v>most</v>
      </c>
    </row>
    <row r="176" spans="1:16" x14ac:dyDescent="0.2">
      <c r="A176" t="s">
        <v>27</v>
      </c>
      <c r="B176" t="s">
        <v>28</v>
      </c>
      <c r="C176">
        <v>22575</v>
      </c>
      <c r="D176" t="s">
        <v>117</v>
      </c>
      <c r="E176" s="1">
        <v>42767</v>
      </c>
      <c r="F176">
        <v>22575</v>
      </c>
      <c r="G176" t="str">
        <f>VLOOKUP(Table1[[#This Row],[tot_e_Rx]],'Lookup Tables'!$B$2:$C$6,2,TRUE)</f>
        <v xml:space="preserve">moderate </v>
      </c>
      <c r="H176">
        <v>17572</v>
      </c>
      <c r="I176">
        <v>4747</v>
      </c>
      <c r="J176">
        <v>7135</v>
      </c>
      <c r="K176">
        <v>14988</v>
      </c>
      <c r="L176">
        <v>2223</v>
      </c>
      <c r="M176">
        <v>1006</v>
      </c>
      <c r="N176">
        <v>0.94</v>
      </c>
      <c r="O176">
        <v>0.92</v>
      </c>
      <c r="P176" t="str">
        <f>IF(Table1[[#This Row],[pct_pharm_e_Rx]]&gt;=0.85,"most"," ")</f>
        <v>most</v>
      </c>
    </row>
    <row r="177" spans="1:16" x14ac:dyDescent="0.2">
      <c r="A177" t="s">
        <v>37</v>
      </c>
      <c r="B177" t="s">
        <v>38</v>
      </c>
      <c r="C177">
        <v>22490</v>
      </c>
      <c r="D177" t="s">
        <v>118</v>
      </c>
      <c r="E177" s="1">
        <v>43070</v>
      </c>
      <c r="F177">
        <v>22490</v>
      </c>
      <c r="G177" t="str">
        <f>VLOOKUP(Table1[[#This Row],[tot_e_Rx]],'Lookup Tables'!$B$2:$C$6,2,TRUE)</f>
        <v xml:space="preserve">moderate </v>
      </c>
      <c r="H177">
        <v>19322</v>
      </c>
      <c r="I177">
        <v>2143</v>
      </c>
      <c r="J177">
        <v>7044</v>
      </c>
      <c r="K177">
        <v>13637</v>
      </c>
      <c r="L177">
        <v>1912</v>
      </c>
      <c r="M177">
        <v>994</v>
      </c>
      <c r="N177">
        <v>0.95</v>
      </c>
      <c r="O177">
        <v>0.95</v>
      </c>
      <c r="P177" t="str">
        <f>IF(Table1[[#This Row],[pct_pharm_e_Rx]]&gt;=0.85,"most"," ")</f>
        <v>most</v>
      </c>
    </row>
    <row r="178" spans="1:16" x14ac:dyDescent="0.2">
      <c r="A178" t="s">
        <v>77</v>
      </c>
      <c r="B178" t="s">
        <v>78</v>
      </c>
      <c r="C178">
        <v>22451</v>
      </c>
      <c r="D178" t="s">
        <v>120</v>
      </c>
      <c r="E178" s="1">
        <v>42614</v>
      </c>
      <c r="F178">
        <v>22451</v>
      </c>
      <c r="G178" t="str">
        <f>VLOOKUP(Table1[[#This Row],[tot_e_Rx]],'Lookup Tables'!$B$2:$C$6,2,TRUE)</f>
        <v xml:space="preserve">moderate </v>
      </c>
      <c r="H178">
        <v>18688</v>
      </c>
      <c r="I178">
        <v>3739</v>
      </c>
      <c r="J178">
        <v>6933</v>
      </c>
      <c r="K178">
        <v>15062</v>
      </c>
      <c r="L178">
        <v>2305</v>
      </c>
      <c r="M178">
        <v>1487</v>
      </c>
      <c r="N178">
        <v>0.94</v>
      </c>
      <c r="O178">
        <v>0.92</v>
      </c>
      <c r="P178" t="str">
        <f>IF(Table1[[#This Row],[pct_pharm_e_Rx]]&gt;=0.85,"most"," ")</f>
        <v>most</v>
      </c>
    </row>
    <row r="179" spans="1:16" x14ac:dyDescent="0.2">
      <c r="A179" t="s">
        <v>37</v>
      </c>
      <c r="B179" t="s">
        <v>38</v>
      </c>
      <c r="C179">
        <v>22312</v>
      </c>
      <c r="D179" t="s">
        <v>118</v>
      </c>
      <c r="E179" s="1">
        <v>43040</v>
      </c>
      <c r="F179">
        <v>22312</v>
      </c>
      <c r="G179" t="str">
        <f>VLOOKUP(Table1[[#This Row],[tot_e_Rx]],'Lookup Tables'!$B$2:$C$6,2,TRUE)</f>
        <v xml:space="preserve">moderate </v>
      </c>
      <c r="H179">
        <v>19182</v>
      </c>
      <c r="I179">
        <v>2138</v>
      </c>
      <c r="J179">
        <v>6998</v>
      </c>
      <c r="K179">
        <v>13585</v>
      </c>
      <c r="L179">
        <v>1882</v>
      </c>
      <c r="M179">
        <v>995</v>
      </c>
      <c r="N179">
        <v>0.95</v>
      </c>
      <c r="O179">
        <v>0.94</v>
      </c>
      <c r="P179" t="str">
        <f>IF(Table1[[#This Row],[pct_pharm_e_Rx]]&gt;=0.85,"most"," ")</f>
        <v>most</v>
      </c>
    </row>
    <row r="180" spans="1:16" x14ac:dyDescent="0.2">
      <c r="A180" t="s">
        <v>79</v>
      </c>
      <c r="B180" t="s">
        <v>80</v>
      </c>
      <c r="C180">
        <v>22279</v>
      </c>
      <c r="D180" t="s">
        <v>118</v>
      </c>
      <c r="E180" s="1">
        <v>43282</v>
      </c>
      <c r="F180">
        <v>22279</v>
      </c>
      <c r="G180" t="str">
        <f>VLOOKUP(Table1[[#This Row],[tot_e_Rx]],'Lookup Tables'!$B$2:$C$6,2,TRUE)</f>
        <v xml:space="preserve">moderate </v>
      </c>
      <c r="H180">
        <v>19532</v>
      </c>
      <c r="I180">
        <v>2613</v>
      </c>
      <c r="J180">
        <v>6743</v>
      </c>
      <c r="K180">
        <v>13069</v>
      </c>
      <c r="L180">
        <v>2358</v>
      </c>
      <c r="M180">
        <v>563</v>
      </c>
      <c r="N180">
        <v>0.97</v>
      </c>
      <c r="O180">
        <v>0.96</v>
      </c>
      <c r="P180" t="str">
        <f>IF(Table1[[#This Row],[pct_pharm_e_Rx]]&gt;=0.85,"most"," ")</f>
        <v>most</v>
      </c>
    </row>
    <row r="181" spans="1:16" x14ac:dyDescent="0.2">
      <c r="A181" t="s">
        <v>77</v>
      </c>
      <c r="B181" t="s">
        <v>78</v>
      </c>
      <c r="C181">
        <v>22247</v>
      </c>
      <c r="D181" t="s">
        <v>120</v>
      </c>
      <c r="E181" s="1">
        <v>42522</v>
      </c>
      <c r="F181">
        <v>22247</v>
      </c>
      <c r="G181" t="str">
        <f>VLOOKUP(Table1[[#This Row],[tot_e_Rx]],'Lookup Tables'!$B$2:$C$6,2,TRUE)</f>
        <v xml:space="preserve">moderate </v>
      </c>
      <c r="H181">
        <v>17355</v>
      </c>
      <c r="I181">
        <v>4864</v>
      </c>
      <c r="J181">
        <v>6718</v>
      </c>
      <c r="K181">
        <v>15203</v>
      </c>
      <c r="L181">
        <v>2221</v>
      </c>
      <c r="M181">
        <v>1425</v>
      </c>
      <c r="N181">
        <v>0.93</v>
      </c>
      <c r="O181">
        <v>0.91</v>
      </c>
      <c r="P181" t="str">
        <f>IF(Table1[[#This Row],[pct_pharm_e_Rx]]&gt;=0.85,"most"," ")</f>
        <v>most</v>
      </c>
    </row>
    <row r="182" spans="1:16" x14ac:dyDescent="0.2">
      <c r="A182" t="s">
        <v>95</v>
      </c>
      <c r="B182" t="s">
        <v>96</v>
      </c>
      <c r="C182">
        <v>22100</v>
      </c>
      <c r="D182" t="s">
        <v>115</v>
      </c>
      <c r="E182" s="1">
        <v>42583</v>
      </c>
      <c r="F182">
        <v>22100</v>
      </c>
      <c r="G182" t="str">
        <f>VLOOKUP(Table1[[#This Row],[tot_e_Rx]],'Lookup Tables'!$B$2:$C$6,2,TRUE)</f>
        <v xml:space="preserve">moderate </v>
      </c>
      <c r="H182">
        <v>17767</v>
      </c>
      <c r="I182">
        <v>4190</v>
      </c>
      <c r="J182">
        <v>8433</v>
      </c>
      <c r="K182">
        <v>12404</v>
      </c>
      <c r="L182">
        <v>1684</v>
      </c>
      <c r="M182">
        <v>1180</v>
      </c>
      <c r="N182">
        <v>0.92</v>
      </c>
      <c r="O182">
        <v>0.89</v>
      </c>
      <c r="P182" t="str">
        <f>IF(Table1[[#This Row],[pct_pharm_e_Rx]]&gt;=0.85,"most"," ")</f>
        <v>most</v>
      </c>
    </row>
    <row r="183" spans="1:16" x14ac:dyDescent="0.2">
      <c r="A183" t="s">
        <v>19</v>
      </c>
      <c r="B183" t="s">
        <v>20</v>
      </c>
      <c r="C183">
        <v>22099</v>
      </c>
      <c r="D183" t="s">
        <v>113</v>
      </c>
      <c r="E183" s="1">
        <v>42491</v>
      </c>
      <c r="F183">
        <v>22099</v>
      </c>
      <c r="G183" t="str">
        <f>VLOOKUP(Table1[[#This Row],[tot_e_Rx]],'Lookup Tables'!$B$2:$C$6,2,TRUE)</f>
        <v xml:space="preserve">moderate </v>
      </c>
      <c r="H183">
        <v>17533</v>
      </c>
      <c r="I183">
        <v>4467</v>
      </c>
      <c r="J183">
        <v>8335</v>
      </c>
      <c r="K183">
        <v>13445</v>
      </c>
      <c r="L183">
        <v>1615</v>
      </c>
      <c r="M183">
        <v>1291</v>
      </c>
      <c r="N183">
        <v>0.88</v>
      </c>
      <c r="O183">
        <v>0.85</v>
      </c>
      <c r="P183" t="str">
        <f>IF(Table1[[#This Row],[pct_pharm_e_Rx]]&gt;=0.85,"most"," ")</f>
        <v>most</v>
      </c>
    </row>
    <row r="184" spans="1:16" x14ac:dyDescent="0.2">
      <c r="A184" t="s">
        <v>79</v>
      </c>
      <c r="B184" t="s">
        <v>80</v>
      </c>
      <c r="C184">
        <v>22091</v>
      </c>
      <c r="D184" t="s">
        <v>118</v>
      </c>
      <c r="E184" s="1">
        <v>43252</v>
      </c>
      <c r="F184">
        <v>22091</v>
      </c>
      <c r="G184" t="str">
        <f>VLOOKUP(Table1[[#This Row],[tot_e_Rx]],'Lookup Tables'!$B$2:$C$6,2,TRUE)</f>
        <v xml:space="preserve">moderate </v>
      </c>
      <c r="H184">
        <v>19203</v>
      </c>
      <c r="I184">
        <v>2767</v>
      </c>
      <c r="J184">
        <v>6753</v>
      </c>
      <c r="K184">
        <v>13381</v>
      </c>
      <c r="L184">
        <v>2306</v>
      </c>
      <c r="M184">
        <v>550</v>
      </c>
      <c r="N184">
        <v>0.97</v>
      </c>
      <c r="O184">
        <v>0.97</v>
      </c>
      <c r="P184" t="str">
        <f>IF(Table1[[#This Row],[pct_pharm_e_Rx]]&gt;=0.85,"most"," ")</f>
        <v>most</v>
      </c>
    </row>
    <row r="185" spans="1:16" x14ac:dyDescent="0.2">
      <c r="A185" t="s">
        <v>27</v>
      </c>
      <c r="B185" t="s">
        <v>28</v>
      </c>
      <c r="C185">
        <v>22090</v>
      </c>
      <c r="D185" t="s">
        <v>117</v>
      </c>
      <c r="E185" s="1">
        <v>42736</v>
      </c>
      <c r="F185">
        <v>22090</v>
      </c>
      <c r="G185" t="str">
        <f>VLOOKUP(Table1[[#This Row],[tot_e_Rx]],'Lookup Tables'!$B$2:$C$6,2,TRUE)</f>
        <v xml:space="preserve">moderate </v>
      </c>
      <c r="H185">
        <v>16997</v>
      </c>
      <c r="I185">
        <v>4843</v>
      </c>
      <c r="J185">
        <v>6979</v>
      </c>
      <c r="K185">
        <v>14708</v>
      </c>
      <c r="L185">
        <v>2104</v>
      </c>
      <c r="M185">
        <v>987</v>
      </c>
      <c r="N185">
        <v>0.94</v>
      </c>
      <c r="O185">
        <v>0.92</v>
      </c>
      <c r="P185" t="str">
        <f>IF(Table1[[#This Row],[pct_pharm_e_Rx]]&gt;=0.85,"most"," ")</f>
        <v>most</v>
      </c>
    </row>
    <row r="186" spans="1:16" x14ac:dyDescent="0.2">
      <c r="A186" t="s">
        <v>85</v>
      </c>
      <c r="B186" t="s">
        <v>86</v>
      </c>
      <c r="C186">
        <v>22055</v>
      </c>
      <c r="D186" t="s">
        <v>120</v>
      </c>
      <c r="E186" s="1">
        <v>42795</v>
      </c>
      <c r="F186">
        <v>22055</v>
      </c>
      <c r="G186" t="str">
        <f>VLOOKUP(Table1[[#This Row],[tot_e_Rx]],'Lookup Tables'!$B$2:$C$6,2,TRUE)</f>
        <v xml:space="preserve">moderate </v>
      </c>
      <c r="H186">
        <v>19114</v>
      </c>
      <c r="I186">
        <v>2828</v>
      </c>
      <c r="J186">
        <v>8085</v>
      </c>
      <c r="K186">
        <v>13038</v>
      </c>
      <c r="L186">
        <v>1874</v>
      </c>
      <c r="M186">
        <v>1465</v>
      </c>
      <c r="N186">
        <v>0.95</v>
      </c>
      <c r="O186">
        <v>0.95</v>
      </c>
      <c r="P186" t="str">
        <f>IF(Table1[[#This Row],[pct_pharm_e_Rx]]&gt;=0.85,"most"," ")</f>
        <v>most</v>
      </c>
    </row>
    <row r="187" spans="1:16" x14ac:dyDescent="0.2">
      <c r="A187" t="s">
        <v>79</v>
      </c>
      <c r="B187" t="s">
        <v>80</v>
      </c>
      <c r="C187">
        <v>21954</v>
      </c>
      <c r="D187" t="s">
        <v>118</v>
      </c>
      <c r="E187" s="1">
        <v>43221</v>
      </c>
      <c r="F187">
        <v>21954</v>
      </c>
      <c r="G187" t="str">
        <f>VLOOKUP(Table1[[#This Row],[tot_e_Rx]],'Lookup Tables'!$B$2:$C$6,2,TRUE)</f>
        <v xml:space="preserve">moderate </v>
      </c>
      <c r="H187">
        <v>18965</v>
      </c>
      <c r="I187">
        <v>2866</v>
      </c>
      <c r="J187">
        <v>6689</v>
      </c>
      <c r="K187">
        <v>13318</v>
      </c>
      <c r="L187">
        <v>2263</v>
      </c>
      <c r="M187">
        <v>535</v>
      </c>
      <c r="N187">
        <v>0.97</v>
      </c>
      <c r="O187">
        <v>0.97</v>
      </c>
      <c r="P187" t="str">
        <f>IF(Table1[[#This Row],[pct_pharm_e_Rx]]&gt;=0.85,"most"," ")</f>
        <v>most</v>
      </c>
    </row>
    <row r="188" spans="1:16" x14ac:dyDescent="0.2">
      <c r="A188" t="s">
        <v>27</v>
      </c>
      <c r="B188" t="s">
        <v>28</v>
      </c>
      <c r="C188">
        <v>21945</v>
      </c>
      <c r="D188" t="s">
        <v>117</v>
      </c>
      <c r="E188" s="1">
        <v>42705</v>
      </c>
      <c r="F188">
        <v>21945</v>
      </c>
      <c r="G188" t="str">
        <f>VLOOKUP(Table1[[#This Row],[tot_e_Rx]],'Lookup Tables'!$B$2:$C$6,2,TRUE)</f>
        <v xml:space="preserve">moderate </v>
      </c>
      <c r="H188">
        <v>16527</v>
      </c>
      <c r="I188">
        <v>5159</v>
      </c>
      <c r="J188">
        <v>6893</v>
      </c>
      <c r="K188">
        <v>14671</v>
      </c>
      <c r="L188">
        <v>2152</v>
      </c>
      <c r="M188">
        <v>969</v>
      </c>
      <c r="N188">
        <v>0.94</v>
      </c>
      <c r="O188">
        <v>0.92</v>
      </c>
      <c r="P188" t="str">
        <f>IF(Table1[[#This Row],[pct_pharm_e_Rx]]&gt;=0.85,"most"," ")</f>
        <v>most</v>
      </c>
    </row>
    <row r="189" spans="1:16" x14ac:dyDescent="0.2">
      <c r="A189" t="s">
        <v>47</v>
      </c>
      <c r="B189" t="s">
        <v>48</v>
      </c>
      <c r="C189">
        <v>21922</v>
      </c>
      <c r="D189" t="s">
        <v>116</v>
      </c>
      <c r="E189" s="1">
        <v>43525</v>
      </c>
      <c r="F189">
        <v>21922</v>
      </c>
      <c r="G189" t="str">
        <f>VLOOKUP(Table1[[#This Row],[tot_e_Rx]],'Lookup Tables'!$B$2:$C$6,2,TRUE)</f>
        <v xml:space="preserve">moderate </v>
      </c>
      <c r="H189">
        <v>20612</v>
      </c>
      <c r="I189">
        <v>1149</v>
      </c>
      <c r="J189">
        <v>6597</v>
      </c>
      <c r="K189">
        <v>15291</v>
      </c>
      <c r="L189">
        <v>3520</v>
      </c>
      <c r="M189">
        <v>1100</v>
      </c>
      <c r="N189">
        <v>0.96</v>
      </c>
      <c r="O189">
        <v>0.96</v>
      </c>
      <c r="P189" t="str">
        <f>IF(Table1[[#This Row],[pct_pharm_e_Rx]]&gt;=0.85,"most"," ")</f>
        <v>most</v>
      </c>
    </row>
    <row r="190" spans="1:16" x14ac:dyDescent="0.2">
      <c r="A190" t="s">
        <v>77</v>
      </c>
      <c r="B190" t="s">
        <v>78</v>
      </c>
      <c r="C190">
        <v>21909</v>
      </c>
      <c r="D190" t="s">
        <v>120</v>
      </c>
      <c r="E190" s="1">
        <v>42583</v>
      </c>
      <c r="F190">
        <v>21909</v>
      </c>
      <c r="G190" t="str">
        <f>VLOOKUP(Table1[[#This Row],[tot_e_Rx]],'Lookup Tables'!$B$2:$C$6,2,TRUE)</f>
        <v xml:space="preserve">moderate </v>
      </c>
      <c r="H190">
        <v>17956</v>
      </c>
      <c r="I190">
        <v>3925</v>
      </c>
      <c r="J190">
        <v>6598</v>
      </c>
      <c r="K190">
        <v>14175</v>
      </c>
      <c r="L190">
        <v>2178</v>
      </c>
      <c r="M190">
        <v>1402</v>
      </c>
      <c r="N190">
        <v>0.93</v>
      </c>
      <c r="O190">
        <v>0.92</v>
      </c>
      <c r="P190" t="str">
        <f>IF(Table1[[#This Row],[pct_pharm_e_Rx]]&gt;=0.85,"most"," ")</f>
        <v>most</v>
      </c>
    </row>
    <row r="191" spans="1:16" x14ac:dyDescent="0.2">
      <c r="A191" t="s">
        <v>47</v>
      </c>
      <c r="B191" t="s">
        <v>48</v>
      </c>
      <c r="C191">
        <v>21907</v>
      </c>
      <c r="D191" t="s">
        <v>116</v>
      </c>
      <c r="E191" s="1">
        <v>43556</v>
      </c>
      <c r="F191">
        <v>21907</v>
      </c>
      <c r="G191" t="str">
        <f>VLOOKUP(Table1[[#This Row],[tot_e_Rx]],'Lookup Tables'!$B$2:$C$6,2,TRUE)</f>
        <v xml:space="preserve">moderate </v>
      </c>
      <c r="H191">
        <v>20681</v>
      </c>
      <c r="I191">
        <v>1088</v>
      </c>
      <c r="J191">
        <v>6535</v>
      </c>
      <c r="K191">
        <v>15333</v>
      </c>
      <c r="L191">
        <v>3501</v>
      </c>
      <c r="M191">
        <v>1100</v>
      </c>
      <c r="N191">
        <v>0.97</v>
      </c>
      <c r="O191">
        <v>0.96</v>
      </c>
      <c r="P191" t="str">
        <f>IF(Table1[[#This Row],[pct_pharm_e_Rx]]&gt;=0.85,"most"," ")</f>
        <v>most</v>
      </c>
    </row>
    <row r="192" spans="1:16" x14ac:dyDescent="0.2">
      <c r="A192" t="s">
        <v>79</v>
      </c>
      <c r="B192" t="s">
        <v>80</v>
      </c>
      <c r="C192">
        <v>21795</v>
      </c>
      <c r="D192" t="s">
        <v>118</v>
      </c>
      <c r="E192" s="1">
        <v>43191</v>
      </c>
      <c r="F192">
        <v>21795</v>
      </c>
      <c r="G192" t="str">
        <f>VLOOKUP(Table1[[#This Row],[tot_e_Rx]],'Lookup Tables'!$B$2:$C$6,2,TRUE)</f>
        <v xml:space="preserve">moderate </v>
      </c>
      <c r="H192">
        <v>18765</v>
      </c>
      <c r="I192">
        <v>2907</v>
      </c>
      <c r="J192">
        <v>6645</v>
      </c>
      <c r="K192">
        <v>13247</v>
      </c>
      <c r="L192">
        <v>2261</v>
      </c>
      <c r="M192">
        <v>528</v>
      </c>
      <c r="N192">
        <v>0.97</v>
      </c>
      <c r="O192">
        <v>0.97</v>
      </c>
      <c r="P192" t="str">
        <f>IF(Table1[[#This Row],[pct_pharm_e_Rx]]&gt;=0.85,"most"," ")</f>
        <v>most</v>
      </c>
    </row>
    <row r="193" spans="1:16" x14ac:dyDescent="0.2">
      <c r="A193" t="s">
        <v>47</v>
      </c>
      <c r="B193" t="s">
        <v>48</v>
      </c>
      <c r="C193">
        <v>21776</v>
      </c>
      <c r="D193" t="s">
        <v>116</v>
      </c>
      <c r="E193" s="1">
        <v>43497</v>
      </c>
      <c r="F193">
        <v>21776</v>
      </c>
      <c r="G193" t="str">
        <f>VLOOKUP(Table1[[#This Row],[tot_e_Rx]],'Lookup Tables'!$B$2:$C$6,2,TRUE)</f>
        <v xml:space="preserve">moderate </v>
      </c>
      <c r="H193">
        <v>20521</v>
      </c>
      <c r="I193">
        <v>1135</v>
      </c>
      <c r="J193">
        <v>6536</v>
      </c>
      <c r="K193">
        <v>15215</v>
      </c>
      <c r="L193">
        <v>3474</v>
      </c>
      <c r="M193">
        <v>1080</v>
      </c>
      <c r="N193">
        <v>0.97</v>
      </c>
      <c r="O193">
        <v>0.96</v>
      </c>
      <c r="P193" t="str">
        <f>IF(Table1[[#This Row],[pct_pharm_e_Rx]]&gt;=0.85,"most"," ")</f>
        <v>most</v>
      </c>
    </row>
    <row r="194" spans="1:16" x14ac:dyDescent="0.2">
      <c r="A194" t="s">
        <v>95</v>
      </c>
      <c r="B194" t="s">
        <v>96</v>
      </c>
      <c r="C194">
        <v>21750</v>
      </c>
      <c r="D194" t="s">
        <v>115</v>
      </c>
      <c r="E194" s="1">
        <v>42522</v>
      </c>
      <c r="F194">
        <v>21750</v>
      </c>
      <c r="G194" t="str">
        <f>VLOOKUP(Table1[[#This Row],[tot_e_Rx]],'Lookup Tables'!$B$2:$C$6,2,TRUE)</f>
        <v xml:space="preserve">moderate </v>
      </c>
      <c r="H194">
        <v>16815</v>
      </c>
      <c r="I194">
        <v>4805</v>
      </c>
      <c r="J194">
        <v>8528</v>
      </c>
      <c r="K194">
        <v>13013</v>
      </c>
      <c r="L194">
        <v>1714</v>
      </c>
      <c r="M194">
        <v>1216</v>
      </c>
      <c r="N194">
        <v>0.91</v>
      </c>
      <c r="O194">
        <v>0.89</v>
      </c>
      <c r="P194" t="str">
        <f>IF(Table1[[#This Row],[pct_pharm_e_Rx]]&gt;=0.85,"most"," ")</f>
        <v>most</v>
      </c>
    </row>
    <row r="195" spans="1:16" x14ac:dyDescent="0.2">
      <c r="A195" t="s">
        <v>63</v>
      </c>
      <c r="B195" t="s">
        <v>64</v>
      </c>
      <c r="C195">
        <v>21744</v>
      </c>
      <c r="D195" t="s">
        <v>117</v>
      </c>
      <c r="E195" s="1">
        <v>43525</v>
      </c>
      <c r="F195">
        <v>21744</v>
      </c>
      <c r="G195" t="str">
        <f>VLOOKUP(Table1[[#This Row],[tot_e_Rx]],'Lookup Tables'!$B$2:$C$6,2,TRUE)</f>
        <v xml:space="preserve">moderate </v>
      </c>
      <c r="H195">
        <v>19083</v>
      </c>
      <c r="I195">
        <v>1235</v>
      </c>
      <c r="J195">
        <v>8404</v>
      </c>
      <c r="K195">
        <v>13268</v>
      </c>
      <c r="L195">
        <v>2712</v>
      </c>
      <c r="M195">
        <v>2675</v>
      </c>
      <c r="N195">
        <v>0.95</v>
      </c>
      <c r="O195">
        <v>0.95</v>
      </c>
      <c r="P195" t="str">
        <f>IF(Table1[[#This Row],[pct_pharm_e_Rx]]&gt;=0.85,"most"," ")</f>
        <v>most</v>
      </c>
    </row>
    <row r="196" spans="1:16" x14ac:dyDescent="0.2">
      <c r="A196" t="s">
        <v>37</v>
      </c>
      <c r="B196" t="s">
        <v>38</v>
      </c>
      <c r="C196">
        <v>21720</v>
      </c>
      <c r="D196" t="s">
        <v>118</v>
      </c>
      <c r="E196" s="1">
        <v>43009</v>
      </c>
      <c r="F196">
        <v>21720</v>
      </c>
      <c r="G196" t="str">
        <f>VLOOKUP(Table1[[#This Row],[tot_e_Rx]],'Lookup Tables'!$B$2:$C$6,2,TRUE)</f>
        <v xml:space="preserve">moderate </v>
      </c>
      <c r="H196">
        <v>18569</v>
      </c>
      <c r="I196">
        <v>2172</v>
      </c>
      <c r="J196">
        <v>6872</v>
      </c>
      <c r="K196">
        <v>13234</v>
      </c>
      <c r="L196">
        <v>1824</v>
      </c>
      <c r="M196">
        <v>965</v>
      </c>
      <c r="N196">
        <v>0.95</v>
      </c>
      <c r="O196">
        <v>0.94</v>
      </c>
      <c r="P196" t="str">
        <f>IF(Table1[[#This Row],[pct_pharm_e_Rx]]&gt;=0.85,"most"," ")</f>
        <v>most</v>
      </c>
    </row>
    <row r="197" spans="1:16" x14ac:dyDescent="0.2">
      <c r="A197" t="s">
        <v>63</v>
      </c>
      <c r="B197" t="s">
        <v>64</v>
      </c>
      <c r="C197">
        <v>21700</v>
      </c>
      <c r="D197" t="s">
        <v>117</v>
      </c>
      <c r="E197" s="1">
        <v>43556</v>
      </c>
      <c r="F197">
        <v>21700</v>
      </c>
      <c r="G197" t="str">
        <f>VLOOKUP(Table1[[#This Row],[tot_e_Rx]],'Lookup Tables'!$B$2:$C$6,2,TRUE)</f>
        <v xml:space="preserve">moderate </v>
      </c>
      <c r="H197">
        <v>19106</v>
      </c>
      <c r="I197">
        <v>1184</v>
      </c>
      <c r="J197">
        <v>8361</v>
      </c>
      <c r="K197">
        <v>13239</v>
      </c>
      <c r="L197">
        <v>2723</v>
      </c>
      <c r="M197">
        <v>2702</v>
      </c>
      <c r="N197">
        <v>0.96</v>
      </c>
      <c r="O197">
        <v>0.95</v>
      </c>
      <c r="P197" t="str">
        <f>IF(Table1[[#This Row],[pct_pharm_e_Rx]]&gt;=0.85,"most"," ")</f>
        <v>most</v>
      </c>
    </row>
    <row r="198" spans="1:16" x14ac:dyDescent="0.2">
      <c r="A198" t="s">
        <v>77</v>
      </c>
      <c r="B198" t="s">
        <v>78</v>
      </c>
      <c r="C198">
        <v>21660</v>
      </c>
      <c r="D198" t="s">
        <v>120</v>
      </c>
      <c r="E198" s="1">
        <v>42552</v>
      </c>
      <c r="F198">
        <v>21660</v>
      </c>
      <c r="G198" t="str">
        <f>VLOOKUP(Table1[[#This Row],[tot_e_Rx]],'Lookup Tables'!$B$2:$C$6,2,TRUE)</f>
        <v xml:space="preserve">moderate </v>
      </c>
      <c r="H198">
        <v>17418</v>
      </c>
      <c r="I198">
        <v>4214</v>
      </c>
      <c r="J198">
        <v>6703</v>
      </c>
      <c r="K198">
        <v>14579</v>
      </c>
      <c r="L198">
        <v>2221</v>
      </c>
      <c r="M198">
        <v>1442</v>
      </c>
      <c r="N198">
        <v>0.93</v>
      </c>
      <c r="O198">
        <v>0.91</v>
      </c>
      <c r="P198" t="str">
        <f>IF(Table1[[#This Row],[pct_pharm_e_Rx]]&gt;=0.85,"most"," ")</f>
        <v>most</v>
      </c>
    </row>
    <row r="199" spans="1:16" x14ac:dyDescent="0.2">
      <c r="A199" t="s">
        <v>47</v>
      </c>
      <c r="B199" t="s">
        <v>48</v>
      </c>
      <c r="C199">
        <v>21654</v>
      </c>
      <c r="D199" t="s">
        <v>116</v>
      </c>
      <c r="E199" s="1">
        <v>43466</v>
      </c>
      <c r="F199">
        <v>21654</v>
      </c>
      <c r="G199" t="str">
        <f>VLOOKUP(Table1[[#This Row],[tot_e_Rx]],'Lookup Tables'!$B$2:$C$6,2,TRUE)</f>
        <v xml:space="preserve">moderate </v>
      </c>
      <c r="H199">
        <v>20408</v>
      </c>
      <c r="I199">
        <v>1130</v>
      </c>
      <c r="J199">
        <v>6354</v>
      </c>
      <c r="K199">
        <v>15003</v>
      </c>
      <c r="L199">
        <v>3382</v>
      </c>
      <c r="M199">
        <v>1052</v>
      </c>
      <c r="N199">
        <v>0.96</v>
      </c>
      <c r="O199">
        <v>0.96</v>
      </c>
      <c r="P199" t="str">
        <f>IF(Table1[[#This Row],[pct_pharm_e_Rx]]&gt;=0.85,"most"," ")</f>
        <v>most</v>
      </c>
    </row>
    <row r="200" spans="1:16" x14ac:dyDescent="0.2">
      <c r="A200" t="s">
        <v>47</v>
      </c>
      <c r="B200" t="s">
        <v>48</v>
      </c>
      <c r="C200">
        <v>21516</v>
      </c>
      <c r="D200" t="s">
        <v>116</v>
      </c>
      <c r="E200" s="1">
        <v>43435</v>
      </c>
      <c r="F200">
        <v>21516</v>
      </c>
      <c r="G200" t="str">
        <f>VLOOKUP(Table1[[#This Row],[tot_e_Rx]],'Lookup Tables'!$B$2:$C$6,2,TRUE)</f>
        <v xml:space="preserve">moderate </v>
      </c>
      <c r="H200">
        <v>20240</v>
      </c>
      <c r="I200">
        <v>1154</v>
      </c>
      <c r="J200">
        <v>6340</v>
      </c>
      <c r="K200">
        <v>14896</v>
      </c>
      <c r="L200">
        <v>3368</v>
      </c>
      <c r="M200">
        <v>1031</v>
      </c>
      <c r="N200">
        <v>0.96</v>
      </c>
      <c r="O200">
        <v>0.96</v>
      </c>
      <c r="P200" t="str">
        <f>IF(Table1[[#This Row],[pct_pharm_e_Rx]]&gt;=0.85,"most"," ")</f>
        <v>most</v>
      </c>
    </row>
    <row r="201" spans="1:16" x14ac:dyDescent="0.2">
      <c r="A201" t="s">
        <v>79</v>
      </c>
      <c r="B201" t="s">
        <v>80</v>
      </c>
      <c r="C201">
        <v>21449</v>
      </c>
      <c r="D201" t="s">
        <v>118</v>
      </c>
      <c r="E201" s="1">
        <v>43132</v>
      </c>
      <c r="F201">
        <v>21449</v>
      </c>
      <c r="G201" t="str">
        <f>VLOOKUP(Table1[[#This Row],[tot_e_Rx]],'Lookup Tables'!$B$2:$C$6,2,TRUE)</f>
        <v xml:space="preserve">moderate </v>
      </c>
      <c r="H201">
        <v>18382</v>
      </c>
      <c r="I201">
        <v>2944</v>
      </c>
      <c r="J201">
        <v>6584</v>
      </c>
      <c r="K201">
        <v>13049</v>
      </c>
      <c r="L201">
        <v>2208</v>
      </c>
      <c r="M201">
        <v>506</v>
      </c>
      <c r="N201">
        <v>0.96</v>
      </c>
      <c r="O201">
        <v>0.96</v>
      </c>
      <c r="P201" t="str">
        <f>IF(Table1[[#This Row],[pct_pharm_e_Rx]]&gt;=0.85,"most"," ")</f>
        <v>most</v>
      </c>
    </row>
    <row r="202" spans="1:16" x14ac:dyDescent="0.2">
      <c r="A202" t="s">
        <v>79</v>
      </c>
      <c r="B202" t="s">
        <v>80</v>
      </c>
      <c r="C202">
        <v>21448</v>
      </c>
      <c r="D202" t="s">
        <v>118</v>
      </c>
      <c r="E202" s="1">
        <v>43160</v>
      </c>
      <c r="F202">
        <v>21448</v>
      </c>
      <c r="G202" t="str">
        <f>VLOOKUP(Table1[[#This Row],[tot_e_Rx]],'Lookup Tables'!$B$2:$C$6,2,TRUE)</f>
        <v xml:space="preserve">moderate </v>
      </c>
      <c r="H202">
        <v>18441</v>
      </c>
      <c r="I202">
        <v>2885</v>
      </c>
      <c r="J202">
        <v>6599</v>
      </c>
      <c r="K202">
        <v>13019</v>
      </c>
      <c r="L202">
        <v>2210</v>
      </c>
      <c r="M202">
        <v>525</v>
      </c>
      <c r="N202">
        <v>0.96</v>
      </c>
      <c r="O202">
        <v>0.96</v>
      </c>
      <c r="P202" t="str">
        <f>IF(Table1[[#This Row],[pct_pharm_e_Rx]]&gt;=0.85,"most"," ")</f>
        <v>most</v>
      </c>
    </row>
    <row r="203" spans="1:16" x14ac:dyDescent="0.2">
      <c r="A203" t="s">
        <v>85</v>
      </c>
      <c r="B203" t="s">
        <v>86</v>
      </c>
      <c r="C203">
        <v>21426</v>
      </c>
      <c r="D203" t="s">
        <v>120</v>
      </c>
      <c r="E203" s="1">
        <v>42767</v>
      </c>
      <c r="F203">
        <v>21426</v>
      </c>
      <c r="G203" t="str">
        <f>VLOOKUP(Table1[[#This Row],[tot_e_Rx]],'Lookup Tables'!$B$2:$C$6,2,TRUE)</f>
        <v xml:space="preserve">moderate </v>
      </c>
      <c r="H203">
        <v>18491</v>
      </c>
      <c r="I203">
        <v>2828</v>
      </c>
      <c r="J203">
        <v>7860</v>
      </c>
      <c r="K203">
        <v>12682</v>
      </c>
      <c r="L203">
        <v>1786</v>
      </c>
      <c r="M203">
        <v>1440</v>
      </c>
      <c r="N203">
        <v>0.95</v>
      </c>
      <c r="O203">
        <v>0.94</v>
      </c>
      <c r="P203" t="str">
        <f>IF(Table1[[#This Row],[pct_pharm_e_Rx]]&gt;=0.85,"most"," ")</f>
        <v>most</v>
      </c>
    </row>
    <row r="204" spans="1:16" x14ac:dyDescent="0.2">
      <c r="A204" t="s">
        <v>47</v>
      </c>
      <c r="B204" t="s">
        <v>48</v>
      </c>
      <c r="C204">
        <v>21422</v>
      </c>
      <c r="D204" t="s">
        <v>116</v>
      </c>
      <c r="E204" s="1">
        <v>43405</v>
      </c>
      <c r="F204">
        <v>21422</v>
      </c>
      <c r="G204" t="str">
        <f>VLOOKUP(Table1[[#This Row],[tot_e_Rx]],'Lookup Tables'!$B$2:$C$6,2,TRUE)</f>
        <v xml:space="preserve">moderate </v>
      </c>
      <c r="H204">
        <v>20157</v>
      </c>
      <c r="I204">
        <v>1156</v>
      </c>
      <c r="J204">
        <v>6335</v>
      </c>
      <c r="K204">
        <v>14849</v>
      </c>
      <c r="L204">
        <v>3342</v>
      </c>
      <c r="M204">
        <v>1025</v>
      </c>
      <c r="N204">
        <v>0.97</v>
      </c>
      <c r="O204">
        <v>0.96</v>
      </c>
      <c r="P204" t="str">
        <f>IF(Table1[[#This Row],[pct_pharm_e_Rx]]&gt;=0.85,"most"," ")</f>
        <v>most</v>
      </c>
    </row>
    <row r="205" spans="1:16" x14ac:dyDescent="0.2">
      <c r="A205" t="s">
        <v>47</v>
      </c>
      <c r="B205" t="s">
        <v>48</v>
      </c>
      <c r="C205">
        <v>21405</v>
      </c>
      <c r="D205" t="s">
        <v>116</v>
      </c>
      <c r="E205" s="1">
        <v>43374</v>
      </c>
      <c r="F205">
        <v>21405</v>
      </c>
      <c r="G205" t="str">
        <f>VLOOKUP(Table1[[#This Row],[tot_e_Rx]],'Lookup Tables'!$B$2:$C$6,2,TRUE)</f>
        <v xml:space="preserve">moderate </v>
      </c>
      <c r="H205">
        <v>20138</v>
      </c>
      <c r="I205">
        <v>1162</v>
      </c>
      <c r="J205">
        <v>6357</v>
      </c>
      <c r="K205">
        <v>14830</v>
      </c>
      <c r="L205">
        <v>3344</v>
      </c>
      <c r="M205">
        <v>1026</v>
      </c>
      <c r="N205">
        <v>0.97</v>
      </c>
      <c r="O205">
        <v>0.97</v>
      </c>
      <c r="P205" t="str">
        <f>IF(Table1[[#This Row],[pct_pharm_e_Rx]]&gt;=0.85,"most"," ")</f>
        <v>most</v>
      </c>
    </row>
    <row r="206" spans="1:16" x14ac:dyDescent="0.2">
      <c r="A206" t="s">
        <v>63</v>
      </c>
      <c r="B206" t="s">
        <v>64</v>
      </c>
      <c r="C206">
        <v>21389</v>
      </c>
      <c r="D206" t="s">
        <v>117</v>
      </c>
      <c r="E206" s="1">
        <v>43497</v>
      </c>
      <c r="F206">
        <v>21389</v>
      </c>
      <c r="G206" t="str">
        <f>VLOOKUP(Table1[[#This Row],[tot_e_Rx]],'Lookup Tables'!$B$2:$C$6,2,TRUE)</f>
        <v xml:space="preserve">moderate </v>
      </c>
      <c r="H206">
        <v>19940</v>
      </c>
      <c r="I206">
        <v>1289</v>
      </c>
      <c r="J206">
        <v>8295</v>
      </c>
      <c r="K206">
        <v>13051</v>
      </c>
      <c r="L206">
        <v>2648</v>
      </c>
      <c r="M206">
        <v>2611</v>
      </c>
      <c r="N206">
        <v>0.96</v>
      </c>
      <c r="O206">
        <v>0.96</v>
      </c>
      <c r="P206" t="str">
        <f>IF(Table1[[#This Row],[pct_pharm_e_Rx]]&gt;=0.85,"most"," ")</f>
        <v>most</v>
      </c>
    </row>
    <row r="207" spans="1:16" x14ac:dyDescent="0.2">
      <c r="A207" t="s">
        <v>95</v>
      </c>
      <c r="B207" t="s">
        <v>96</v>
      </c>
      <c r="C207">
        <v>21308</v>
      </c>
      <c r="D207" t="s">
        <v>115</v>
      </c>
      <c r="E207" s="1">
        <v>42552</v>
      </c>
      <c r="F207">
        <v>21308</v>
      </c>
      <c r="G207" t="str">
        <f>VLOOKUP(Table1[[#This Row],[tot_e_Rx]],'Lookup Tables'!$B$2:$C$6,2,TRUE)</f>
        <v xml:space="preserve">moderate </v>
      </c>
      <c r="H207">
        <v>16808</v>
      </c>
      <c r="I207">
        <v>4360</v>
      </c>
      <c r="J207">
        <v>8522</v>
      </c>
      <c r="K207">
        <v>12426</v>
      </c>
      <c r="L207">
        <v>1718</v>
      </c>
      <c r="M207">
        <v>1214</v>
      </c>
      <c r="N207">
        <v>0.91</v>
      </c>
      <c r="O207">
        <v>0.89</v>
      </c>
      <c r="P207" t="str">
        <f>IF(Table1[[#This Row],[pct_pharm_e_Rx]]&gt;=0.85,"most"," ")</f>
        <v>most</v>
      </c>
    </row>
    <row r="208" spans="1:16" x14ac:dyDescent="0.2">
      <c r="A208" t="s">
        <v>63</v>
      </c>
      <c r="B208" t="s">
        <v>64</v>
      </c>
      <c r="C208">
        <v>21267</v>
      </c>
      <c r="D208" t="s">
        <v>117</v>
      </c>
      <c r="E208" s="1">
        <v>43466</v>
      </c>
      <c r="F208">
        <v>21267</v>
      </c>
      <c r="G208" t="str">
        <f>VLOOKUP(Table1[[#This Row],[tot_e_Rx]],'Lookup Tables'!$B$2:$C$6,2,TRUE)</f>
        <v xml:space="preserve">moderate </v>
      </c>
      <c r="H208">
        <v>19782</v>
      </c>
      <c r="I208">
        <v>1335</v>
      </c>
      <c r="J208">
        <v>8077</v>
      </c>
      <c r="K208">
        <v>12997</v>
      </c>
      <c r="L208">
        <v>2534</v>
      </c>
      <c r="M208">
        <v>2551</v>
      </c>
      <c r="N208">
        <v>0.96</v>
      </c>
      <c r="O208">
        <v>0.95</v>
      </c>
      <c r="P208" t="str">
        <f>IF(Table1[[#This Row],[pct_pharm_e_Rx]]&gt;=0.85,"most"," ")</f>
        <v>most</v>
      </c>
    </row>
    <row r="209" spans="1:16" x14ac:dyDescent="0.2">
      <c r="A209" t="s">
        <v>79</v>
      </c>
      <c r="B209" t="s">
        <v>80</v>
      </c>
      <c r="C209">
        <v>21223</v>
      </c>
      <c r="D209" t="s">
        <v>118</v>
      </c>
      <c r="E209" s="1">
        <v>43101</v>
      </c>
      <c r="F209">
        <v>21223</v>
      </c>
      <c r="G209" t="str">
        <f>VLOOKUP(Table1[[#This Row],[tot_e_Rx]],'Lookup Tables'!$B$2:$C$6,2,TRUE)</f>
        <v xml:space="preserve">moderate </v>
      </c>
      <c r="H209">
        <v>18159</v>
      </c>
      <c r="I209">
        <v>2950</v>
      </c>
      <c r="J209">
        <v>6535</v>
      </c>
      <c r="K209">
        <v>12930</v>
      </c>
      <c r="L209">
        <v>2174</v>
      </c>
      <c r="M209">
        <v>510</v>
      </c>
      <c r="N209">
        <v>0.96</v>
      </c>
      <c r="O209">
        <v>0.96</v>
      </c>
      <c r="P209" t="str">
        <f>IF(Table1[[#This Row],[pct_pharm_e_Rx]]&gt;=0.85,"most"," ")</f>
        <v>most</v>
      </c>
    </row>
    <row r="210" spans="1:16" x14ac:dyDescent="0.2">
      <c r="A210" t="s">
        <v>47</v>
      </c>
      <c r="B210" t="s">
        <v>48</v>
      </c>
      <c r="C210">
        <v>21207</v>
      </c>
      <c r="D210" t="s">
        <v>116</v>
      </c>
      <c r="E210" s="1">
        <v>43344</v>
      </c>
      <c r="F210">
        <v>21207</v>
      </c>
      <c r="G210" t="str">
        <f>VLOOKUP(Table1[[#This Row],[tot_e_Rx]],'Lookup Tables'!$B$2:$C$6,2,TRUE)</f>
        <v xml:space="preserve">moderate </v>
      </c>
      <c r="H210">
        <v>19938</v>
      </c>
      <c r="I210">
        <v>1177</v>
      </c>
      <c r="J210">
        <v>6290</v>
      </c>
      <c r="K210">
        <v>14743</v>
      </c>
      <c r="L210">
        <v>3289</v>
      </c>
      <c r="M210">
        <v>1015</v>
      </c>
      <c r="N210">
        <v>0.97</v>
      </c>
      <c r="O210">
        <v>0.96</v>
      </c>
      <c r="P210" t="str">
        <f>IF(Table1[[#This Row],[pct_pharm_e_Rx]]&gt;=0.85,"most"," ")</f>
        <v>most</v>
      </c>
    </row>
    <row r="211" spans="1:16" x14ac:dyDescent="0.2">
      <c r="A211" t="s">
        <v>27</v>
      </c>
      <c r="B211" t="s">
        <v>28</v>
      </c>
      <c r="C211">
        <v>21179</v>
      </c>
      <c r="D211" t="s">
        <v>117</v>
      </c>
      <c r="E211" s="1">
        <v>42675</v>
      </c>
      <c r="F211">
        <v>21179</v>
      </c>
      <c r="G211" t="str">
        <f>VLOOKUP(Table1[[#This Row],[tot_e_Rx]],'Lookup Tables'!$B$2:$C$6,2,TRUE)</f>
        <v xml:space="preserve">moderate </v>
      </c>
      <c r="H211">
        <v>15836</v>
      </c>
      <c r="I211">
        <v>5080</v>
      </c>
      <c r="J211">
        <v>6684</v>
      </c>
      <c r="K211">
        <v>14150</v>
      </c>
      <c r="L211">
        <v>2054</v>
      </c>
      <c r="M211">
        <v>926</v>
      </c>
      <c r="N211">
        <v>0.94</v>
      </c>
      <c r="O211">
        <v>0.92</v>
      </c>
      <c r="P211" t="str">
        <f>IF(Table1[[#This Row],[pct_pharm_e_Rx]]&gt;=0.85,"most"," ")</f>
        <v>most</v>
      </c>
    </row>
    <row r="212" spans="1:16" x14ac:dyDescent="0.2">
      <c r="A212" t="s">
        <v>63</v>
      </c>
      <c r="B212" t="s">
        <v>64</v>
      </c>
      <c r="C212">
        <v>21176</v>
      </c>
      <c r="D212" t="s">
        <v>117</v>
      </c>
      <c r="E212" s="1">
        <v>43435</v>
      </c>
      <c r="F212">
        <v>21176</v>
      </c>
      <c r="G212" t="str">
        <f>VLOOKUP(Table1[[#This Row],[tot_e_Rx]],'Lookup Tables'!$B$2:$C$6,2,TRUE)</f>
        <v xml:space="preserve">moderate </v>
      </c>
      <c r="H212">
        <v>19639</v>
      </c>
      <c r="I212">
        <v>1386</v>
      </c>
      <c r="J212">
        <v>8035</v>
      </c>
      <c r="K212">
        <v>12978</v>
      </c>
      <c r="L212">
        <v>2516</v>
      </c>
      <c r="M212">
        <v>2548</v>
      </c>
      <c r="N212">
        <v>0.96</v>
      </c>
      <c r="O212">
        <v>0.95</v>
      </c>
      <c r="P212" t="str">
        <f>IF(Table1[[#This Row],[pct_pharm_e_Rx]]&gt;=0.85,"most"," ")</f>
        <v>most</v>
      </c>
    </row>
    <row r="213" spans="1:16" x14ac:dyDescent="0.2">
      <c r="A213" t="s">
        <v>53</v>
      </c>
      <c r="B213" t="s">
        <v>54</v>
      </c>
      <c r="C213">
        <v>21165</v>
      </c>
      <c r="D213" t="s">
        <v>118</v>
      </c>
      <c r="E213" s="1">
        <v>43556</v>
      </c>
      <c r="F213">
        <v>21165</v>
      </c>
      <c r="G213" t="str">
        <f>VLOOKUP(Table1[[#This Row],[tot_e_Rx]],'Lookup Tables'!$B$2:$C$6,2,TRUE)</f>
        <v xml:space="preserve">moderate </v>
      </c>
      <c r="H213">
        <v>18606</v>
      </c>
      <c r="I213">
        <v>2488</v>
      </c>
      <c r="J213">
        <v>8006</v>
      </c>
      <c r="K213">
        <v>13100</v>
      </c>
      <c r="L213">
        <v>1802</v>
      </c>
      <c r="M213">
        <v>1692</v>
      </c>
      <c r="N213">
        <v>0.96</v>
      </c>
      <c r="O213">
        <v>0.95</v>
      </c>
      <c r="P213" t="str">
        <f>IF(Table1[[#This Row],[pct_pharm_e_Rx]]&gt;=0.85,"most"," ")</f>
        <v>most</v>
      </c>
    </row>
    <row r="214" spans="1:16" x14ac:dyDescent="0.2">
      <c r="A214" t="s">
        <v>63</v>
      </c>
      <c r="B214" t="s">
        <v>64</v>
      </c>
      <c r="C214">
        <v>21040</v>
      </c>
      <c r="D214" t="s">
        <v>117</v>
      </c>
      <c r="E214" s="1">
        <v>43405</v>
      </c>
      <c r="F214">
        <v>21040</v>
      </c>
      <c r="G214" t="str">
        <f>VLOOKUP(Table1[[#This Row],[tot_e_Rx]],'Lookup Tables'!$B$2:$C$6,2,TRUE)</f>
        <v xml:space="preserve">moderate </v>
      </c>
      <c r="H214">
        <v>19499</v>
      </c>
      <c r="I214">
        <v>1395</v>
      </c>
      <c r="J214">
        <v>7975</v>
      </c>
      <c r="K214">
        <v>12924</v>
      </c>
      <c r="L214">
        <v>2501</v>
      </c>
      <c r="M214">
        <v>2510</v>
      </c>
      <c r="N214">
        <v>0.93</v>
      </c>
      <c r="O214">
        <v>0.96</v>
      </c>
      <c r="P214" t="str">
        <f>IF(Table1[[#This Row],[pct_pharm_e_Rx]]&gt;=0.85,"most"," ")</f>
        <v>most</v>
      </c>
    </row>
    <row r="215" spans="1:16" x14ac:dyDescent="0.2">
      <c r="A215" t="s">
        <v>37</v>
      </c>
      <c r="B215" t="s">
        <v>38</v>
      </c>
      <c r="C215">
        <v>21027</v>
      </c>
      <c r="D215" t="s">
        <v>118</v>
      </c>
      <c r="E215" s="1">
        <v>42979</v>
      </c>
      <c r="F215">
        <v>21027</v>
      </c>
      <c r="G215" t="str">
        <f>VLOOKUP(Table1[[#This Row],[tot_e_Rx]],'Lookup Tables'!$B$2:$C$6,2,TRUE)</f>
        <v xml:space="preserve">moderate </v>
      </c>
      <c r="H215">
        <v>17983</v>
      </c>
      <c r="I215">
        <v>2199</v>
      </c>
      <c r="J215">
        <v>6714</v>
      </c>
      <c r="K215">
        <v>12844</v>
      </c>
      <c r="L215">
        <v>1771</v>
      </c>
      <c r="M215">
        <v>934</v>
      </c>
      <c r="N215">
        <v>0.95</v>
      </c>
      <c r="O215">
        <v>0.94</v>
      </c>
      <c r="P215" t="str">
        <f>IF(Table1[[#This Row],[pct_pharm_e_Rx]]&gt;=0.85,"most"," ")</f>
        <v>most</v>
      </c>
    </row>
    <row r="216" spans="1:16" x14ac:dyDescent="0.2">
      <c r="A216" t="s">
        <v>63</v>
      </c>
      <c r="B216" t="s">
        <v>64</v>
      </c>
      <c r="C216">
        <v>21012</v>
      </c>
      <c r="D216" t="s">
        <v>117</v>
      </c>
      <c r="E216" s="1">
        <v>43374</v>
      </c>
      <c r="F216">
        <v>21012</v>
      </c>
      <c r="G216" t="str">
        <f>VLOOKUP(Table1[[#This Row],[tot_e_Rx]],'Lookup Tables'!$B$2:$C$6,2,TRUE)</f>
        <v xml:space="preserve">moderate </v>
      </c>
      <c r="H216">
        <v>19443</v>
      </c>
      <c r="I216">
        <v>1429</v>
      </c>
      <c r="J216">
        <v>7997</v>
      </c>
      <c r="K216">
        <v>12913</v>
      </c>
      <c r="L216">
        <v>2483</v>
      </c>
      <c r="M216">
        <v>2549</v>
      </c>
      <c r="N216">
        <v>0.97</v>
      </c>
      <c r="O216">
        <v>0.96</v>
      </c>
      <c r="P216" t="str">
        <f>IF(Table1[[#This Row],[pct_pharm_e_Rx]]&gt;=0.85,"most"," ")</f>
        <v>most</v>
      </c>
    </row>
    <row r="217" spans="1:16" x14ac:dyDescent="0.2">
      <c r="A217" t="s">
        <v>79</v>
      </c>
      <c r="B217" t="s">
        <v>80</v>
      </c>
      <c r="C217">
        <v>20982</v>
      </c>
      <c r="D217" t="s">
        <v>118</v>
      </c>
      <c r="E217" s="1">
        <v>43070</v>
      </c>
      <c r="F217">
        <v>20982</v>
      </c>
      <c r="G217" t="str">
        <f>VLOOKUP(Table1[[#This Row],[tot_e_Rx]],'Lookup Tables'!$B$2:$C$6,2,TRUE)</f>
        <v xml:space="preserve">moderate </v>
      </c>
      <c r="H217">
        <v>17908</v>
      </c>
      <c r="I217">
        <v>2961</v>
      </c>
      <c r="J217">
        <v>6441</v>
      </c>
      <c r="K217">
        <v>12825</v>
      </c>
      <c r="L217">
        <v>2115</v>
      </c>
      <c r="M217">
        <v>489</v>
      </c>
      <c r="N217">
        <v>0.96</v>
      </c>
      <c r="O217">
        <v>0.96</v>
      </c>
      <c r="P217" t="str">
        <f>IF(Table1[[#This Row],[pct_pharm_e_Rx]]&gt;=0.85,"most"," ")</f>
        <v>most</v>
      </c>
    </row>
    <row r="218" spans="1:16" x14ac:dyDescent="0.2">
      <c r="A218" t="s">
        <v>53</v>
      </c>
      <c r="B218" t="s">
        <v>54</v>
      </c>
      <c r="C218">
        <v>20967</v>
      </c>
      <c r="D218" t="s">
        <v>118</v>
      </c>
      <c r="E218" s="1">
        <v>43525</v>
      </c>
      <c r="F218">
        <v>20967</v>
      </c>
      <c r="G218" t="str">
        <f>VLOOKUP(Table1[[#This Row],[tot_e_Rx]],'Lookup Tables'!$B$2:$C$6,2,TRUE)</f>
        <v xml:space="preserve">moderate </v>
      </c>
      <c r="H218">
        <v>18284</v>
      </c>
      <c r="I218">
        <v>2579</v>
      </c>
      <c r="J218">
        <v>7848</v>
      </c>
      <c r="K218">
        <v>13083</v>
      </c>
      <c r="L218">
        <v>1623</v>
      </c>
      <c r="M218">
        <v>1605</v>
      </c>
      <c r="N218">
        <v>0.96</v>
      </c>
      <c r="O218">
        <v>0.95</v>
      </c>
      <c r="P218" t="str">
        <f>IF(Table1[[#This Row],[pct_pharm_e_Rx]]&gt;=0.85,"most"," ")</f>
        <v>most</v>
      </c>
    </row>
    <row r="219" spans="1:16" x14ac:dyDescent="0.2">
      <c r="A219" t="s">
        <v>79</v>
      </c>
      <c r="B219" t="s">
        <v>80</v>
      </c>
      <c r="C219">
        <v>20905</v>
      </c>
      <c r="D219" t="s">
        <v>118</v>
      </c>
      <c r="E219" s="1">
        <v>43040</v>
      </c>
      <c r="F219">
        <v>20905</v>
      </c>
      <c r="G219" t="str">
        <f>VLOOKUP(Table1[[#This Row],[tot_e_Rx]],'Lookup Tables'!$B$2:$C$6,2,TRUE)</f>
        <v xml:space="preserve">moderate </v>
      </c>
      <c r="H219">
        <v>17815</v>
      </c>
      <c r="I219">
        <v>2984</v>
      </c>
      <c r="J219">
        <v>6422</v>
      </c>
      <c r="K219">
        <v>12833</v>
      </c>
      <c r="L219">
        <v>2079</v>
      </c>
      <c r="M219">
        <v>504</v>
      </c>
      <c r="N219">
        <v>0.96</v>
      </c>
      <c r="O219">
        <v>0.96</v>
      </c>
      <c r="P219" t="str">
        <f>IF(Table1[[#This Row],[pct_pharm_e_Rx]]&gt;=0.85,"most"," ")</f>
        <v>most</v>
      </c>
    </row>
    <row r="220" spans="1:16" x14ac:dyDescent="0.2">
      <c r="A220" t="s">
        <v>53</v>
      </c>
      <c r="B220" t="s">
        <v>54</v>
      </c>
      <c r="C220">
        <v>20893</v>
      </c>
      <c r="D220" t="s">
        <v>118</v>
      </c>
      <c r="E220" s="1">
        <v>43497</v>
      </c>
      <c r="F220">
        <v>20893</v>
      </c>
      <c r="G220" t="str">
        <f>VLOOKUP(Table1[[#This Row],[tot_e_Rx]],'Lookup Tables'!$B$2:$C$6,2,TRUE)</f>
        <v xml:space="preserve">moderate </v>
      </c>
      <c r="H220">
        <v>18239</v>
      </c>
      <c r="I220">
        <v>2613</v>
      </c>
      <c r="J220">
        <v>7782</v>
      </c>
      <c r="K220">
        <v>13088</v>
      </c>
      <c r="L220">
        <v>1586</v>
      </c>
      <c r="M220">
        <v>1563</v>
      </c>
      <c r="N220">
        <v>0.96</v>
      </c>
      <c r="O220">
        <v>0.95</v>
      </c>
      <c r="P220" t="str">
        <f>IF(Table1[[#This Row],[pct_pharm_e_Rx]]&gt;=0.85,"most"," ")</f>
        <v>most</v>
      </c>
    </row>
    <row r="221" spans="1:16" x14ac:dyDescent="0.2">
      <c r="A221" t="s">
        <v>47</v>
      </c>
      <c r="B221" t="s">
        <v>48</v>
      </c>
      <c r="C221">
        <v>20863</v>
      </c>
      <c r="D221" t="s">
        <v>116</v>
      </c>
      <c r="E221" s="1">
        <v>43313</v>
      </c>
      <c r="F221">
        <v>20863</v>
      </c>
      <c r="G221" t="str">
        <f>VLOOKUP(Table1[[#This Row],[tot_e_Rx]],'Lookup Tables'!$B$2:$C$6,2,TRUE)</f>
        <v xml:space="preserve">moderate </v>
      </c>
      <c r="H221">
        <v>19493</v>
      </c>
      <c r="I221">
        <v>1272</v>
      </c>
      <c r="J221">
        <v>6198</v>
      </c>
      <c r="K221">
        <v>14455</v>
      </c>
      <c r="L221">
        <v>3239</v>
      </c>
      <c r="M221">
        <v>985</v>
      </c>
      <c r="N221">
        <v>0.97</v>
      </c>
      <c r="O221">
        <v>0.96</v>
      </c>
      <c r="P221" t="str">
        <f>IF(Table1[[#This Row],[pct_pharm_e_Rx]]&gt;=0.85,"most"," ")</f>
        <v>most</v>
      </c>
    </row>
    <row r="222" spans="1:16" x14ac:dyDescent="0.2">
      <c r="A222" t="s">
        <v>63</v>
      </c>
      <c r="B222" t="s">
        <v>64</v>
      </c>
      <c r="C222">
        <v>20773</v>
      </c>
      <c r="D222" t="s">
        <v>117</v>
      </c>
      <c r="E222" s="1">
        <v>43344</v>
      </c>
      <c r="F222">
        <v>20773</v>
      </c>
      <c r="G222" t="str">
        <f>VLOOKUP(Table1[[#This Row],[tot_e_Rx]],'Lookup Tables'!$B$2:$C$6,2,TRUE)</f>
        <v xml:space="preserve">moderate </v>
      </c>
      <c r="H222">
        <v>19206</v>
      </c>
      <c r="I222">
        <v>1441</v>
      </c>
      <c r="J222">
        <v>7922</v>
      </c>
      <c r="K222">
        <v>12785</v>
      </c>
      <c r="L222">
        <v>2424</v>
      </c>
      <c r="M222">
        <v>2513</v>
      </c>
      <c r="N222">
        <v>0.97</v>
      </c>
      <c r="O222">
        <v>0.96</v>
      </c>
      <c r="P222" t="str">
        <f>IF(Table1[[#This Row],[pct_pharm_e_Rx]]&gt;=0.85,"most"," ")</f>
        <v>most</v>
      </c>
    </row>
    <row r="223" spans="1:16" x14ac:dyDescent="0.2">
      <c r="A223" t="s">
        <v>85</v>
      </c>
      <c r="B223" t="s">
        <v>86</v>
      </c>
      <c r="C223">
        <v>20762</v>
      </c>
      <c r="D223" t="s">
        <v>120</v>
      </c>
      <c r="E223" s="1">
        <v>42736</v>
      </c>
      <c r="F223">
        <v>20762</v>
      </c>
      <c r="G223" t="str">
        <f>VLOOKUP(Table1[[#This Row],[tot_e_Rx]],'Lookup Tables'!$B$2:$C$6,2,TRUE)</f>
        <v xml:space="preserve">moderate </v>
      </c>
      <c r="H223">
        <v>17811</v>
      </c>
      <c r="I223">
        <v>2842</v>
      </c>
      <c r="J223">
        <v>7550</v>
      </c>
      <c r="K223">
        <v>12400</v>
      </c>
      <c r="L223">
        <v>1715</v>
      </c>
      <c r="M223">
        <v>1394</v>
      </c>
      <c r="N223">
        <v>0.94</v>
      </c>
      <c r="O223">
        <v>0.94</v>
      </c>
      <c r="P223" t="str">
        <f>IF(Table1[[#This Row],[pct_pharm_e_Rx]]&gt;=0.85,"most"," ")</f>
        <v>most</v>
      </c>
    </row>
    <row r="224" spans="1:16" x14ac:dyDescent="0.2">
      <c r="A224" t="s">
        <v>47</v>
      </c>
      <c r="B224" t="s">
        <v>48</v>
      </c>
      <c r="C224">
        <v>20761</v>
      </c>
      <c r="D224" t="s">
        <v>116</v>
      </c>
      <c r="E224" s="1">
        <v>43252</v>
      </c>
      <c r="F224">
        <v>20761</v>
      </c>
      <c r="G224" t="str">
        <f>VLOOKUP(Table1[[#This Row],[tot_e_Rx]],'Lookup Tables'!$B$2:$C$6,2,TRUE)</f>
        <v xml:space="preserve">moderate </v>
      </c>
      <c r="H224">
        <v>19379</v>
      </c>
      <c r="I224">
        <v>1325</v>
      </c>
      <c r="J224">
        <v>5595</v>
      </c>
      <c r="K224">
        <v>13321</v>
      </c>
      <c r="L224">
        <v>2966</v>
      </c>
      <c r="M224">
        <v>889</v>
      </c>
      <c r="N224">
        <v>0.97</v>
      </c>
      <c r="O224">
        <v>0.96</v>
      </c>
      <c r="P224" t="str">
        <f>IF(Table1[[#This Row],[pct_pharm_e_Rx]]&gt;=0.85,"most"," ")</f>
        <v>most</v>
      </c>
    </row>
    <row r="225" spans="1:16" x14ac:dyDescent="0.2">
      <c r="A225" t="s">
        <v>47</v>
      </c>
      <c r="B225" t="s">
        <v>48</v>
      </c>
      <c r="C225">
        <v>20716</v>
      </c>
      <c r="D225" t="s">
        <v>116</v>
      </c>
      <c r="E225" s="1">
        <v>43221</v>
      </c>
      <c r="F225">
        <v>20716</v>
      </c>
      <c r="G225" t="str">
        <f>VLOOKUP(Table1[[#This Row],[tot_e_Rx]],'Lookup Tables'!$B$2:$C$6,2,TRUE)</f>
        <v xml:space="preserve">moderate </v>
      </c>
      <c r="H225">
        <v>19310</v>
      </c>
      <c r="I225">
        <v>1400</v>
      </c>
      <c r="J225">
        <v>5586</v>
      </c>
      <c r="K225">
        <v>13393</v>
      </c>
      <c r="L225">
        <v>2938</v>
      </c>
      <c r="M225">
        <v>853</v>
      </c>
      <c r="N225">
        <v>0.97</v>
      </c>
      <c r="O225">
        <v>0.96</v>
      </c>
      <c r="P225" t="str">
        <f>IF(Table1[[#This Row],[pct_pharm_e_Rx]]&gt;=0.85,"most"," ")</f>
        <v>most</v>
      </c>
    </row>
    <row r="226" spans="1:16" x14ac:dyDescent="0.2">
      <c r="A226" t="s">
        <v>53</v>
      </c>
      <c r="B226" t="s">
        <v>54</v>
      </c>
      <c r="C226">
        <v>20641</v>
      </c>
      <c r="D226" t="s">
        <v>118</v>
      </c>
      <c r="E226" s="1">
        <v>43466</v>
      </c>
      <c r="F226">
        <v>20641</v>
      </c>
      <c r="G226" t="str">
        <f>VLOOKUP(Table1[[#This Row],[tot_e_Rx]],'Lookup Tables'!$B$2:$C$6,2,TRUE)</f>
        <v xml:space="preserve">moderate </v>
      </c>
      <c r="H226">
        <v>17903</v>
      </c>
      <c r="I226">
        <v>2696</v>
      </c>
      <c r="J226">
        <v>7598</v>
      </c>
      <c r="K226">
        <v>12890</v>
      </c>
      <c r="L226">
        <v>1529</v>
      </c>
      <c r="M226">
        <v>1487</v>
      </c>
      <c r="N226">
        <v>0.97</v>
      </c>
      <c r="O226">
        <v>0.95</v>
      </c>
      <c r="P226" t="str">
        <f>IF(Table1[[#This Row],[pct_pharm_e_Rx]]&gt;=0.85,"most"," ")</f>
        <v>most</v>
      </c>
    </row>
    <row r="227" spans="1:16" x14ac:dyDescent="0.2">
      <c r="A227" t="s">
        <v>47</v>
      </c>
      <c r="B227" t="s">
        <v>48</v>
      </c>
      <c r="C227">
        <v>20633</v>
      </c>
      <c r="D227" t="s">
        <v>116</v>
      </c>
      <c r="E227" s="1">
        <v>43282</v>
      </c>
      <c r="F227">
        <v>20633</v>
      </c>
      <c r="G227" t="str">
        <f>VLOOKUP(Table1[[#This Row],[tot_e_Rx]],'Lookup Tables'!$B$2:$C$6,2,TRUE)</f>
        <v xml:space="preserve">moderate </v>
      </c>
      <c r="H227">
        <v>19246</v>
      </c>
      <c r="I227">
        <v>1295</v>
      </c>
      <c r="J227">
        <v>5593</v>
      </c>
      <c r="K227">
        <v>12956</v>
      </c>
      <c r="L227">
        <v>2976</v>
      </c>
      <c r="M227">
        <v>895</v>
      </c>
      <c r="N227">
        <v>0.97</v>
      </c>
      <c r="O227">
        <v>0.96</v>
      </c>
      <c r="P227" t="str">
        <f>IF(Table1[[#This Row],[pct_pharm_e_Rx]]&gt;=0.85,"most"," ")</f>
        <v>most</v>
      </c>
    </row>
    <row r="228" spans="1:16" x14ac:dyDescent="0.2">
      <c r="A228" t="s">
        <v>53</v>
      </c>
      <c r="B228" t="s">
        <v>54</v>
      </c>
      <c r="C228">
        <v>20624</v>
      </c>
      <c r="D228" t="s">
        <v>118</v>
      </c>
      <c r="E228" s="1">
        <v>43405</v>
      </c>
      <c r="F228">
        <v>20624</v>
      </c>
      <c r="G228" t="str">
        <f>VLOOKUP(Table1[[#This Row],[tot_e_Rx]],'Lookup Tables'!$B$2:$C$6,2,TRUE)</f>
        <v xml:space="preserve">moderate </v>
      </c>
      <c r="H228">
        <v>17784</v>
      </c>
      <c r="I228">
        <v>2795</v>
      </c>
      <c r="J228">
        <v>7585</v>
      </c>
      <c r="K228">
        <v>12928</v>
      </c>
      <c r="L228">
        <v>1485</v>
      </c>
      <c r="M228">
        <v>1477</v>
      </c>
      <c r="N228">
        <v>0.97</v>
      </c>
      <c r="O228">
        <v>0.96</v>
      </c>
      <c r="P228" t="str">
        <f>IF(Table1[[#This Row],[pct_pharm_e_Rx]]&gt;=0.85,"most"," ")</f>
        <v>most</v>
      </c>
    </row>
    <row r="229" spans="1:16" x14ac:dyDescent="0.2">
      <c r="A229" t="s">
        <v>79</v>
      </c>
      <c r="B229" t="s">
        <v>80</v>
      </c>
      <c r="C229">
        <v>20617</v>
      </c>
      <c r="D229" t="s">
        <v>118</v>
      </c>
      <c r="E229" s="1">
        <v>43009</v>
      </c>
      <c r="F229">
        <v>20617</v>
      </c>
      <c r="G229" t="str">
        <f>VLOOKUP(Table1[[#This Row],[tot_e_Rx]],'Lookup Tables'!$B$2:$C$6,2,TRUE)</f>
        <v xml:space="preserve">moderate </v>
      </c>
      <c r="H229">
        <v>17538</v>
      </c>
      <c r="I229">
        <v>2976</v>
      </c>
      <c r="J229">
        <v>6374</v>
      </c>
      <c r="K229">
        <v>12642</v>
      </c>
      <c r="L229">
        <v>2053</v>
      </c>
      <c r="M229">
        <v>489</v>
      </c>
      <c r="N229">
        <v>0.96</v>
      </c>
      <c r="O229">
        <v>0.96</v>
      </c>
      <c r="P229" t="str">
        <f>IF(Table1[[#This Row],[pct_pharm_e_Rx]]&gt;=0.85,"most"," ")</f>
        <v>most</v>
      </c>
    </row>
    <row r="230" spans="1:16" x14ac:dyDescent="0.2">
      <c r="A230" t="s">
        <v>37</v>
      </c>
      <c r="B230" t="s">
        <v>38</v>
      </c>
      <c r="C230">
        <v>20615</v>
      </c>
      <c r="D230" t="s">
        <v>118</v>
      </c>
      <c r="E230" s="1">
        <v>42948</v>
      </c>
      <c r="F230">
        <v>20615</v>
      </c>
      <c r="G230" t="str">
        <f>VLOOKUP(Table1[[#This Row],[tot_e_Rx]],'Lookup Tables'!$B$2:$C$6,2,TRUE)</f>
        <v xml:space="preserve">moderate </v>
      </c>
      <c r="H230">
        <v>17601</v>
      </c>
      <c r="I230">
        <v>2283</v>
      </c>
      <c r="J230">
        <v>6615</v>
      </c>
      <c r="K230">
        <v>12638</v>
      </c>
      <c r="L230">
        <v>1766</v>
      </c>
      <c r="M230">
        <v>917</v>
      </c>
      <c r="N230">
        <v>0.95</v>
      </c>
      <c r="O230">
        <v>0.94</v>
      </c>
      <c r="P230" t="str">
        <f>IF(Table1[[#This Row],[pct_pharm_e_Rx]]&gt;=0.85,"most"," ")</f>
        <v>most</v>
      </c>
    </row>
    <row r="231" spans="1:16" x14ac:dyDescent="0.2">
      <c r="A231" t="s">
        <v>53</v>
      </c>
      <c r="B231" t="s">
        <v>54</v>
      </c>
      <c r="C231">
        <v>20577</v>
      </c>
      <c r="D231" t="s">
        <v>118</v>
      </c>
      <c r="E231" s="1">
        <v>43435</v>
      </c>
      <c r="F231">
        <v>20577</v>
      </c>
      <c r="G231" t="str">
        <f>VLOOKUP(Table1[[#This Row],[tot_e_Rx]],'Lookup Tables'!$B$2:$C$6,2,TRUE)</f>
        <v xml:space="preserve">moderate </v>
      </c>
      <c r="H231">
        <v>17748</v>
      </c>
      <c r="I231">
        <v>2778</v>
      </c>
      <c r="J231">
        <v>7569</v>
      </c>
      <c r="K231">
        <v>12867</v>
      </c>
      <c r="L231">
        <v>1505</v>
      </c>
      <c r="M231">
        <v>1463</v>
      </c>
      <c r="N231">
        <v>0.97</v>
      </c>
      <c r="O231">
        <v>0.95</v>
      </c>
      <c r="P231" t="str">
        <f>IF(Table1[[#This Row],[pct_pharm_e_Rx]]&gt;=0.85,"most"," ")</f>
        <v>most</v>
      </c>
    </row>
    <row r="232" spans="1:16" x14ac:dyDescent="0.2">
      <c r="A232" t="s">
        <v>47</v>
      </c>
      <c r="B232" t="s">
        <v>48</v>
      </c>
      <c r="C232">
        <v>20556</v>
      </c>
      <c r="D232" t="s">
        <v>116</v>
      </c>
      <c r="E232" s="1">
        <v>43191</v>
      </c>
      <c r="F232">
        <v>20556</v>
      </c>
      <c r="G232" t="str">
        <f>VLOOKUP(Table1[[#This Row],[tot_e_Rx]],'Lookup Tables'!$B$2:$C$6,2,TRUE)</f>
        <v xml:space="preserve">moderate </v>
      </c>
      <c r="H232">
        <v>19154</v>
      </c>
      <c r="I232">
        <v>1399</v>
      </c>
      <c r="J232">
        <v>5532</v>
      </c>
      <c r="K232">
        <v>13342</v>
      </c>
      <c r="L232">
        <v>2912</v>
      </c>
      <c r="M232">
        <v>857</v>
      </c>
      <c r="N232">
        <v>0.97</v>
      </c>
      <c r="O232">
        <v>0.96</v>
      </c>
      <c r="P232" t="str">
        <f>IF(Table1[[#This Row],[pct_pharm_e_Rx]]&gt;=0.85,"most"," ")</f>
        <v>most</v>
      </c>
    </row>
    <row r="233" spans="1:16" x14ac:dyDescent="0.2">
      <c r="A233" t="s">
        <v>27</v>
      </c>
      <c r="B233" t="s">
        <v>28</v>
      </c>
      <c r="C233">
        <v>20529</v>
      </c>
      <c r="D233" t="s">
        <v>117</v>
      </c>
      <c r="E233" s="1">
        <v>42644</v>
      </c>
      <c r="F233">
        <v>20529</v>
      </c>
      <c r="G233" t="str">
        <f>VLOOKUP(Table1[[#This Row],[tot_e_Rx]],'Lookup Tables'!$B$2:$C$6,2,TRUE)</f>
        <v xml:space="preserve">moderate </v>
      </c>
      <c r="H233">
        <v>15257</v>
      </c>
      <c r="I233">
        <v>5018</v>
      </c>
      <c r="J233">
        <v>6500</v>
      </c>
      <c r="K233">
        <v>13658</v>
      </c>
      <c r="L233">
        <v>2014</v>
      </c>
      <c r="M233">
        <v>895</v>
      </c>
      <c r="N233">
        <v>0.94</v>
      </c>
      <c r="O233">
        <v>0.91</v>
      </c>
      <c r="P233" t="str">
        <f>IF(Table1[[#This Row],[pct_pharm_e_Rx]]&gt;=0.85,"most"," ")</f>
        <v>most</v>
      </c>
    </row>
    <row r="234" spans="1:16" x14ac:dyDescent="0.2">
      <c r="A234" t="s">
        <v>63</v>
      </c>
      <c r="B234" t="s">
        <v>64</v>
      </c>
      <c r="C234">
        <v>20488</v>
      </c>
      <c r="D234" t="s">
        <v>117</v>
      </c>
      <c r="E234" s="1">
        <v>43313</v>
      </c>
      <c r="F234">
        <v>20488</v>
      </c>
      <c r="G234" t="str">
        <f>VLOOKUP(Table1[[#This Row],[tot_e_Rx]],'Lookup Tables'!$B$2:$C$6,2,TRUE)</f>
        <v xml:space="preserve">moderate </v>
      </c>
      <c r="H234">
        <v>18847</v>
      </c>
      <c r="I234">
        <v>1516</v>
      </c>
      <c r="J234">
        <v>7840</v>
      </c>
      <c r="K234">
        <v>12592</v>
      </c>
      <c r="L234">
        <v>2415</v>
      </c>
      <c r="M234">
        <v>2488</v>
      </c>
      <c r="N234">
        <v>0.97</v>
      </c>
      <c r="O234">
        <v>0.96</v>
      </c>
      <c r="P234" t="str">
        <f>IF(Table1[[#This Row],[pct_pharm_e_Rx]]&gt;=0.85,"most"," ")</f>
        <v>most</v>
      </c>
    </row>
    <row r="235" spans="1:16" x14ac:dyDescent="0.2">
      <c r="A235" t="s">
        <v>53</v>
      </c>
      <c r="B235" t="s">
        <v>54</v>
      </c>
      <c r="C235">
        <v>20481</v>
      </c>
      <c r="D235" t="s">
        <v>118</v>
      </c>
      <c r="E235" s="1">
        <v>43374</v>
      </c>
      <c r="F235">
        <v>20481</v>
      </c>
      <c r="G235" t="str">
        <f>VLOOKUP(Table1[[#This Row],[tot_e_Rx]],'Lookup Tables'!$B$2:$C$6,2,TRUE)</f>
        <v xml:space="preserve">moderate </v>
      </c>
      <c r="H235">
        <v>17423</v>
      </c>
      <c r="I235">
        <v>3019</v>
      </c>
      <c r="J235">
        <v>7546</v>
      </c>
      <c r="K235">
        <v>12841</v>
      </c>
      <c r="L235">
        <v>1458</v>
      </c>
      <c r="M235">
        <v>1465</v>
      </c>
      <c r="N235">
        <v>0.97</v>
      </c>
      <c r="O235">
        <v>0.96</v>
      </c>
      <c r="P235" t="str">
        <f>IF(Table1[[#This Row],[pct_pharm_e_Rx]]&gt;=0.85,"most"," ")</f>
        <v>most</v>
      </c>
    </row>
    <row r="236" spans="1:16" x14ac:dyDescent="0.2">
      <c r="A236" t="s">
        <v>47</v>
      </c>
      <c r="B236" t="s">
        <v>48</v>
      </c>
      <c r="C236">
        <v>20440</v>
      </c>
      <c r="D236" t="s">
        <v>116</v>
      </c>
      <c r="E236" s="1">
        <v>43160</v>
      </c>
      <c r="F236">
        <v>20440</v>
      </c>
      <c r="G236" t="str">
        <f>VLOOKUP(Table1[[#This Row],[tot_e_Rx]],'Lookup Tables'!$B$2:$C$6,2,TRUE)</f>
        <v xml:space="preserve">moderate </v>
      </c>
      <c r="H236">
        <v>19025</v>
      </c>
      <c r="I236">
        <v>1411</v>
      </c>
      <c r="J236">
        <v>5553</v>
      </c>
      <c r="K236">
        <v>13221</v>
      </c>
      <c r="L236">
        <v>2892</v>
      </c>
      <c r="M236">
        <v>848</v>
      </c>
      <c r="N236">
        <v>0.97</v>
      </c>
      <c r="O236">
        <v>0.96</v>
      </c>
      <c r="P236" t="str">
        <f>IF(Table1[[#This Row],[pct_pharm_e_Rx]]&gt;=0.85,"most"," ")</f>
        <v>most</v>
      </c>
    </row>
    <row r="237" spans="1:16" x14ac:dyDescent="0.2">
      <c r="A237" t="s">
        <v>47</v>
      </c>
      <c r="B237" t="s">
        <v>48</v>
      </c>
      <c r="C237">
        <v>20339</v>
      </c>
      <c r="D237" t="s">
        <v>116</v>
      </c>
      <c r="E237" s="1">
        <v>43132</v>
      </c>
      <c r="F237">
        <v>20339</v>
      </c>
      <c r="G237" t="str">
        <f>VLOOKUP(Table1[[#This Row],[tot_e_Rx]],'Lookup Tables'!$B$2:$C$6,2,TRUE)</f>
        <v xml:space="preserve">moderate </v>
      </c>
      <c r="H237">
        <v>18936</v>
      </c>
      <c r="I237">
        <v>1399</v>
      </c>
      <c r="J237">
        <v>5549</v>
      </c>
      <c r="K237">
        <v>13157</v>
      </c>
      <c r="L237">
        <v>2885</v>
      </c>
      <c r="M237">
        <v>863</v>
      </c>
      <c r="N237">
        <v>0.97</v>
      </c>
      <c r="O237">
        <v>0.97</v>
      </c>
      <c r="P237" t="str">
        <f>IF(Table1[[#This Row],[pct_pharm_e_Rx]]&gt;=0.85,"most"," ")</f>
        <v>most</v>
      </c>
    </row>
    <row r="238" spans="1:16" x14ac:dyDescent="0.2">
      <c r="A238" t="s">
        <v>85</v>
      </c>
      <c r="B238" t="s">
        <v>86</v>
      </c>
      <c r="C238">
        <v>20331</v>
      </c>
      <c r="D238" t="s">
        <v>120</v>
      </c>
      <c r="E238" s="1">
        <v>42705</v>
      </c>
      <c r="F238">
        <v>20331</v>
      </c>
      <c r="G238" t="str">
        <f>VLOOKUP(Table1[[#This Row],[tot_e_Rx]],'Lookup Tables'!$B$2:$C$6,2,TRUE)</f>
        <v xml:space="preserve">moderate </v>
      </c>
      <c r="H238">
        <v>17297</v>
      </c>
      <c r="I238">
        <v>2921</v>
      </c>
      <c r="J238">
        <v>7461</v>
      </c>
      <c r="K238">
        <v>12139</v>
      </c>
      <c r="L238">
        <v>1665</v>
      </c>
      <c r="M238">
        <v>1388</v>
      </c>
      <c r="N238">
        <v>0.94</v>
      </c>
      <c r="O238">
        <v>0.93</v>
      </c>
      <c r="P238" t="str">
        <f>IF(Table1[[#This Row],[pct_pharm_e_Rx]]&gt;=0.85,"most"," ")</f>
        <v>most</v>
      </c>
    </row>
    <row r="239" spans="1:16" x14ac:dyDescent="0.2">
      <c r="A239" t="s">
        <v>47</v>
      </c>
      <c r="B239" t="s">
        <v>48</v>
      </c>
      <c r="C239">
        <v>20290</v>
      </c>
      <c r="D239" t="s">
        <v>116</v>
      </c>
      <c r="E239" s="1">
        <v>43101</v>
      </c>
      <c r="F239">
        <v>20290</v>
      </c>
      <c r="G239" t="str">
        <f>VLOOKUP(Table1[[#This Row],[tot_e_Rx]],'Lookup Tables'!$B$2:$C$6,2,TRUE)</f>
        <v xml:space="preserve">moderate </v>
      </c>
      <c r="H239">
        <v>18892</v>
      </c>
      <c r="I239">
        <v>1396</v>
      </c>
      <c r="J239">
        <v>5520</v>
      </c>
      <c r="K239">
        <v>13213</v>
      </c>
      <c r="L239">
        <v>2859</v>
      </c>
      <c r="M239">
        <v>859</v>
      </c>
      <c r="N239">
        <v>0.96</v>
      </c>
      <c r="O239">
        <v>0.96</v>
      </c>
      <c r="P239" t="str">
        <f>IF(Table1[[#This Row],[pct_pharm_e_Rx]]&gt;=0.85,"most"," ")</f>
        <v>most</v>
      </c>
    </row>
    <row r="240" spans="1:16" x14ac:dyDescent="0.2">
      <c r="A240" t="s">
        <v>53</v>
      </c>
      <c r="B240" t="s">
        <v>54</v>
      </c>
      <c r="C240">
        <v>20260</v>
      </c>
      <c r="D240" t="s">
        <v>118</v>
      </c>
      <c r="E240" s="1">
        <v>43344</v>
      </c>
      <c r="F240">
        <v>20260</v>
      </c>
      <c r="G240" t="str">
        <f>VLOOKUP(Table1[[#This Row],[tot_e_Rx]],'Lookup Tables'!$B$2:$C$6,2,TRUE)</f>
        <v xml:space="preserve">moderate </v>
      </c>
      <c r="H240">
        <v>17167</v>
      </c>
      <c r="I240">
        <v>3059</v>
      </c>
      <c r="J240">
        <v>7468</v>
      </c>
      <c r="K240">
        <v>12732</v>
      </c>
      <c r="L240">
        <v>1432</v>
      </c>
      <c r="M240">
        <v>1434</v>
      </c>
      <c r="N240">
        <v>0.97</v>
      </c>
      <c r="O240">
        <v>0.96</v>
      </c>
      <c r="P240" t="str">
        <f>IF(Table1[[#This Row],[pct_pharm_e_Rx]]&gt;=0.85,"most"," ")</f>
        <v>most</v>
      </c>
    </row>
    <row r="241" spans="1:16" x14ac:dyDescent="0.2">
      <c r="A241" t="s">
        <v>85</v>
      </c>
      <c r="B241" t="s">
        <v>86</v>
      </c>
      <c r="C241">
        <v>20229</v>
      </c>
      <c r="D241" t="s">
        <v>120</v>
      </c>
      <c r="E241" s="1">
        <v>42675</v>
      </c>
      <c r="F241">
        <v>20229</v>
      </c>
      <c r="G241" t="str">
        <f>VLOOKUP(Table1[[#This Row],[tot_e_Rx]],'Lookup Tables'!$B$2:$C$6,2,TRUE)</f>
        <v xml:space="preserve">moderate </v>
      </c>
      <c r="H241">
        <v>17151</v>
      </c>
      <c r="I241">
        <v>2963</v>
      </c>
      <c r="J241">
        <v>7358</v>
      </c>
      <c r="K241">
        <v>12137</v>
      </c>
      <c r="L241">
        <v>1645</v>
      </c>
      <c r="M241">
        <v>1344</v>
      </c>
      <c r="N241">
        <v>0.94</v>
      </c>
      <c r="O241">
        <v>0.93</v>
      </c>
      <c r="P241" t="str">
        <f>IF(Table1[[#This Row],[pct_pharm_e_Rx]]&gt;=0.85,"most"," ")</f>
        <v>most</v>
      </c>
    </row>
    <row r="242" spans="1:16" x14ac:dyDescent="0.2">
      <c r="A242" t="s">
        <v>19</v>
      </c>
      <c r="B242" t="s">
        <v>20</v>
      </c>
      <c r="C242">
        <v>20198</v>
      </c>
      <c r="D242" t="s">
        <v>113</v>
      </c>
      <c r="E242" s="1">
        <v>42461</v>
      </c>
      <c r="F242">
        <v>20198</v>
      </c>
      <c r="G242" t="str">
        <f>VLOOKUP(Table1[[#This Row],[tot_e_Rx]],'Lookup Tables'!$B$2:$C$6,2,TRUE)</f>
        <v xml:space="preserve">moderate </v>
      </c>
      <c r="H242">
        <v>16500</v>
      </c>
      <c r="I242">
        <v>3606</v>
      </c>
      <c r="J242">
        <v>7980</v>
      </c>
      <c r="K242">
        <v>11923</v>
      </c>
      <c r="L242">
        <v>1537</v>
      </c>
      <c r="M242">
        <v>1241</v>
      </c>
      <c r="N242">
        <v>0.88</v>
      </c>
      <c r="O242">
        <v>0.85</v>
      </c>
      <c r="P242" t="str">
        <f>IF(Table1[[#This Row],[pct_pharm_e_Rx]]&gt;=0.85,"most"," ")</f>
        <v>most</v>
      </c>
    </row>
    <row r="243" spans="1:16" x14ac:dyDescent="0.2">
      <c r="A243" t="s">
        <v>63</v>
      </c>
      <c r="B243" t="s">
        <v>64</v>
      </c>
      <c r="C243">
        <v>20148</v>
      </c>
      <c r="D243" t="s">
        <v>117</v>
      </c>
      <c r="E243" s="1">
        <v>43282</v>
      </c>
      <c r="F243">
        <v>20148</v>
      </c>
      <c r="G243" t="str">
        <f>VLOOKUP(Table1[[#This Row],[tot_e_Rx]],'Lookup Tables'!$B$2:$C$6,2,TRUE)</f>
        <v xml:space="preserve">moderate </v>
      </c>
      <c r="H243">
        <v>18430</v>
      </c>
      <c r="I243">
        <v>1584</v>
      </c>
      <c r="J243">
        <v>6986</v>
      </c>
      <c r="K243">
        <v>11360</v>
      </c>
      <c r="L243">
        <v>2171</v>
      </c>
      <c r="M243">
        <v>2291</v>
      </c>
      <c r="N243">
        <v>0.97</v>
      </c>
      <c r="O243">
        <v>0.96</v>
      </c>
      <c r="P243" t="str">
        <f>IF(Table1[[#This Row],[pct_pharm_e_Rx]]&gt;=0.85,"most"," ")</f>
        <v>most</v>
      </c>
    </row>
    <row r="244" spans="1:16" x14ac:dyDescent="0.2">
      <c r="A244" t="s">
        <v>47</v>
      </c>
      <c r="B244" t="s">
        <v>48</v>
      </c>
      <c r="C244">
        <v>20116</v>
      </c>
      <c r="D244" t="s">
        <v>116</v>
      </c>
      <c r="E244" s="1">
        <v>43070</v>
      </c>
      <c r="F244">
        <v>20116</v>
      </c>
      <c r="G244" t="str">
        <f>VLOOKUP(Table1[[#This Row],[tot_e_Rx]],'Lookup Tables'!$B$2:$C$6,2,TRUE)</f>
        <v xml:space="preserve">moderate </v>
      </c>
      <c r="H244">
        <v>18709</v>
      </c>
      <c r="I244">
        <v>1403</v>
      </c>
      <c r="J244">
        <v>5524</v>
      </c>
      <c r="K244">
        <v>13082</v>
      </c>
      <c r="L244">
        <v>2857</v>
      </c>
      <c r="M244">
        <v>846</v>
      </c>
      <c r="N244">
        <v>0.96</v>
      </c>
      <c r="O244">
        <v>0.96</v>
      </c>
      <c r="P244" t="str">
        <f>IF(Table1[[#This Row],[pct_pharm_e_Rx]]&gt;=0.85,"most"," ")</f>
        <v>most</v>
      </c>
    </row>
    <row r="245" spans="1:16" x14ac:dyDescent="0.2">
      <c r="A245" t="s">
        <v>47</v>
      </c>
      <c r="B245" t="s">
        <v>48</v>
      </c>
      <c r="C245">
        <v>20080</v>
      </c>
      <c r="D245" t="s">
        <v>116</v>
      </c>
      <c r="E245" s="1">
        <v>43040</v>
      </c>
      <c r="F245">
        <v>20080</v>
      </c>
      <c r="G245" t="str">
        <f>VLOOKUP(Table1[[#This Row],[tot_e_Rx]],'Lookup Tables'!$B$2:$C$6,2,TRUE)</f>
        <v xml:space="preserve">moderate </v>
      </c>
      <c r="H245">
        <v>18668</v>
      </c>
      <c r="I245">
        <v>1405</v>
      </c>
      <c r="J245">
        <v>5542</v>
      </c>
      <c r="K245">
        <v>13045</v>
      </c>
      <c r="L245">
        <v>2883</v>
      </c>
      <c r="M245">
        <v>840</v>
      </c>
      <c r="N245">
        <v>0.97</v>
      </c>
      <c r="O245">
        <v>0.97</v>
      </c>
      <c r="P245" t="str">
        <f>IF(Table1[[#This Row],[pct_pharm_e_Rx]]&gt;=0.85,"most"," ")</f>
        <v>most</v>
      </c>
    </row>
    <row r="246" spans="1:16" x14ac:dyDescent="0.2">
      <c r="A246" t="s">
        <v>79</v>
      </c>
      <c r="B246" t="s">
        <v>80</v>
      </c>
      <c r="C246">
        <v>20034</v>
      </c>
      <c r="D246" t="s">
        <v>118</v>
      </c>
      <c r="E246" s="1">
        <v>42979</v>
      </c>
      <c r="F246">
        <v>20034</v>
      </c>
      <c r="G246" t="str">
        <f>VLOOKUP(Table1[[#This Row],[tot_e_Rx]],'Lookup Tables'!$B$2:$C$6,2,TRUE)</f>
        <v xml:space="preserve">moderate </v>
      </c>
      <c r="H246">
        <v>17033</v>
      </c>
      <c r="I246">
        <v>2908</v>
      </c>
      <c r="J246">
        <v>6286</v>
      </c>
      <c r="K246">
        <v>12289</v>
      </c>
      <c r="L246">
        <v>2030</v>
      </c>
      <c r="M246">
        <v>469</v>
      </c>
      <c r="N246">
        <v>0.96</v>
      </c>
      <c r="O246">
        <v>0.96</v>
      </c>
      <c r="P246" t="str">
        <f>IF(Table1[[#This Row],[pct_pharm_e_Rx]]&gt;=0.85,"most"," ")</f>
        <v>most</v>
      </c>
    </row>
    <row r="247" spans="1:16" x14ac:dyDescent="0.2">
      <c r="A247" t="s">
        <v>37</v>
      </c>
      <c r="B247" t="s">
        <v>38</v>
      </c>
      <c r="C247">
        <v>19971</v>
      </c>
      <c r="D247" t="s">
        <v>118</v>
      </c>
      <c r="E247" s="1">
        <v>42917</v>
      </c>
      <c r="F247">
        <v>19971</v>
      </c>
      <c r="G247" t="str">
        <f>VLOOKUP(Table1[[#This Row],[tot_e_Rx]],'Lookup Tables'!$B$2:$C$6,2,TRUE)</f>
        <v xml:space="preserve">low </v>
      </c>
      <c r="H247">
        <v>16908</v>
      </c>
      <c r="I247">
        <v>2356</v>
      </c>
      <c r="J247">
        <v>6436</v>
      </c>
      <c r="K247">
        <v>12389</v>
      </c>
      <c r="L247">
        <v>1729</v>
      </c>
      <c r="M247">
        <v>877</v>
      </c>
      <c r="N247">
        <v>0.93</v>
      </c>
      <c r="O247">
        <v>0.94</v>
      </c>
      <c r="P247" t="str">
        <f>IF(Table1[[#This Row],[pct_pharm_e_Rx]]&gt;=0.85,"most"," ")</f>
        <v>most</v>
      </c>
    </row>
    <row r="248" spans="1:16" x14ac:dyDescent="0.2">
      <c r="A248" t="s">
        <v>47</v>
      </c>
      <c r="B248" t="s">
        <v>48</v>
      </c>
      <c r="C248">
        <v>19902</v>
      </c>
      <c r="D248" t="s">
        <v>116</v>
      </c>
      <c r="E248" s="1">
        <v>43009</v>
      </c>
      <c r="F248">
        <v>19902</v>
      </c>
      <c r="G248" t="str">
        <f>VLOOKUP(Table1[[#This Row],[tot_e_Rx]],'Lookup Tables'!$B$2:$C$6,2,TRUE)</f>
        <v xml:space="preserve">low </v>
      </c>
      <c r="H248">
        <v>18430</v>
      </c>
      <c r="I248">
        <v>1409</v>
      </c>
      <c r="J248">
        <v>5535</v>
      </c>
      <c r="K248">
        <v>12902</v>
      </c>
      <c r="L248">
        <v>2881</v>
      </c>
      <c r="M248">
        <v>829</v>
      </c>
      <c r="N248">
        <v>0.97</v>
      </c>
      <c r="O248">
        <v>0.97</v>
      </c>
      <c r="P248" t="str">
        <f>IF(Table1[[#This Row],[pct_pharm_e_Rx]]&gt;=0.85,"most"," ")</f>
        <v>most</v>
      </c>
    </row>
    <row r="249" spans="1:16" x14ac:dyDescent="0.2">
      <c r="A249" t="s">
        <v>53</v>
      </c>
      <c r="B249" t="s">
        <v>54</v>
      </c>
      <c r="C249">
        <v>19857</v>
      </c>
      <c r="D249" t="s">
        <v>118</v>
      </c>
      <c r="E249" s="1">
        <v>43313</v>
      </c>
      <c r="F249">
        <v>19857</v>
      </c>
      <c r="G249" t="str">
        <f>VLOOKUP(Table1[[#This Row],[tot_e_Rx]],'Lookup Tables'!$B$2:$C$6,2,TRUE)</f>
        <v xml:space="preserve">low </v>
      </c>
      <c r="H249">
        <v>16628</v>
      </c>
      <c r="I249">
        <v>3180</v>
      </c>
      <c r="J249">
        <v>7358</v>
      </c>
      <c r="K249">
        <v>12440</v>
      </c>
      <c r="L249">
        <v>1409</v>
      </c>
      <c r="M249">
        <v>1412</v>
      </c>
      <c r="N249">
        <v>0.97</v>
      </c>
      <c r="O249">
        <v>0.96</v>
      </c>
      <c r="P249" t="str">
        <f>IF(Table1[[#This Row],[pct_pharm_e_Rx]]&gt;=0.85,"most"," ")</f>
        <v>most</v>
      </c>
    </row>
    <row r="250" spans="1:16" x14ac:dyDescent="0.2">
      <c r="A250" t="s">
        <v>37</v>
      </c>
      <c r="B250" t="s">
        <v>38</v>
      </c>
      <c r="C250">
        <v>19825</v>
      </c>
      <c r="D250" t="s">
        <v>118</v>
      </c>
      <c r="E250" s="1">
        <v>42887</v>
      </c>
      <c r="F250">
        <v>19825</v>
      </c>
      <c r="G250" t="str">
        <f>VLOOKUP(Table1[[#This Row],[tot_e_Rx]],'Lookup Tables'!$B$2:$C$6,2,TRUE)</f>
        <v xml:space="preserve">low </v>
      </c>
      <c r="H250">
        <v>16616</v>
      </c>
      <c r="I250">
        <v>2510</v>
      </c>
      <c r="J250">
        <v>6431</v>
      </c>
      <c r="K250">
        <v>12497</v>
      </c>
      <c r="L250">
        <v>1696</v>
      </c>
      <c r="M250">
        <v>862</v>
      </c>
      <c r="N250">
        <v>0.94</v>
      </c>
      <c r="O250">
        <v>0.94</v>
      </c>
      <c r="P250" t="str">
        <f>IF(Table1[[#This Row],[pct_pharm_e_Rx]]&gt;=0.85,"most"," ")</f>
        <v>most</v>
      </c>
    </row>
    <row r="251" spans="1:16" x14ac:dyDescent="0.2">
      <c r="A251" t="s">
        <v>85</v>
      </c>
      <c r="B251" t="s">
        <v>86</v>
      </c>
      <c r="C251">
        <v>19711</v>
      </c>
      <c r="D251" t="s">
        <v>120</v>
      </c>
      <c r="E251" s="1">
        <v>42644</v>
      </c>
      <c r="F251">
        <v>19711</v>
      </c>
      <c r="G251" t="str">
        <f>VLOOKUP(Table1[[#This Row],[tot_e_Rx]],'Lookup Tables'!$B$2:$C$6,2,TRUE)</f>
        <v xml:space="preserve">low </v>
      </c>
      <c r="H251">
        <v>16629</v>
      </c>
      <c r="I251">
        <v>2971</v>
      </c>
      <c r="J251">
        <v>7231</v>
      </c>
      <c r="K251">
        <v>11794</v>
      </c>
      <c r="L251">
        <v>1606</v>
      </c>
      <c r="M251">
        <v>1311</v>
      </c>
      <c r="N251">
        <v>0.94</v>
      </c>
      <c r="O251">
        <v>0.93</v>
      </c>
      <c r="P251" t="str">
        <f>IF(Table1[[#This Row],[pct_pharm_e_Rx]]&gt;=0.85,"most"," ")</f>
        <v>most</v>
      </c>
    </row>
    <row r="252" spans="1:16" x14ac:dyDescent="0.2">
      <c r="A252" t="s">
        <v>63</v>
      </c>
      <c r="B252" t="s">
        <v>64</v>
      </c>
      <c r="C252">
        <v>19694</v>
      </c>
      <c r="D252" t="s">
        <v>117</v>
      </c>
      <c r="E252" s="1">
        <v>43252</v>
      </c>
      <c r="F252">
        <v>19694</v>
      </c>
      <c r="G252" t="str">
        <f>VLOOKUP(Table1[[#This Row],[tot_e_Rx]],'Lookup Tables'!$B$2:$C$6,2,TRUE)</f>
        <v xml:space="preserve">low </v>
      </c>
      <c r="H252">
        <v>17855</v>
      </c>
      <c r="I252">
        <v>1703</v>
      </c>
      <c r="J252">
        <v>6917</v>
      </c>
      <c r="K252">
        <v>11311</v>
      </c>
      <c r="L252">
        <v>2127</v>
      </c>
      <c r="M252">
        <v>2287</v>
      </c>
      <c r="N252">
        <v>0.97</v>
      </c>
      <c r="O252">
        <v>0.97</v>
      </c>
      <c r="P252" t="str">
        <f>IF(Table1[[#This Row],[pct_pharm_e_Rx]]&gt;=0.85,"most"," ")</f>
        <v>most</v>
      </c>
    </row>
    <row r="253" spans="1:16" x14ac:dyDescent="0.2">
      <c r="A253" t="s">
        <v>79</v>
      </c>
      <c r="B253" t="s">
        <v>80</v>
      </c>
      <c r="C253">
        <v>19659</v>
      </c>
      <c r="D253" t="s">
        <v>118</v>
      </c>
      <c r="E253" s="1">
        <v>42948</v>
      </c>
      <c r="F253">
        <v>19659</v>
      </c>
      <c r="G253" t="str">
        <f>VLOOKUP(Table1[[#This Row],[tot_e_Rx]],'Lookup Tables'!$B$2:$C$6,2,TRUE)</f>
        <v xml:space="preserve">low </v>
      </c>
      <c r="H253">
        <v>16583</v>
      </c>
      <c r="I253">
        <v>2992</v>
      </c>
      <c r="J253">
        <v>6161</v>
      </c>
      <c r="K253">
        <v>12123</v>
      </c>
      <c r="L253">
        <v>1994</v>
      </c>
      <c r="M253">
        <v>459</v>
      </c>
      <c r="N253">
        <v>0.96</v>
      </c>
      <c r="O253">
        <v>0.96</v>
      </c>
      <c r="P253" t="str">
        <f>IF(Table1[[#This Row],[pct_pharm_e_Rx]]&gt;=0.85,"most"," ")</f>
        <v>most</v>
      </c>
    </row>
    <row r="254" spans="1:16" x14ac:dyDescent="0.2">
      <c r="A254" t="s">
        <v>27</v>
      </c>
      <c r="B254" t="s">
        <v>28</v>
      </c>
      <c r="C254">
        <v>19654</v>
      </c>
      <c r="D254" t="s">
        <v>117</v>
      </c>
      <c r="E254" s="1">
        <v>42614</v>
      </c>
      <c r="F254">
        <v>19654</v>
      </c>
      <c r="G254" t="str">
        <f>VLOOKUP(Table1[[#This Row],[tot_e_Rx]],'Lookup Tables'!$B$2:$C$6,2,TRUE)</f>
        <v xml:space="preserve">low </v>
      </c>
      <c r="H254">
        <v>14410</v>
      </c>
      <c r="I254">
        <v>5002</v>
      </c>
      <c r="J254">
        <v>6285</v>
      </c>
      <c r="K254">
        <v>13065</v>
      </c>
      <c r="L254">
        <v>1945</v>
      </c>
      <c r="M254">
        <v>855</v>
      </c>
      <c r="N254">
        <v>0.93</v>
      </c>
      <c r="O254">
        <v>0.91</v>
      </c>
      <c r="P254" t="str">
        <f>IF(Table1[[#This Row],[pct_pharm_e_Rx]]&gt;=0.85,"most"," ")</f>
        <v>most</v>
      </c>
    </row>
    <row r="255" spans="1:16" x14ac:dyDescent="0.2">
      <c r="A255" t="s">
        <v>47</v>
      </c>
      <c r="B255" t="s">
        <v>48</v>
      </c>
      <c r="C255">
        <v>19623</v>
      </c>
      <c r="D255" t="s">
        <v>116</v>
      </c>
      <c r="E255" s="1">
        <v>42979</v>
      </c>
      <c r="F255">
        <v>19623</v>
      </c>
      <c r="G255" t="str">
        <f>VLOOKUP(Table1[[#This Row],[tot_e_Rx]],'Lookup Tables'!$B$2:$C$6,2,TRUE)</f>
        <v xml:space="preserve">low </v>
      </c>
      <c r="H255">
        <v>18159</v>
      </c>
      <c r="I255">
        <v>1388</v>
      </c>
      <c r="J255">
        <v>5524</v>
      </c>
      <c r="K255">
        <v>12697</v>
      </c>
      <c r="L255">
        <v>2836</v>
      </c>
      <c r="M255">
        <v>809</v>
      </c>
      <c r="N255">
        <v>0.97</v>
      </c>
      <c r="O255">
        <v>0.97</v>
      </c>
      <c r="P255" t="str">
        <f>IF(Table1[[#This Row],[pct_pharm_e_Rx]]&gt;=0.85,"most"," ")</f>
        <v>most</v>
      </c>
    </row>
    <row r="256" spans="1:16" x14ac:dyDescent="0.2">
      <c r="A256" t="s">
        <v>53</v>
      </c>
      <c r="B256" t="s">
        <v>54</v>
      </c>
      <c r="C256">
        <v>19552</v>
      </c>
      <c r="D256" t="s">
        <v>118</v>
      </c>
      <c r="E256" s="1">
        <v>43282</v>
      </c>
      <c r="F256">
        <v>19552</v>
      </c>
      <c r="G256" t="str">
        <f>VLOOKUP(Table1[[#This Row],[tot_e_Rx]],'Lookup Tables'!$B$2:$C$6,2,TRUE)</f>
        <v xml:space="preserve">low </v>
      </c>
      <c r="H256">
        <v>16240</v>
      </c>
      <c r="I256">
        <v>3264</v>
      </c>
      <c r="J256">
        <v>6474</v>
      </c>
      <c r="K256">
        <v>10901</v>
      </c>
      <c r="L256">
        <v>1255</v>
      </c>
      <c r="M256">
        <v>1300</v>
      </c>
      <c r="N256">
        <v>0.97</v>
      </c>
      <c r="O256">
        <v>0.96</v>
      </c>
      <c r="P256" t="str">
        <f>IF(Table1[[#This Row],[pct_pharm_e_Rx]]&gt;=0.85,"most"," ")</f>
        <v>most</v>
      </c>
    </row>
    <row r="257" spans="1:16" x14ac:dyDescent="0.2">
      <c r="A257" t="s">
        <v>53</v>
      </c>
      <c r="B257" t="s">
        <v>54</v>
      </c>
      <c r="C257">
        <v>19388</v>
      </c>
      <c r="D257" t="s">
        <v>118</v>
      </c>
      <c r="E257" s="1">
        <v>43252</v>
      </c>
      <c r="F257">
        <v>19388</v>
      </c>
      <c r="G257" t="str">
        <f>VLOOKUP(Table1[[#This Row],[tot_e_Rx]],'Lookup Tables'!$B$2:$C$6,2,TRUE)</f>
        <v xml:space="preserve">low </v>
      </c>
      <c r="H257">
        <v>15932</v>
      </c>
      <c r="I257">
        <v>3421</v>
      </c>
      <c r="J257">
        <v>6511</v>
      </c>
      <c r="K257">
        <v>11140</v>
      </c>
      <c r="L257">
        <v>1229</v>
      </c>
      <c r="M257">
        <v>1266</v>
      </c>
      <c r="N257">
        <v>0.97</v>
      </c>
      <c r="O257">
        <v>0.96</v>
      </c>
      <c r="P257" t="str">
        <f>IF(Table1[[#This Row],[pct_pharm_e_Rx]]&gt;=0.85,"most"," ")</f>
        <v>most</v>
      </c>
    </row>
    <row r="258" spans="1:16" x14ac:dyDescent="0.2">
      <c r="A258" t="s">
        <v>63</v>
      </c>
      <c r="B258" t="s">
        <v>64</v>
      </c>
      <c r="C258">
        <v>19347</v>
      </c>
      <c r="D258" t="s">
        <v>117</v>
      </c>
      <c r="E258" s="1">
        <v>43221</v>
      </c>
      <c r="F258">
        <v>19347</v>
      </c>
      <c r="G258" t="str">
        <f>VLOOKUP(Table1[[#This Row],[tot_e_Rx]],'Lookup Tables'!$B$2:$C$6,2,TRUE)</f>
        <v xml:space="preserve">low </v>
      </c>
      <c r="H258">
        <v>17243</v>
      </c>
      <c r="I258">
        <v>1980</v>
      </c>
      <c r="J258">
        <v>6805</v>
      </c>
      <c r="K258">
        <v>11186</v>
      </c>
      <c r="L258">
        <v>2082</v>
      </c>
      <c r="M258">
        <v>2244</v>
      </c>
      <c r="N258">
        <v>0.97</v>
      </c>
      <c r="O258">
        <v>0.97</v>
      </c>
      <c r="P258" t="str">
        <f>IF(Table1[[#This Row],[pct_pharm_e_Rx]]&gt;=0.85,"most"," ")</f>
        <v>most</v>
      </c>
    </row>
    <row r="259" spans="1:16" x14ac:dyDescent="0.2">
      <c r="A259" t="s">
        <v>53</v>
      </c>
      <c r="B259" t="s">
        <v>54</v>
      </c>
      <c r="C259">
        <v>19341</v>
      </c>
      <c r="D259" t="s">
        <v>118</v>
      </c>
      <c r="E259" s="1">
        <v>43221</v>
      </c>
      <c r="F259">
        <v>19341</v>
      </c>
      <c r="G259" t="str">
        <f>VLOOKUP(Table1[[#This Row],[tot_e_Rx]],'Lookup Tables'!$B$2:$C$6,2,TRUE)</f>
        <v xml:space="preserve">low </v>
      </c>
      <c r="H259">
        <v>15610</v>
      </c>
      <c r="I259">
        <v>3700</v>
      </c>
      <c r="J259">
        <v>6518</v>
      </c>
      <c r="K259">
        <v>11106</v>
      </c>
      <c r="L259">
        <v>1227</v>
      </c>
      <c r="M259">
        <v>1250</v>
      </c>
      <c r="N259">
        <v>0.97</v>
      </c>
      <c r="O259">
        <v>0.95</v>
      </c>
      <c r="P259" t="str">
        <f>IF(Table1[[#This Row],[pct_pharm_e_Rx]]&gt;=0.85,"most"," ")</f>
        <v>most</v>
      </c>
    </row>
    <row r="260" spans="1:16" x14ac:dyDescent="0.2">
      <c r="A260" t="s">
        <v>37</v>
      </c>
      <c r="B260" t="s">
        <v>38</v>
      </c>
      <c r="C260">
        <v>19271</v>
      </c>
      <c r="D260" t="s">
        <v>118</v>
      </c>
      <c r="E260" s="1">
        <v>42856</v>
      </c>
      <c r="F260">
        <v>19271</v>
      </c>
      <c r="G260" t="str">
        <f>VLOOKUP(Table1[[#This Row],[tot_e_Rx]],'Lookup Tables'!$B$2:$C$6,2,TRUE)</f>
        <v xml:space="preserve">low </v>
      </c>
      <c r="H260">
        <v>16124</v>
      </c>
      <c r="I260">
        <v>2463</v>
      </c>
      <c r="J260">
        <v>6298</v>
      </c>
      <c r="K260">
        <v>12087</v>
      </c>
      <c r="L260">
        <v>1645</v>
      </c>
      <c r="M260">
        <v>840</v>
      </c>
      <c r="N260">
        <v>0.94</v>
      </c>
      <c r="O260">
        <v>0.93</v>
      </c>
      <c r="P260" t="str">
        <f>IF(Table1[[#This Row],[pct_pharm_e_Rx]]&gt;=0.85,"most"," ")</f>
        <v>most</v>
      </c>
    </row>
    <row r="261" spans="1:16" x14ac:dyDescent="0.2">
      <c r="A261" t="s">
        <v>53</v>
      </c>
      <c r="B261" t="s">
        <v>54</v>
      </c>
      <c r="C261">
        <v>19186</v>
      </c>
      <c r="D261" t="s">
        <v>118</v>
      </c>
      <c r="E261" s="1">
        <v>43191</v>
      </c>
      <c r="F261">
        <v>19186</v>
      </c>
      <c r="G261" t="str">
        <f>VLOOKUP(Table1[[#This Row],[tot_e_Rx]],'Lookup Tables'!$B$2:$C$6,2,TRUE)</f>
        <v xml:space="preserve">low </v>
      </c>
      <c r="H261">
        <v>15133</v>
      </c>
      <c r="I261">
        <v>4020</v>
      </c>
      <c r="J261">
        <v>6477</v>
      </c>
      <c r="K261">
        <v>11012</v>
      </c>
      <c r="L261">
        <v>1198</v>
      </c>
      <c r="M261">
        <v>1220</v>
      </c>
      <c r="N261">
        <v>0.97</v>
      </c>
      <c r="O261">
        <v>0.96</v>
      </c>
      <c r="P261" t="str">
        <f>IF(Table1[[#This Row],[pct_pharm_e_Rx]]&gt;=0.85,"most"," ")</f>
        <v>most</v>
      </c>
    </row>
    <row r="262" spans="1:16" x14ac:dyDescent="0.2">
      <c r="A262" t="s">
        <v>27</v>
      </c>
      <c r="B262" t="s">
        <v>28</v>
      </c>
      <c r="C262">
        <v>19156</v>
      </c>
      <c r="D262" t="s">
        <v>117</v>
      </c>
      <c r="E262" s="1">
        <v>42583</v>
      </c>
      <c r="F262">
        <v>19156</v>
      </c>
      <c r="G262" t="str">
        <f>VLOOKUP(Table1[[#This Row],[tot_e_Rx]],'Lookup Tables'!$B$2:$C$6,2,TRUE)</f>
        <v xml:space="preserve">low </v>
      </c>
      <c r="H262">
        <v>13764</v>
      </c>
      <c r="I262">
        <v>5149</v>
      </c>
      <c r="J262">
        <v>5920</v>
      </c>
      <c r="K262">
        <v>12323</v>
      </c>
      <c r="L262">
        <v>1799</v>
      </c>
      <c r="M262">
        <v>804</v>
      </c>
      <c r="N262">
        <v>0.93</v>
      </c>
      <c r="O262">
        <v>0.91</v>
      </c>
      <c r="P262" t="str">
        <f>IF(Table1[[#This Row],[pct_pharm_e_Rx]]&gt;=0.85,"most"," ")</f>
        <v>most</v>
      </c>
    </row>
    <row r="263" spans="1:16" x14ac:dyDescent="0.2">
      <c r="A263" t="s">
        <v>85</v>
      </c>
      <c r="B263" t="s">
        <v>86</v>
      </c>
      <c r="C263">
        <v>19151</v>
      </c>
      <c r="D263" t="s">
        <v>120</v>
      </c>
      <c r="E263" s="1">
        <v>42614</v>
      </c>
      <c r="F263">
        <v>19151</v>
      </c>
      <c r="G263" t="str">
        <f>VLOOKUP(Table1[[#This Row],[tot_e_Rx]],'Lookup Tables'!$B$2:$C$6,2,TRUE)</f>
        <v xml:space="preserve">low </v>
      </c>
      <c r="H263">
        <v>16108</v>
      </c>
      <c r="I263">
        <v>2940</v>
      </c>
      <c r="J263">
        <v>7132</v>
      </c>
      <c r="K263">
        <v>11375</v>
      </c>
      <c r="L263">
        <v>1569</v>
      </c>
      <c r="M263">
        <v>1277</v>
      </c>
      <c r="N263">
        <v>0.93</v>
      </c>
      <c r="O263">
        <v>0.92</v>
      </c>
      <c r="P263" t="str">
        <f>IF(Table1[[#This Row],[pct_pharm_e_Rx]]&gt;=0.85,"most"," ")</f>
        <v>most</v>
      </c>
    </row>
    <row r="264" spans="1:16" x14ac:dyDescent="0.2">
      <c r="A264" t="s">
        <v>53</v>
      </c>
      <c r="B264" t="s">
        <v>54</v>
      </c>
      <c r="C264">
        <v>19118</v>
      </c>
      <c r="D264" t="s">
        <v>118</v>
      </c>
      <c r="E264" s="1">
        <v>43160</v>
      </c>
      <c r="F264">
        <v>19118</v>
      </c>
      <c r="G264" t="str">
        <f>VLOOKUP(Table1[[#This Row],[tot_e_Rx]],'Lookup Tables'!$B$2:$C$6,2,TRUE)</f>
        <v xml:space="preserve">low </v>
      </c>
      <c r="H264">
        <v>14985</v>
      </c>
      <c r="I264">
        <v>4102</v>
      </c>
      <c r="J264">
        <v>6473</v>
      </c>
      <c r="K264">
        <v>10992</v>
      </c>
      <c r="L264">
        <v>1174</v>
      </c>
      <c r="M264">
        <v>1212</v>
      </c>
      <c r="N264">
        <v>0.97</v>
      </c>
      <c r="O264">
        <v>0.96</v>
      </c>
      <c r="P264" t="str">
        <f>IF(Table1[[#This Row],[pct_pharm_e_Rx]]&gt;=0.85,"most"," ")</f>
        <v>most</v>
      </c>
    </row>
    <row r="265" spans="1:16" x14ac:dyDescent="0.2">
      <c r="A265" t="s">
        <v>53</v>
      </c>
      <c r="B265" t="s">
        <v>54</v>
      </c>
      <c r="C265">
        <v>19082</v>
      </c>
      <c r="D265" t="s">
        <v>118</v>
      </c>
      <c r="E265" s="1">
        <v>43132</v>
      </c>
      <c r="F265">
        <v>19082</v>
      </c>
      <c r="G265" t="str">
        <f>VLOOKUP(Table1[[#This Row],[tot_e_Rx]],'Lookup Tables'!$B$2:$C$6,2,TRUE)</f>
        <v xml:space="preserve">low </v>
      </c>
      <c r="H265">
        <v>14889</v>
      </c>
      <c r="I265">
        <v>4164</v>
      </c>
      <c r="J265">
        <v>6424</v>
      </c>
      <c r="K265">
        <v>10999</v>
      </c>
      <c r="L265">
        <v>1163</v>
      </c>
      <c r="M265">
        <v>1190</v>
      </c>
      <c r="N265">
        <v>0.97</v>
      </c>
      <c r="O265">
        <v>0.96</v>
      </c>
      <c r="P265" t="str">
        <f>IF(Table1[[#This Row],[pct_pharm_e_Rx]]&gt;=0.85,"most"," ")</f>
        <v>most</v>
      </c>
    </row>
    <row r="266" spans="1:16" x14ac:dyDescent="0.2">
      <c r="A266" t="s">
        <v>63</v>
      </c>
      <c r="B266" t="s">
        <v>64</v>
      </c>
      <c r="C266">
        <v>19080</v>
      </c>
      <c r="D266" t="s">
        <v>117</v>
      </c>
      <c r="E266" s="1">
        <v>43191</v>
      </c>
      <c r="F266">
        <v>19080</v>
      </c>
      <c r="G266" t="str">
        <f>VLOOKUP(Table1[[#This Row],[tot_e_Rx]],'Lookup Tables'!$B$2:$C$6,2,TRUE)</f>
        <v xml:space="preserve">low </v>
      </c>
      <c r="H266">
        <v>16959</v>
      </c>
      <c r="I266">
        <v>1993</v>
      </c>
      <c r="J266">
        <v>6751</v>
      </c>
      <c r="K266">
        <v>11022</v>
      </c>
      <c r="L266">
        <v>2034</v>
      </c>
      <c r="M266">
        <v>2203</v>
      </c>
      <c r="N266">
        <v>0.98</v>
      </c>
      <c r="O266">
        <v>0.97</v>
      </c>
      <c r="P266" t="str">
        <f>IF(Table1[[#This Row],[pct_pharm_e_Rx]]&gt;=0.85,"most"," ")</f>
        <v>most</v>
      </c>
    </row>
    <row r="267" spans="1:16" x14ac:dyDescent="0.2">
      <c r="A267" t="s">
        <v>79</v>
      </c>
      <c r="B267" t="s">
        <v>80</v>
      </c>
      <c r="C267">
        <v>19061</v>
      </c>
      <c r="D267" t="s">
        <v>118</v>
      </c>
      <c r="E267" s="1">
        <v>42917</v>
      </c>
      <c r="F267">
        <v>19061</v>
      </c>
      <c r="G267" t="str">
        <f>VLOOKUP(Table1[[#This Row],[tot_e_Rx]],'Lookup Tables'!$B$2:$C$6,2,TRUE)</f>
        <v xml:space="preserve">low </v>
      </c>
      <c r="H267">
        <v>15898</v>
      </c>
      <c r="I267">
        <v>3082</v>
      </c>
      <c r="J267">
        <v>6101</v>
      </c>
      <c r="K267">
        <v>11791</v>
      </c>
      <c r="L267">
        <v>1908</v>
      </c>
      <c r="M267">
        <v>438</v>
      </c>
      <c r="N267">
        <v>0.96</v>
      </c>
      <c r="O267">
        <v>0.96</v>
      </c>
      <c r="P267" t="str">
        <f>IF(Table1[[#This Row],[pct_pharm_e_Rx]]&gt;=0.85,"most"," ")</f>
        <v>most</v>
      </c>
    </row>
    <row r="268" spans="1:16" x14ac:dyDescent="0.2">
      <c r="A268" t="s">
        <v>27</v>
      </c>
      <c r="B268" t="s">
        <v>28</v>
      </c>
      <c r="C268">
        <v>19027</v>
      </c>
      <c r="D268" t="s">
        <v>117</v>
      </c>
      <c r="E268" s="1">
        <v>42522</v>
      </c>
      <c r="F268">
        <v>19027</v>
      </c>
      <c r="G268" t="str">
        <f>VLOOKUP(Table1[[#This Row],[tot_e_Rx]],'Lookup Tables'!$B$2:$C$6,2,TRUE)</f>
        <v xml:space="preserve">low </v>
      </c>
      <c r="H268">
        <v>12927</v>
      </c>
      <c r="I268">
        <v>5870</v>
      </c>
      <c r="J268">
        <v>5878</v>
      </c>
      <c r="K268">
        <v>12963</v>
      </c>
      <c r="L268">
        <v>1785</v>
      </c>
      <c r="M268">
        <v>834</v>
      </c>
      <c r="N268">
        <v>0.93</v>
      </c>
      <c r="O268">
        <v>0.91</v>
      </c>
      <c r="P268" t="str">
        <f>IF(Table1[[#This Row],[pct_pharm_e_Rx]]&gt;=0.85,"most"," ")</f>
        <v>most</v>
      </c>
    </row>
    <row r="269" spans="1:16" x14ac:dyDescent="0.2">
      <c r="A269" t="s">
        <v>63</v>
      </c>
      <c r="B269" t="s">
        <v>64</v>
      </c>
      <c r="C269">
        <v>18994</v>
      </c>
      <c r="D269" t="s">
        <v>117</v>
      </c>
      <c r="E269" s="1">
        <v>43160</v>
      </c>
      <c r="F269">
        <v>18994</v>
      </c>
      <c r="G269" t="str">
        <f>VLOOKUP(Table1[[#This Row],[tot_e_Rx]],'Lookup Tables'!$B$2:$C$6,2,TRUE)</f>
        <v xml:space="preserve">low </v>
      </c>
      <c r="H269">
        <v>16812</v>
      </c>
      <c r="I269">
        <v>2062</v>
      </c>
      <c r="J269">
        <v>6625</v>
      </c>
      <c r="K269">
        <v>11005</v>
      </c>
      <c r="L269">
        <v>1996</v>
      </c>
      <c r="M269">
        <v>2180</v>
      </c>
      <c r="N269">
        <v>0.97</v>
      </c>
      <c r="O269">
        <v>0.96</v>
      </c>
      <c r="P269" t="str">
        <f>IF(Table1[[#This Row],[pct_pharm_e_Rx]]&gt;=0.85,"most"," ")</f>
        <v>most</v>
      </c>
    </row>
    <row r="270" spans="1:16" x14ac:dyDescent="0.2">
      <c r="A270" t="s">
        <v>53</v>
      </c>
      <c r="B270" t="s">
        <v>54</v>
      </c>
      <c r="C270">
        <v>18988</v>
      </c>
      <c r="D270" t="s">
        <v>118</v>
      </c>
      <c r="E270" s="1">
        <v>43101</v>
      </c>
      <c r="F270">
        <v>18988</v>
      </c>
      <c r="G270" t="str">
        <f>VLOOKUP(Table1[[#This Row],[tot_e_Rx]],'Lookup Tables'!$B$2:$C$6,2,TRUE)</f>
        <v xml:space="preserve">low </v>
      </c>
      <c r="H270">
        <v>14427</v>
      </c>
      <c r="I270">
        <v>4532</v>
      </c>
      <c r="J270">
        <v>6404</v>
      </c>
      <c r="K270">
        <v>10983</v>
      </c>
      <c r="L270">
        <v>1144</v>
      </c>
      <c r="M270">
        <v>1170</v>
      </c>
      <c r="N270">
        <v>0.96</v>
      </c>
      <c r="O270">
        <v>0.95</v>
      </c>
      <c r="P270" t="str">
        <f>IF(Table1[[#This Row],[pct_pharm_e_Rx]]&gt;=0.85,"most"," ")</f>
        <v>most</v>
      </c>
    </row>
    <row r="271" spans="1:16" x14ac:dyDescent="0.2">
      <c r="A271" t="s">
        <v>47</v>
      </c>
      <c r="B271" t="s">
        <v>48</v>
      </c>
      <c r="C271">
        <v>18983</v>
      </c>
      <c r="D271" t="s">
        <v>116</v>
      </c>
      <c r="E271" s="1">
        <v>42948</v>
      </c>
      <c r="F271">
        <v>18983</v>
      </c>
      <c r="G271" t="str">
        <f>VLOOKUP(Table1[[#This Row],[tot_e_Rx]],'Lookup Tables'!$B$2:$C$6,2,TRUE)</f>
        <v xml:space="preserve">low </v>
      </c>
      <c r="H271">
        <v>17497</v>
      </c>
      <c r="I271">
        <v>1409</v>
      </c>
      <c r="J271">
        <v>5420</v>
      </c>
      <c r="K271">
        <v>12260</v>
      </c>
      <c r="L271">
        <v>2778</v>
      </c>
      <c r="M271">
        <v>773</v>
      </c>
      <c r="N271">
        <v>0.97</v>
      </c>
      <c r="O271">
        <v>0.96</v>
      </c>
      <c r="P271" t="str">
        <f>IF(Table1[[#This Row],[pct_pharm_e_Rx]]&gt;=0.85,"most"," ")</f>
        <v>most</v>
      </c>
    </row>
    <row r="272" spans="1:16" x14ac:dyDescent="0.2">
      <c r="A272" t="s">
        <v>95</v>
      </c>
      <c r="B272" t="s">
        <v>96</v>
      </c>
      <c r="C272">
        <v>18982</v>
      </c>
      <c r="D272" t="s">
        <v>115</v>
      </c>
      <c r="E272" s="1">
        <v>42491</v>
      </c>
      <c r="F272">
        <v>18982</v>
      </c>
      <c r="G272" t="str">
        <f>VLOOKUP(Table1[[#This Row],[tot_e_Rx]],'Lookup Tables'!$B$2:$C$6,2,TRUE)</f>
        <v xml:space="preserve">low </v>
      </c>
      <c r="H272">
        <v>15145</v>
      </c>
      <c r="I272">
        <v>3710</v>
      </c>
      <c r="J272">
        <v>7809</v>
      </c>
      <c r="K272">
        <v>11004</v>
      </c>
      <c r="L272">
        <v>1559</v>
      </c>
      <c r="M272">
        <v>1047</v>
      </c>
      <c r="N272">
        <v>0.91</v>
      </c>
      <c r="O272">
        <v>0.89</v>
      </c>
      <c r="P272" t="str">
        <f>IF(Table1[[#This Row],[pct_pharm_e_Rx]]&gt;=0.85,"most"," ")</f>
        <v>most</v>
      </c>
    </row>
    <row r="273" spans="1:16" x14ac:dyDescent="0.2">
      <c r="A273" t="s">
        <v>19</v>
      </c>
      <c r="B273" t="s">
        <v>20</v>
      </c>
      <c r="C273">
        <v>18926</v>
      </c>
      <c r="D273" t="s">
        <v>113</v>
      </c>
      <c r="E273" s="1">
        <v>42430</v>
      </c>
      <c r="F273">
        <v>18926</v>
      </c>
      <c r="G273" t="str">
        <f>VLOOKUP(Table1[[#This Row],[tot_e_Rx]],'Lookup Tables'!$B$2:$C$6,2,TRUE)</f>
        <v xml:space="preserve">low </v>
      </c>
      <c r="H273">
        <v>15302</v>
      </c>
      <c r="I273">
        <v>3534</v>
      </c>
      <c r="J273">
        <v>7677</v>
      </c>
      <c r="K273">
        <v>10940</v>
      </c>
      <c r="L273">
        <v>1424</v>
      </c>
      <c r="M273">
        <v>1132</v>
      </c>
      <c r="N273">
        <v>0.87</v>
      </c>
      <c r="O273">
        <v>0.83</v>
      </c>
      <c r="P273" t="str">
        <f>IF(Table1[[#This Row],[pct_pharm_e_Rx]]&gt;=0.85,"most"," ")</f>
        <v xml:space="preserve"> </v>
      </c>
    </row>
    <row r="274" spans="1:16" x14ac:dyDescent="0.2">
      <c r="A274" t="s">
        <v>77</v>
      </c>
      <c r="B274" t="s">
        <v>78</v>
      </c>
      <c r="C274">
        <v>18868</v>
      </c>
      <c r="D274" t="s">
        <v>120</v>
      </c>
      <c r="E274" s="1">
        <v>42491</v>
      </c>
      <c r="F274">
        <v>18868</v>
      </c>
      <c r="G274" t="str">
        <f>VLOOKUP(Table1[[#This Row],[tot_e_Rx]],'Lookup Tables'!$B$2:$C$6,2,TRUE)</f>
        <v xml:space="preserve">low </v>
      </c>
      <c r="H274">
        <v>15324</v>
      </c>
      <c r="I274">
        <v>3512</v>
      </c>
      <c r="J274">
        <v>6230</v>
      </c>
      <c r="K274">
        <v>12400</v>
      </c>
      <c r="L274">
        <v>2018</v>
      </c>
      <c r="M274">
        <v>1312</v>
      </c>
      <c r="N274">
        <v>0.93</v>
      </c>
      <c r="O274">
        <v>0.91</v>
      </c>
      <c r="P274" t="str">
        <f>IF(Table1[[#This Row],[pct_pharm_e_Rx]]&gt;=0.85,"most"," ")</f>
        <v>most</v>
      </c>
    </row>
    <row r="275" spans="1:16" x14ac:dyDescent="0.2">
      <c r="A275" t="s">
        <v>27</v>
      </c>
      <c r="B275" t="s">
        <v>28</v>
      </c>
      <c r="C275">
        <v>18748</v>
      </c>
      <c r="D275" t="s">
        <v>117</v>
      </c>
      <c r="E275" s="1">
        <v>42552</v>
      </c>
      <c r="F275">
        <v>18748</v>
      </c>
      <c r="G275" t="str">
        <f>VLOOKUP(Table1[[#This Row],[tot_e_Rx]],'Lookup Tables'!$B$2:$C$6,2,TRUE)</f>
        <v xml:space="preserve">low </v>
      </c>
      <c r="H275">
        <v>13158</v>
      </c>
      <c r="I275">
        <v>5350</v>
      </c>
      <c r="J275">
        <v>5962</v>
      </c>
      <c r="K275">
        <v>12566</v>
      </c>
      <c r="L275">
        <v>1829</v>
      </c>
      <c r="M275">
        <v>838</v>
      </c>
      <c r="N275">
        <v>0.93</v>
      </c>
      <c r="O275">
        <v>0.91</v>
      </c>
      <c r="P275" t="str">
        <f>IF(Table1[[#This Row],[pct_pharm_e_Rx]]&gt;=0.85,"most"," ")</f>
        <v>most</v>
      </c>
    </row>
    <row r="276" spans="1:16" x14ac:dyDescent="0.2">
      <c r="A276" t="s">
        <v>85</v>
      </c>
      <c r="B276" t="s">
        <v>86</v>
      </c>
      <c r="C276">
        <v>18730</v>
      </c>
      <c r="D276" t="s">
        <v>120</v>
      </c>
      <c r="E276" s="1">
        <v>42583</v>
      </c>
      <c r="F276">
        <v>18730</v>
      </c>
      <c r="G276" t="str">
        <f>VLOOKUP(Table1[[#This Row],[tot_e_Rx]],'Lookup Tables'!$B$2:$C$6,2,TRUE)</f>
        <v xml:space="preserve">low </v>
      </c>
      <c r="H276">
        <v>15601</v>
      </c>
      <c r="I276">
        <v>3030</v>
      </c>
      <c r="J276">
        <v>6947</v>
      </c>
      <c r="K276">
        <v>10723</v>
      </c>
      <c r="L276">
        <v>1488</v>
      </c>
      <c r="M276">
        <v>1235</v>
      </c>
      <c r="N276">
        <v>0.93</v>
      </c>
      <c r="O276">
        <v>0.93</v>
      </c>
      <c r="P276" t="str">
        <f>IF(Table1[[#This Row],[pct_pharm_e_Rx]]&gt;=0.85,"most"," ")</f>
        <v>most</v>
      </c>
    </row>
    <row r="277" spans="1:16" x14ac:dyDescent="0.2">
      <c r="A277" t="s">
        <v>63</v>
      </c>
      <c r="B277" t="s">
        <v>64</v>
      </c>
      <c r="C277">
        <v>18711</v>
      </c>
      <c r="D277" t="s">
        <v>117</v>
      </c>
      <c r="E277" s="1">
        <v>43132</v>
      </c>
      <c r="F277">
        <v>18711</v>
      </c>
      <c r="G277" t="str">
        <f>VLOOKUP(Table1[[#This Row],[tot_e_Rx]],'Lookup Tables'!$B$2:$C$6,2,TRUE)</f>
        <v xml:space="preserve">low </v>
      </c>
      <c r="H277">
        <v>16516</v>
      </c>
      <c r="I277">
        <v>2075</v>
      </c>
      <c r="J277">
        <v>6581</v>
      </c>
      <c r="K277">
        <v>10798</v>
      </c>
      <c r="L277">
        <v>1965</v>
      </c>
      <c r="M277">
        <v>2167</v>
      </c>
      <c r="N277">
        <v>0.97</v>
      </c>
      <c r="O277">
        <v>0.96</v>
      </c>
      <c r="P277" t="str">
        <f>IF(Table1[[#This Row],[pct_pharm_e_Rx]]&gt;=0.85,"most"," ")</f>
        <v>most</v>
      </c>
    </row>
    <row r="278" spans="1:16" x14ac:dyDescent="0.2">
      <c r="A278" t="s">
        <v>53</v>
      </c>
      <c r="B278" t="s">
        <v>54</v>
      </c>
      <c r="C278">
        <v>18683</v>
      </c>
      <c r="D278" t="s">
        <v>118</v>
      </c>
      <c r="E278" s="1">
        <v>43070</v>
      </c>
      <c r="F278">
        <v>18683</v>
      </c>
      <c r="G278" t="str">
        <f>VLOOKUP(Table1[[#This Row],[tot_e_Rx]],'Lookup Tables'!$B$2:$C$6,2,TRUE)</f>
        <v xml:space="preserve">low </v>
      </c>
      <c r="H278">
        <v>14162</v>
      </c>
      <c r="I278">
        <v>4491</v>
      </c>
      <c r="J278">
        <v>6325</v>
      </c>
      <c r="K278">
        <v>10809</v>
      </c>
      <c r="L278">
        <v>1120</v>
      </c>
      <c r="M278">
        <v>1136</v>
      </c>
      <c r="N278">
        <v>0.96</v>
      </c>
      <c r="O278">
        <v>0.95</v>
      </c>
      <c r="P278" t="str">
        <f>IF(Table1[[#This Row],[pct_pharm_e_Rx]]&gt;=0.85,"most"," ")</f>
        <v>most</v>
      </c>
    </row>
    <row r="279" spans="1:16" x14ac:dyDescent="0.2">
      <c r="A279" t="s">
        <v>53</v>
      </c>
      <c r="B279" t="s">
        <v>54</v>
      </c>
      <c r="C279">
        <v>18611</v>
      </c>
      <c r="D279" t="s">
        <v>118</v>
      </c>
      <c r="E279" s="1">
        <v>43040</v>
      </c>
      <c r="F279">
        <v>18611</v>
      </c>
      <c r="G279" t="str">
        <f>VLOOKUP(Table1[[#This Row],[tot_e_Rx]],'Lookup Tables'!$B$2:$C$6,2,TRUE)</f>
        <v xml:space="preserve">low </v>
      </c>
      <c r="H279">
        <v>13802</v>
      </c>
      <c r="I279">
        <v>4609</v>
      </c>
      <c r="J279">
        <v>6317</v>
      </c>
      <c r="K279">
        <v>10767</v>
      </c>
      <c r="L279">
        <v>1109</v>
      </c>
      <c r="M279">
        <v>1127</v>
      </c>
      <c r="N279">
        <v>0.96</v>
      </c>
      <c r="O279">
        <v>0.95</v>
      </c>
      <c r="P279" t="str">
        <f>IF(Table1[[#This Row],[pct_pharm_e_Rx]]&gt;=0.85,"most"," ")</f>
        <v>most</v>
      </c>
    </row>
    <row r="280" spans="1:16" x14ac:dyDescent="0.2">
      <c r="A280" t="s">
        <v>47</v>
      </c>
      <c r="B280" t="s">
        <v>48</v>
      </c>
      <c r="C280">
        <v>18573</v>
      </c>
      <c r="D280" t="s">
        <v>116</v>
      </c>
      <c r="E280" s="1">
        <v>42917</v>
      </c>
      <c r="F280">
        <v>18573</v>
      </c>
      <c r="G280" t="str">
        <f>VLOOKUP(Table1[[#This Row],[tot_e_Rx]],'Lookup Tables'!$B$2:$C$6,2,TRUE)</f>
        <v xml:space="preserve">low </v>
      </c>
      <c r="H280">
        <v>17066</v>
      </c>
      <c r="I280">
        <v>1431</v>
      </c>
      <c r="J280">
        <v>5373</v>
      </c>
      <c r="K280">
        <v>12061</v>
      </c>
      <c r="L280">
        <v>2730</v>
      </c>
      <c r="M280">
        <v>761</v>
      </c>
      <c r="N280">
        <v>0.97</v>
      </c>
      <c r="O280">
        <v>0.96</v>
      </c>
      <c r="P280" t="str">
        <f>IF(Table1[[#This Row],[pct_pharm_e_Rx]]&gt;=0.85,"most"," ")</f>
        <v>most</v>
      </c>
    </row>
    <row r="281" spans="1:16" x14ac:dyDescent="0.2">
      <c r="A281" t="s">
        <v>53</v>
      </c>
      <c r="B281" t="s">
        <v>54</v>
      </c>
      <c r="C281">
        <v>18561</v>
      </c>
      <c r="D281" t="s">
        <v>118</v>
      </c>
      <c r="E281" s="1">
        <v>43009</v>
      </c>
      <c r="F281">
        <v>18561</v>
      </c>
      <c r="G281" t="str">
        <f>VLOOKUP(Table1[[#This Row],[tot_e_Rx]],'Lookup Tables'!$B$2:$C$6,2,TRUE)</f>
        <v xml:space="preserve">low </v>
      </c>
      <c r="H281">
        <v>13668</v>
      </c>
      <c r="I281">
        <v>4868</v>
      </c>
      <c r="J281">
        <v>6273</v>
      </c>
      <c r="K281">
        <v>10753</v>
      </c>
      <c r="L281">
        <v>1114</v>
      </c>
      <c r="M281">
        <v>1119</v>
      </c>
      <c r="N281">
        <v>0.96</v>
      </c>
      <c r="O281">
        <v>0.96</v>
      </c>
      <c r="P281" t="str">
        <f>IF(Table1[[#This Row],[pct_pharm_e_Rx]]&gt;=0.85,"most"," ")</f>
        <v>most</v>
      </c>
    </row>
    <row r="282" spans="1:16" x14ac:dyDescent="0.2">
      <c r="A282" t="s">
        <v>47</v>
      </c>
      <c r="B282" t="s">
        <v>48</v>
      </c>
      <c r="C282">
        <v>18545</v>
      </c>
      <c r="D282" t="s">
        <v>116</v>
      </c>
      <c r="E282" s="1">
        <v>42887</v>
      </c>
      <c r="F282">
        <v>18545</v>
      </c>
      <c r="G282" t="str">
        <f>VLOOKUP(Table1[[#This Row],[tot_e_Rx]],'Lookup Tables'!$B$2:$C$6,2,TRUE)</f>
        <v xml:space="preserve">low </v>
      </c>
      <c r="H282">
        <v>16956</v>
      </c>
      <c r="I282">
        <v>1516</v>
      </c>
      <c r="J282">
        <v>5361</v>
      </c>
      <c r="K282">
        <v>12280</v>
      </c>
      <c r="L282">
        <v>2696</v>
      </c>
      <c r="M282">
        <v>740</v>
      </c>
      <c r="N282">
        <v>0.97</v>
      </c>
      <c r="O282">
        <v>0.96</v>
      </c>
      <c r="P282" t="str">
        <f>IF(Table1[[#This Row],[pct_pharm_e_Rx]]&gt;=0.85,"most"," ")</f>
        <v>most</v>
      </c>
    </row>
    <row r="283" spans="1:16" x14ac:dyDescent="0.2">
      <c r="A283" t="s">
        <v>85</v>
      </c>
      <c r="B283" t="s">
        <v>86</v>
      </c>
      <c r="C283">
        <v>18544</v>
      </c>
      <c r="D283" t="s">
        <v>120</v>
      </c>
      <c r="E283" s="1">
        <v>42522</v>
      </c>
      <c r="F283">
        <v>18544</v>
      </c>
      <c r="G283" t="str">
        <f>VLOOKUP(Table1[[#This Row],[tot_e_Rx]],'Lookup Tables'!$B$2:$C$6,2,TRUE)</f>
        <v xml:space="preserve">low </v>
      </c>
      <c r="H283">
        <v>15032</v>
      </c>
      <c r="I283">
        <v>3414</v>
      </c>
      <c r="J283">
        <v>7068</v>
      </c>
      <c r="K283">
        <v>11279</v>
      </c>
      <c r="L283">
        <v>1507</v>
      </c>
      <c r="M283">
        <v>1271</v>
      </c>
      <c r="N283">
        <v>0.93</v>
      </c>
      <c r="O283">
        <v>0.92</v>
      </c>
      <c r="P283" t="str">
        <f>IF(Table1[[#This Row],[pct_pharm_e_Rx]]&gt;=0.85,"most"," ")</f>
        <v>most</v>
      </c>
    </row>
    <row r="284" spans="1:16" x14ac:dyDescent="0.2">
      <c r="A284" t="s">
        <v>37</v>
      </c>
      <c r="B284" t="s">
        <v>38</v>
      </c>
      <c r="C284">
        <v>18539</v>
      </c>
      <c r="D284" t="s">
        <v>118</v>
      </c>
      <c r="E284" s="1">
        <v>42826</v>
      </c>
      <c r="F284">
        <v>18539</v>
      </c>
      <c r="G284" t="str">
        <f>VLOOKUP(Table1[[#This Row],[tot_e_Rx]],'Lookup Tables'!$B$2:$C$6,2,TRUE)</f>
        <v xml:space="preserve">low </v>
      </c>
      <c r="H284">
        <v>15794</v>
      </c>
      <c r="I284">
        <v>2476</v>
      </c>
      <c r="J284">
        <v>6119</v>
      </c>
      <c r="K284">
        <v>11561</v>
      </c>
      <c r="L284">
        <v>1623</v>
      </c>
      <c r="M284">
        <v>802</v>
      </c>
      <c r="N284">
        <v>0.94</v>
      </c>
      <c r="O284">
        <v>0.93</v>
      </c>
      <c r="P284" t="str">
        <f>IF(Table1[[#This Row],[pct_pharm_e_Rx]]&gt;=0.85,"most"," ")</f>
        <v>most</v>
      </c>
    </row>
    <row r="285" spans="1:16" x14ac:dyDescent="0.2">
      <c r="A285" t="s">
        <v>63</v>
      </c>
      <c r="B285" t="s">
        <v>64</v>
      </c>
      <c r="C285">
        <v>18511</v>
      </c>
      <c r="D285" t="s">
        <v>117</v>
      </c>
      <c r="E285" s="1">
        <v>43101</v>
      </c>
      <c r="F285">
        <v>18511</v>
      </c>
      <c r="G285" t="str">
        <f>VLOOKUP(Table1[[#This Row],[tot_e_Rx]],'Lookup Tables'!$B$2:$C$6,2,TRUE)</f>
        <v xml:space="preserve">low </v>
      </c>
      <c r="H285">
        <v>16252</v>
      </c>
      <c r="I285">
        <v>2123</v>
      </c>
      <c r="J285">
        <v>6495</v>
      </c>
      <c r="K285">
        <v>10715</v>
      </c>
      <c r="L285">
        <v>1924</v>
      </c>
      <c r="M285">
        <v>2115</v>
      </c>
      <c r="N285">
        <v>0.97</v>
      </c>
      <c r="O285">
        <v>0.96</v>
      </c>
      <c r="P285" t="str">
        <f>IF(Table1[[#This Row],[pct_pharm_e_Rx]]&gt;=0.85,"most"," ")</f>
        <v>most</v>
      </c>
    </row>
    <row r="286" spans="1:16" x14ac:dyDescent="0.2">
      <c r="A286" t="s">
        <v>79</v>
      </c>
      <c r="B286" t="s">
        <v>80</v>
      </c>
      <c r="C286">
        <v>18337</v>
      </c>
      <c r="D286" t="s">
        <v>118</v>
      </c>
      <c r="E286" s="1">
        <v>42887</v>
      </c>
      <c r="F286">
        <v>18337</v>
      </c>
      <c r="G286" t="str">
        <f>VLOOKUP(Table1[[#This Row],[tot_e_Rx]],'Lookup Tables'!$B$2:$C$6,2,TRUE)</f>
        <v xml:space="preserve">low </v>
      </c>
      <c r="H286">
        <v>14978</v>
      </c>
      <c r="I286">
        <v>3278</v>
      </c>
      <c r="J286">
        <v>5970</v>
      </c>
      <c r="K286">
        <v>11546</v>
      </c>
      <c r="L286">
        <v>1792</v>
      </c>
      <c r="M286">
        <v>424</v>
      </c>
      <c r="N286">
        <v>0.96</v>
      </c>
      <c r="O286">
        <v>0.96</v>
      </c>
      <c r="P286" t="str">
        <f>IF(Table1[[#This Row],[pct_pharm_e_Rx]]&gt;=0.85,"most"," ")</f>
        <v>most</v>
      </c>
    </row>
    <row r="287" spans="1:16" x14ac:dyDescent="0.2">
      <c r="A287" t="s">
        <v>47</v>
      </c>
      <c r="B287" t="s">
        <v>48</v>
      </c>
      <c r="C287">
        <v>18313</v>
      </c>
      <c r="D287" t="s">
        <v>116</v>
      </c>
      <c r="E287" s="1">
        <v>42856</v>
      </c>
      <c r="F287">
        <v>18313</v>
      </c>
      <c r="G287" t="str">
        <f>VLOOKUP(Table1[[#This Row],[tot_e_Rx]],'Lookup Tables'!$B$2:$C$6,2,TRUE)</f>
        <v xml:space="preserve">low </v>
      </c>
      <c r="H287">
        <v>16723</v>
      </c>
      <c r="I287">
        <v>1514</v>
      </c>
      <c r="J287">
        <v>5323</v>
      </c>
      <c r="K287">
        <v>12124</v>
      </c>
      <c r="L287">
        <v>2653</v>
      </c>
      <c r="M287">
        <v>716</v>
      </c>
      <c r="N287">
        <v>0.96</v>
      </c>
      <c r="O287">
        <v>0.96</v>
      </c>
      <c r="P287" t="str">
        <f>IF(Table1[[#This Row],[pct_pharm_e_Rx]]&gt;=0.85,"most"," ")</f>
        <v>most</v>
      </c>
    </row>
    <row r="288" spans="1:16" x14ac:dyDescent="0.2">
      <c r="A288" t="s">
        <v>63</v>
      </c>
      <c r="B288" t="s">
        <v>64</v>
      </c>
      <c r="C288">
        <v>18291</v>
      </c>
      <c r="D288" t="s">
        <v>117</v>
      </c>
      <c r="E288" s="1">
        <v>43070</v>
      </c>
      <c r="F288">
        <v>18291</v>
      </c>
      <c r="G288" t="str">
        <f>VLOOKUP(Table1[[#This Row],[tot_e_Rx]],'Lookup Tables'!$B$2:$C$6,2,TRUE)</f>
        <v xml:space="preserve">low </v>
      </c>
      <c r="H288">
        <v>15987</v>
      </c>
      <c r="I288">
        <v>2171</v>
      </c>
      <c r="J288">
        <v>6446</v>
      </c>
      <c r="K288">
        <v>10565</v>
      </c>
      <c r="L288">
        <v>1887</v>
      </c>
      <c r="M288">
        <v>2105</v>
      </c>
      <c r="N288">
        <v>0.97</v>
      </c>
      <c r="O288">
        <v>0.97</v>
      </c>
      <c r="P288" t="str">
        <f>IF(Table1[[#This Row],[pct_pharm_e_Rx]]&gt;=0.85,"most"," ")</f>
        <v>most</v>
      </c>
    </row>
    <row r="289" spans="1:16" x14ac:dyDescent="0.2">
      <c r="A289" t="s">
        <v>37</v>
      </c>
      <c r="B289" t="s">
        <v>38</v>
      </c>
      <c r="C289">
        <v>18272</v>
      </c>
      <c r="D289" t="s">
        <v>118</v>
      </c>
      <c r="E289" s="1">
        <v>42795</v>
      </c>
      <c r="F289">
        <v>18272</v>
      </c>
      <c r="G289" t="str">
        <f>VLOOKUP(Table1[[#This Row],[tot_e_Rx]],'Lookup Tables'!$B$2:$C$6,2,TRUE)</f>
        <v xml:space="preserve">low </v>
      </c>
      <c r="H289">
        <v>15512</v>
      </c>
      <c r="I289">
        <v>2489</v>
      </c>
      <c r="J289">
        <v>6057</v>
      </c>
      <c r="K289">
        <v>11399</v>
      </c>
      <c r="L289">
        <v>1583</v>
      </c>
      <c r="M289">
        <v>784</v>
      </c>
      <c r="N289">
        <v>0.94</v>
      </c>
      <c r="O289">
        <v>0.93</v>
      </c>
      <c r="P289" t="str">
        <f>IF(Table1[[#This Row],[pct_pharm_e_Rx]]&gt;=0.85,"most"," ")</f>
        <v>most</v>
      </c>
    </row>
    <row r="290" spans="1:16" x14ac:dyDescent="0.2">
      <c r="A290" t="s">
        <v>85</v>
      </c>
      <c r="B290" t="s">
        <v>86</v>
      </c>
      <c r="C290">
        <v>18266</v>
      </c>
      <c r="D290" t="s">
        <v>120</v>
      </c>
      <c r="E290" s="1">
        <v>42552</v>
      </c>
      <c r="F290">
        <v>18266</v>
      </c>
      <c r="G290" t="str">
        <f>VLOOKUP(Table1[[#This Row],[tot_e_Rx]],'Lookup Tables'!$B$2:$C$6,2,TRUE)</f>
        <v xml:space="preserve">low </v>
      </c>
      <c r="H290">
        <v>15042</v>
      </c>
      <c r="I290">
        <v>3124</v>
      </c>
      <c r="J290">
        <v>6957</v>
      </c>
      <c r="K290">
        <v>10860</v>
      </c>
      <c r="L290">
        <v>1493</v>
      </c>
      <c r="M290">
        <v>1234</v>
      </c>
      <c r="N290">
        <v>0.93</v>
      </c>
      <c r="O290">
        <v>0.92</v>
      </c>
      <c r="P290" t="str">
        <f>IF(Table1[[#This Row],[pct_pharm_e_Rx]]&gt;=0.85,"most"," ")</f>
        <v>most</v>
      </c>
    </row>
    <row r="291" spans="1:16" x14ac:dyDescent="0.2">
      <c r="A291" t="s">
        <v>19</v>
      </c>
      <c r="B291" t="s">
        <v>20</v>
      </c>
      <c r="C291">
        <v>18265</v>
      </c>
      <c r="D291" t="s">
        <v>113</v>
      </c>
      <c r="E291" s="1">
        <v>42401</v>
      </c>
      <c r="F291">
        <v>18265</v>
      </c>
      <c r="G291" t="str">
        <f>VLOOKUP(Table1[[#This Row],[tot_e_Rx]],'Lookup Tables'!$B$2:$C$6,2,TRUE)</f>
        <v xml:space="preserve">low </v>
      </c>
      <c r="H291">
        <v>14786</v>
      </c>
      <c r="I291">
        <v>3394</v>
      </c>
      <c r="J291">
        <v>7504</v>
      </c>
      <c r="K291">
        <v>10439</v>
      </c>
      <c r="L291">
        <v>1379</v>
      </c>
      <c r="M291">
        <v>1102</v>
      </c>
      <c r="N291">
        <v>0.87</v>
      </c>
      <c r="O291">
        <v>0.83</v>
      </c>
      <c r="P291" t="str">
        <f>IF(Table1[[#This Row],[pct_pharm_e_Rx]]&gt;=0.85,"most"," ")</f>
        <v xml:space="preserve"> </v>
      </c>
    </row>
    <row r="292" spans="1:16" x14ac:dyDescent="0.2">
      <c r="A292" t="s">
        <v>63</v>
      </c>
      <c r="B292" t="s">
        <v>64</v>
      </c>
      <c r="C292">
        <v>18237</v>
      </c>
      <c r="D292" t="s">
        <v>117</v>
      </c>
      <c r="E292" s="1">
        <v>43040</v>
      </c>
      <c r="F292">
        <v>18237</v>
      </c>
      <c r="G292" t="str">
        <f>VLOOKUP(Table1[[#This Row],[tot_e_Rx]],'Lookup Tables'!$B$2:$C$6,2,TRUE)</f>
        <v xml:space="preserve">low </v>
      </c>
      <c r="H292">
        <v>15939</v>
      </c>
      <c r="I292">
        <v>2171</v>
      </c>
      <c r="J292">
        <v>6389</v>
      </c>
      <c r="K292">
        <v>10571</v>
      </c>
      <c r="L292">
        <v>1868</v>
      </c>
      <c r="M292">
        <v>2058</v>
      </c>
      <c r="N292">
        <v>0.97</v>
      </c>
      <c r="O292">
        <v>0.97</v>
      </c>
      <c r="P292" t="str">
        <f>IF(Table1[[#This Row],[pct_pharm_e_Rx]]&gt;=0.85,"most"," ")</f>
        <v>most</v>
      </c>
    </row>
    <row r="293" spans="1:16" x14ac:dyDescent="0.2">
      <c r="A293" t="s">
        <v>53</v>
      </c>
      <c r="B293" t="s">
        <v>54</v>
      </c>
      <c r="C293">
        <v>18224</v>
      </c>
      <c r="D293" t="s">
        <v>118</v>
      </c>
      <c r="E293" s="1">
        <v>42979</v>
      </c>
      <c r="F293">
        <v>18224</v>
      </c>
      <c r="G293" t="str">
        <f>VLOOKUP(Table1[[#This Row],[tot_e_Rx]],'Lookup Tables'!$B$2:$C$6,2,TRUE)</f>
        <v xml:space="preserve">low </v>
      </c>
      <c r="H293">
        <v>13375</v>
      </c>
      <c r="I293">
        <v>4823</v>
      </c>
      <c r="J293">
        <v>6254</v>
      </c>
      <c r="K293">
        <v>10557</v>
      </c>
      <c r="L293">
        <v>1142</v>
      </c>
      <c r="M293">
        <v>1122</v>
      </c>
      <c r="N293">
        <v>0.97</v>
      </c>
      <c r="O293">
        <v>0.96</v>
      </c>
      <c r="P293" t="str">
        <f>IF(Table1[[#This Row],[pct_pharm_e_Rx]]&gt;=0.85,"most"," ")</f>
        <v>most</v>
      </c>
    </row>
    <row r="294" spans="1:16" x14ac:dyDescent="0.2">
      <c r="A294" t="s">
        <v>47</v>
      </c>
      <c r="B294" t="s">
        <v>48</v>
      </c>
      <c r="C294">
        <v>18107</v>
      </c>
      <c r="D294" t="s">
        <v>116</v>
      </c>
      <c r="E294" s="1">
        <v>42826</v>
      </c>
      <c r="F294">
        <v>18107</v>
      </c>
      <c r="G294" t="str">
        <f>VLOOKUP(Table1[[#This Row],[tot_e_Rx]],'Lookup Tables'!$B$2:$C$6,2,TRUE)</f>
        <v xml:space="preserve">low </v>
      </c>
      <c r="H294">
        <v>16506</v>
      </c>
      <c r="I294">
        <v>1521</v>
      </c>
      <c r="J294">
        <v>5263</v>
      </c>
      <c r="K294">
        <v>12005</v>
      </c>
      <c r="L294">
        <v>2622</v>
      </c>
      <c r="M294">
        <v>698</v>
      </c>
      <c r="N294">
        <v>0.96</v>
      </c>
      <c r="O294">
        <v>0.96</v>
      </c>
      <c r="P294" t="str">
        <f>IF(Table1[[#This Row],[pct_pharm_e_Rx]]&gt;=0.85,"most"," ")</f>
        <v>most</v>
      </c>
    </row>
    <row r="295" spans="1:16" x14ac:dyDescent="0.2">
      <c r="A295" t="s">
        <v>53</v>
      </c>
      <c r="B295" t="s">
        <v>54</v>
      </c>
      <c r="C295">
        <v>17976</v>
      </c>
      <c r="D295" t="s">
        <v>118</v>
      </c>
      <c r="E295" s="1">
        <v>42948</v>
      </c>
      <c r="F295">
        <v>17976</v>
      </c>
      <c r="G295" t="str">
        <f>VLOOKUP(Table1[[#This Row],[tot_e_Rx]],'Lookup Tables'!$B$2:$C$6,2,TRUE)</f>
        <v xml:space="preserve">low </v>
      </c>
      <c r="H295">
        <v>13004</v>
      </c>
      <c r="I295">
        <v>4947</v>
      </c>
      <c r="J295">
        <v>6264</v>
      </c>
      <c r="K295">
        <v>10384</v>
      </c>
      <c r="L295">
        <v>1162</v>
      </c>
      <c r="M295">
        <v>1148</v>
      </c>
      <c r="N295">
        <v>0.96</v>
      </c>
      <c r="O295">
        <v>0.94</v>
      </c>
      <c r="P295" t="str">
        <f>IF(Table1[[#This Row],[pct_pharm_e_Rx]]&gt;=0.85,"most"," ")</f>
        <v>most</v>
      </c>
    </row>
    <row r="296" spans="1:16" x14ac:dyDescent="0.2">
      <c r="A296" t="s">
        <v>79</v>
      </c>
      <c r="B296" t="s">
        <v>80</v>
      </c>
      <c r="C296">
        <v>17957</v>
      </c>
      <c r="D296" t="s">
        <v>118</v>
      </c>
      <c r="E296" s="1">
        <v>42856</v>
      </c>
      <c r="F296">
        <v>17957</v>
      </c>
      <c r="G296" t="str">
        <f>VLOOKUP(Table1[[#This Row],[tot_e_Rx]],'Lookup Tables'!$B$2:$C$6,2,TRUE)</f>
        <v xml:space="preserve">low </v>
      </c>
      <c r="H296">
        <v>14660</v>
      </c>
      <c r="I296">
        <v>3216</v>
      </c>
      <c r="J296">
        <v>5864</v>
      </c>
      <c r="K296">
        <v>11330</v>
      </c>
      <c r="L296">
        <v>1740</v>
      </c>
      <c r="M296">
        <v>412</v>
      </c>
      <c r="N296">
        <v>0.95</v>
      </c>
      <c r="O296">
        <v>0.95</v>
      </c>
      <c r="P296" t="str">
        <f>IF(Table1[[#This Row],[pct_pharm_e_Rx]]&gt;=0.85,"most"," ")</f>
        <v>most</v>
      </c>
    </row>
    <row r="297" spans="1:16" x14ac:dyDescent="0.2">
      <c r="A297" t="s">
        <v>37</v>
      </c>
      <c r="B297" t="s">
        <v>38</v>
      </c>
      <c r="C297">
        <v>17947</v>
      </c>
      <c r="D297" t="s">
        <v>118</v>
      </c>
      <c r="E297" s="1">
        <v>42767</v>
      </c>
      <c r="F297">
        <v>17947</v>
      </c>
      <c r="G297" t="str">
        <f>VLOOKUP(Table1[[#This Row],[tot_e_Rx]],'Lookup Tables'!$B$2:$C$6,2,TRUE)</f>
        <v xml:space="preserve">low </v>
      </c>
      <c r="H297">
        <v>15105</v>
      </c>
      <c r="I297">
        <v>2586</v>
      </c>
      <c r="J297">
        <v>5995</v>
      </c>
      <c r="K297">
        <v>11174</v>
      </c>
      <c r="L297">
        <v>1551</v>
      </c>
      <c r="M297">
        <v>766</v>
      </c>
      <c r="N297">
        <v>0.94</v>
      </c>
      <c r="O297">
        <v>0.93</v>
      </c>
      <c r="P297" t="str">
        <f>IF(Table1[[#This Row],[pct_pharm_e_Rx]]&gt;=0.85,"most"," ")</f>
        <v>most</v>
      </c>
    </row>
    <row r="298" spans="1:16" x14ac:dyDescent="0.2">
      <c r="A298" t="s">
        <v>47</v>
      </c>
      <c r="B298" t="s">
        <v>48</v>
      </c>
      <c r="C298">
        <v>17902</v>
      </c>
      <c r="D298" t="s">
        <v>116</v>
      </c>
      <c r="E298" s="1">
        <v>42795</v>
      </c>
      <c r="F298">
        <v>17902</v>
      </c>
      <c r="G298" t="str">
        <f>VLOOKUP(Table1[[#This Row],[tot_e_Rx]],'Lookup Tables'!$B$2:$C$6,2,TRUE)</f>
        <v xml:space="preserve">low </v>
      </c>
      <c r="H298">
        <v>16252</v>
      </c>
      <c r="I298">
        <v>1570</v>
      </c>
      <c r="J298">
        <v>5229</v>
      </c>
      <c r="K298">
        <v>11850</v>
      </c>
      <c r="L298">
        <v>2600</v>
      </c>
      <c r="M298">
        <v>684</v>
      </c>
      <c r="N298">
        <v>0.96</v>
      </c>
      <c r="O298">
        <v>0.96</v>
      </c>
      <c r="P298" t="str">
        <f>IF(Table1[[#This Row],[pct_pharm_e_Rx]]&gt;=0.85,"most"," ")</f>
        <v>most</v>
      </c>
    </row>
    <row r="299" spans="1:16" x14ac:dyDescent="0.2">
      <c r="A299" t="s">
        <v>63</v>
      </c>
      <c r="B299" t="s">
        <v>64</v>
      </c>
      <c r="C299">
        <v>17836</v>
      </c>
      <c r="D299" t="s">
        <v>117</v>
      </c>
      <c r="E299" s="1">
        <v>43009</v>
      </c>
      <c r="F299">
        <v>17836</v>
      </c>
      <c r="G299" t="str">
        <f>VLOOKUP(Table1[[#This Row],[tot_e_Rx]],'Lookup Tables'!$B$2:$C$6,2,TRUE)</f>
        <v xml:space="preserve">low </v>
      </c>
      <c r="H299">
        <v>15509</v>
      </c>
      <c r="I299">
        <v>2210</v>
      </c>
      <c r="J299">
        <v>6293</v>
      </c>
      <c r="K299">
        <v>10348</v>
      </c>
      <c r="L299">
        <v>1828</v>
      </c>
      <c r="M299">
        <v>2050</v>
      </c>
      <c r="N299">
        <v>0.97</v>
      </c>
      <c r="O299">
        <v>0.96</v>
      </c>
      <c r="P299" t="str">
        <f>IF(Table1[[#This Row],[pct_pharm_e_Rx]]&gt;=0.85,"most"," ")</f>
        <v>most</v>
      </c>
    </row>
    <row r="300" spans="1:16" x14ac:dyDescent="0.2">
      <c r="A300" t="s">
        <v>47</v>
      </c>
      <c r="B300" t="s">
        <v>48</v>
      </c>
      <c r="C300">
        <v>17791</v>
      </c>
      <c r="D300" t="s">
        <v>116</v>
      </c>
      <c r="E300" s="1">
        <v>42767</v>
      </c>
      <c r="F300">
        <v>17791</v>
      </c>
      <c r="G300" t="str">
        <f>VLOOKUP(Table1[[#This Row],[tot_e_Rx]],'Lookup Tables'!$B$2:$C$6,2,TRUE)</f>
        <v xml:space="preserve">low </v>
      </c>
      <c r="H300">
        <v>16122</v>
      </c>
      <c r="I300">
        <v>1588</v>
      </c>
      <c r="J300">
        <v>5191</v>
      </c>
      <c r="K300">
        <v>11806</v>
      </c>
      <c r="L300">
        <v>2574</v>
      </c>
      <c r="M300">
        <v>681</v>
      </c>
      <c r="N300">
        <v>0.96</v>
      </c>
      <c r="O300">
        <v>0.96</v>
      </c>
      <c r="P300" t="str">
        <f>IF(Table1[[#This Row],[pct_pharm_e_Rx]]&gt;=0.85,"most"," ")</f>
        <v>most</v>
      </c>
    </row>
    <row r="301" spans="1:16" x14ac:dyDescent="0.2">
      <c r="A301" t="s">
        <v>37</v>
      </c>
      <c r="B301" t="s">
        <v>38</v>
      </c>
      <c r="C301">
        <v>17737</v>
      </c>
      <c r="D301" t="s">
        <v>118</v>
      </c>
      <c r="E301" s="1">
        <v>42736</v>
      </c>
      <c r="F301">
        <v>17737</v>
      </c>
      <c r="G301" t="str">
        <f>VLOOKUP(Table1[[#This Row],[tot_e_Rx]],'Lookup Tables'!$B$2:$C$6,2,TRUE)</f>
        <v xml:space="preserve">low </v>
      </c>
      <c r="H301">
        <v>14867</v>
      </c>
      <c r="I301">
        <v>2624</v>
      </c>
      <c r="J301">
        <v>5899</v>
      </c>
      <c r="K301">
        <v>11093</v>
      </c>
      <c r="L301">
        <v>1532</v>
      </c>
      <c r="M301">
        <v>737</v>
      </c>
      <c r="N301">
        <v>0.94</v>
      </c>
      <c r="O301">
        <v>0.93</v>
      </c>
      <c r="P301" t="str">
        <f>IF(Table1[[#This Row],[pct_pharm_e_Rx]]&gt;=0.85,"most"," ")</f>
        <v>most</v>
      </c>
    </row>
    <row r="302" spans="1:16" x14ac:dyDescent="0.2">
      <c r="A302" t="s">
        <v>47</v>
      </c>
      <c r="B302" t="s">
        <v>48</v>
      </c>
      <c r="C302">
        <v>17697</v>
      </c>
      <c r="D302" t="s">
        <v>116</v>
      </c>
      <c r="E302" s="1">
        <v>42736</v>
      </c>
      <c r="F302">
        <v>17697</v>
      </c>
      <c r="G302" t="str">
        <f>VLOOKUP(Table1[[#This Row],[tot_e_Rx]],'Lookup Tables'!$B$2:$C$6,2,TRUE)</f>
        <v xml:space="preserve">low </v>
      </c>
      <c r="H302">
        <v>15991</v>
      </c>
      <c r="I302">
        <v>1625</v>
      </c>
      <c r="J302">
        <v>5180</v>
      </c>
      <c r="K302">
        <v>11726</v>
      </c>
      <c r="L302">
        <v>2535</v>
      </c>
      <c r="M302">
        <v>682</v>
      </c>
      <c r="N302">
        <v>0.97</v>
      </c>
      <c r="O302">
        <v>0.96</v>
      </c>
      <c r="P302" t="str">
        <f>IF(Table1[[#This Row],[pct_pharm_e_Rx]]&gt;=0.85,"most"," ")</f>
        <v>most</v>
      </c>
    </row>
    <row r="303" spans="1:16" x14ac:dyDescent="0.2">
      <c r="A303" t="s">
        <v>79</v>
      </c>
      <c r="B303" t="s">
        <v>80</v>
      </c>
      <c r="C303">
        <v>17669</v>
      </c>
      <c r="D303" t="s">
        <v>118</v>
      </c>
      <c r="E303" s="1">
        <v>42826</v>
      </c>
      <c r="F303">
        <v>17669</v>
      </c>
      <c r="G303" t="str">
        <f>VLOOKUP(Table1[[#This Row],[tot_e_Rx]],'Lookup Tables'!$B$2:$C$6,2,TRUE)</f>
        <v xml:space="preserve">low </v>
      </c>
      <c r="H303">
        <v>14386</v>
      </c>
      <c r="I303">
        <v>3201</v>
      </c>
      <c r="J303">
        <v>5760</v>
      </c>
      <c r="K303">
        <v>11143</v>
      </c>
      <c r="L303">
        <v>1689</v>
      </c>
      <c r="M303">
        <v>396</v>
      </c>
      <c r="N303">
        <v>0.95</v>
      </c>
      <c r="O303">
        <v>0.95</v>
      </c>
      <c r="P303" t="str">
        <f>IF(Table1[[#This Row],[pct_pharm_e_Rx]]&gt;=0.85,"most"," ")</f>
        <v>most</v>
      </c>
    </row>
    <row r="304" spans="1:16" x14ac:dyDescent="0.2">
      <c r="A304" t="s">
        <v>53</v>
      </c>
      <c r="B304" t="s">
        <v>54</v>
      </c>
      <c r="C304">
        <v>17484</v>
      </c>
      <c r="D304" t="s">
        <v>118</v>
      </c>
      <c r="E304" s="1">
        <v>42917</v>
      </c>
      <c r="F304">
        <v>17484</v>
      </c>
      <c r="G304" t="str">
        <f>VLOOKUP(Table1[[#This Row],[tot_e_Rx]],'Lookup Tables'!$B$2:$C$6,2,TRUE)</f>
        <v xml:space="preserve">low </v>
      </c>
      <c r="H304">
        <v>10875</v>
      </c>
      <c r="I304">
        <v>6580</v>
      </c>
      <c r="J304">
        <v>6176</v>
      </c>
      <c r="K304">
        <v>10206</v>
      </c>
      <c r="L304">
        <v>1150</v>
      </c>
      <c r="M304">
        <v>1124</v>
      </c>
      <c r="N304">
        <v>0.96</v>
      </c>
      <c r="O304">
        <v>0.94</v>
      </c>
      <c r="P304" t="str">
        <f>IF(Table1[[#This Row],[pct_pharm_e_Rx]]&gt;=0.85,"most"," ")</f>
        <v>most</v>
      </c>
    </row>
    <row r="305" spans="1:16" x14ac:dyDescent="0.2">
      <c r="A305" t="s">
        <v>19</v>
      </c>
      <c r="B305" t="s">
        <v>20</v>
      </c>
      <c r="C305">
        <v>17477</v>
      </c>
      <c r="D305" t="s">
        <v>113</v>
      </c>
      <c r="E305" s="1">
        <v>42370</v>
      </c>
      <c r="F305">
        <v>17477</v>
      </c>
      <c r="G305" t="str">
        <f>VLOOKUP(Table1[[#This Row],[tot_e_Rx]],'Lookup Tables'!$B$2:$C$6,2,TRUE)</f>
        <v xml:space="preserve">low </v>
      </c>
      <c r="H305">
        <v>14047</v>
      </c>
      <c r="I305">
        <v>3336</v>
      </c>
      <c r="J305">
        <v>6864</v>
      </c>
      <c r="K305">
        <v>9677</v>
      </c>
      <c r="L305">
        <v>1384</v>
      </c>
      <c r="M305">
        <v>967</v>
      </c>
      <c r="N305">
        <v>0.87</v>
      </c>
      <c r="O305">
        <v>0.84</v>
      </c>
      <c r="P305" t="str">
        <f>IF(Table1[[#This Row],[pct_pharm_e_Rx]]&gt;=0.85,"most"," ")</f>
        <v xml:space="preserve"> </v>
      </c>
    </row>
    <row r="306" spans="1:16" x14ac:dyDescent="0.2">
      <c r="A306" t="s">
        <v>37</v>
      </c>
      <c r="B306" t="s">
        <v>38</v>
      </c>
      <c r="C306">
        <v>17461</v>
      </c>
      <c r="D306" t="s">
        <v>118</v>
      </c>
      <c r="E306" s="1">
        <v>42705</v>
      </c>
      <c r="F306">
        <v>17461</v>
      </c>
      <c r="G306" t="str">
        <f>VLOOKUP(Table1[[#This Row],[tot_e_Rx]],'Lookup Tables'!$B$2:$C$6,2,TRUE)</f>
        <v xml:space="preserve">low </v>
      </c>
      <c r="H306">
        <v>14513</v>
      </c>
      <c r="I306">
        <v>2694</v>
      </c>
      <c r="J306">
        <v>5809</v>
      </c>
      <c r="K306">
        <v>10948</v>
      </c>
      <c r="L306">
        <v>1502</v>
      </c>
      <c r="M306">
        <v>741</v>
      </c>
      <c r="N306">
        <v>0.93</v>
      </c>
      <c r="O306">
        <v>0.93</v>
      </c>
      <c r="P306" t="str">
        <f>IF(Table1[[#This Row],[pct_pharm_e_Rx]]&gt;=0.85,"most"," ")</f>
        <v>most</v>
      </c>
    </row>
    <row r="307" spans="1:16" x14ac:dyDescent="0.2">
      <c r="A307" t="s">
        <v>53</v>
      </c>
      <c r="B307" t="s">
        <v>54</v>
      </c>
      <c r="C307">
        <v>17447</v>
      </c>
      <c r="D307" t="s">
        <v>118</v>
      </c>
      <c r="E307" s="1">
        <v>42887</v>
      </c>
      <c r="F307">
        <v>17447</v>
      </c>
      <c r="G307" t="str">
        <f>VLOOKUP(Table1[[#This Row],[tot_e_Rx]],'Lookup Tables'!$B$2:$C$6,2,TRUE)</f>
        <v xml:space="preserve">low </v>
      </c>
      <c r="H307">
        <v>10657</v>
      </c>
      <c r="I307">
        <v>6766</v>
      </c>
      <c r="J307">
        <v>6223</v>
      </c>
      <c r="K307">
        <v>10394</v>
      </c>
      <c r="L307">
        <v>1150</v>
      </c>
      <c r="M307">
        <v>1137</v>
      </c>
      <c r="N307">
        <v>0.96</v>
      </c>
      <c r="O307">
        <v>0.94</v>
      </c>
      <c r="P307" t="str">
        <f>IF(Table1[[#This Row],[pct_pharm_e_Rx]]&gt;=0.85,"most"," ")</f>
        <v>most</v>
      </c>
    </row>
    <row r="308" spans="1:16" x14ac:dyDescent="0.2">
      <c r="A308" t="s">
        <v>47</v>
      </c>
      <c r="B308" t="s">
        <v>48</v>
      </c>
      <c r="C308">
        <v>17402</v>
      </c>
      <c r="D308" t="s">
        <v>116</v>
      </c>
      <c r="E308" s="1">
        <v>42705</v>
      </c>
      <c r="F308">
        <v>17402</v>
      </c>
      <c r="G308" t="str">
        <f>VLOOKUP(Table1[[#This Row],[tot_e_Rx]],'Lookup Tables'!$B$2:$C$6,2,TRUE)</f>
        <v xml:space="preserve">low </v>
      </c>
      <c r="H308">
        <v>15717</v>
      </c>
      <c r="I308">
        <v>1606</v>
      </c>
      <c r="J308">
        <v>5113</v>
      </c>
      <c r="K308">
        <v>11517</v>
      </c>
      <c r="L308">
        <v>2474</v>
      </c>
      <c r="M308">
        <v>670</v>
      </c>
      <c r="N308">
        <v>0.97</v>
      </c>
      <c r="O308">
        <v>0.96</v>
      </c>
      <c r="P308" t="str">
        <f>IF(Table1[[#This Row],[pct_pharm_e_Rx]]&gt;=0.85,"most"," ")</f>
        <v>most</v>
      </c>
    </row>
    <row r="309" spans="1:16" x14ac:dyDescent="0.2">
      <c r="A309" t="s">
        <v>77</v>
      </c>
      <c r="B309" t="s">
        <v>78</v>
      </c>
      <c r="C309">
        <v>17322</v>
      </c>
      <c r="D309" t="s">
        <v>120</v>
      </c>
      <c r="E309" s="1">
        <v>42461</v>
      </c>
      <c r="F309">
        <v>17322</v>
      </c>
      <c r="G309" t="str">
        <f>VLOOKUP(Table1[[#This Row],[tot_e_Rx]],'Lookup Tables'!$B$2:$C$6,2,TRUE)</f>
        <v xml:space="preserve">low </v>
      </c>
      <c r="H309">
        <v>14338</v>
      </c>
      <c r="I309">
        <v>2956</v>
      </c>
      <c r="J309">
        <v>5952</v>
      </c>
      <c r="K309">
        <v>11158</v>
      </c>
      <c r="L309">
        <v>1903</v>
      </c>
      <c r="M309">
        <v>1224</v>
      </c>
      <c r="N309">
        <v>0.93</v>
      </c>
      <c r="O309">
        <v>0.91</v>
      </c>
      <c r="P309" t="str">
        <f>IF(Table1[[#This Row],[pct_pharm_e_Rx]]&gt;=0.85,"most"," ")</f>
        <v>most</v>
      </c>
    </row>
    <row r="310" spans="1:16" x14ac:dyDescent="0.2">
      <c r="A310" t="s">
        <v>79</v>
      </c>
      <c r="B310" t="s">
        <v>80</v>
      </c>
      <c r="C310">
        <v>17311</v>
      </c>
      <c r="D310" t="s">
        <v>118</v>
      </c>
      <c r="E310" s="1">
        <v>42795</v>
      </c>
      <c r="F310">
        <v>17311</v>
      </c>
      <c r="G310" t="str">
        <f>VLOOKUP(Table1[[#This Row],[tot_e_Rx]],'Lookup Tables'!$B$2:$C$6,2,TRUE)</f>
        <v xml:space="preserve">low </v>
      </c>
      <c r="H310">
        <v>14056</v>
      </c>
      <c r="I310">
        <v>3174</v>
      </c>
      <c r="J310">
        <v>5662</v>
      </c>
      <c r="K310">
        <v>10922</v>
      </c>
      <c r="L310">
        <v>1674</v>
      </c>
      <c r="M310">
        <v>396</v>
      </c>
      <c r="N310">
        <v>0.96</v>
      </c>
      <c r="O310">
        <v>0.95</v>
      </c>
      <c r="P310" t="str">
        <f>IF(Table1[[#This Row],[pct_pharm_e_Rx]]&gt;=0.85,"most"," ")</f>
        <v>most</v>
      </c>
    </row>
    <row r="311" spans="1:16" x14ac:dyDescent="0.2">
      <c r="A311" t="s">
        <v>47</v>
      </c>
      <c r="B311" t="s">
        <v>48</v>
      </c>
      <c r="C311">
        <v>17296</v>
      </c>
      <c r="D311" t="s">
        <v>116</v>
      </c>
      <c r="E311" s="1">
        <v>42675</v>
      </c>
      <c r="F311">
        <v>17296</v>
      </c>
      <c r="G311" t="str">
        <f>VLOOKUP(Table1[[#This Row],[tot_e_Rx]],'Lookup Tables'!$B$2:$C$6,2,TRUE)</f>
        <v xml:space="preserve">low </v>
      </c>
      <c r="H311">
        <v>15597</v>
      </c>
      <c r="I311">
        <v>1617</v>
      </c>
      <c r="J311">
        <v>5082</v>
      </c>
      <c r="K311">
        <v>11473</v>
      </c>
      <c r="L311">
        <v>2452</v>
      </c>
      <c r="M311">
        <v>674</v>
      </c>
      <c r="N311">
        <v>0.97</v>
      </c>
      <c r="O311">
        <v>0.96</v>
      </c>
      <c r="P311" t="str">
        <f>IF(Table1[[#This Row],[pct_pharm_e_Rx]]&gt;=0.85,"most"," ")</f>
        <v>most</v>
      </c>
    </row>
    <row r="312" spans="1:16" x14ac:dyDescent="0.2">
      <c r="A312" t="s">
        <v>63</v>
      </c>
      <c r="B312" t="s">
        <v>64</v>
      </c>
      <c r="C312">
        <v>17172</v>
      </c>
      <c r="D312" t="s">
        <v>117</v>
      </c>
      <c r="E312" s="1">
        <v>42979</v>
      </c>
      <c r="F312">
        <v>17172</v>
      </c>
      <c r="G312" t="str">
        <f>VLOOKUP(Table1[[#This Row],[tot_e_Rx]],'Lookup Tables'!$B$2:$C$6,2,TRUE)</f>
        <v xml:space="preserve">low </v>
      </c>
      <c r="H312">
        <v>14814</v>
      </c>
      <c r="I312">
        <v>2246</v>
      </c>
      <c r="J312">
        <v>6173</v>
      </c>
      <c r="K312">
        <v>9924</v>
      </c>
      <c r="L312">
        <v>1762</v>
      </c>
      <c r="M312">
        <v>2007</v>
      </c>
      <c r="N312">
        <v>0.97</v>
      </c>
      <c r="O312">
        <v>0.96</v>
      </c>
      <c r="P312" t="str">
        <f>IF(Table1[[#This Row],[pct_pharm_e_Rx]]&gt;=0.85,"most"," ")</f>
        <v>most</v>
      </c>
    </row>
    <row r="313" spans="1:16" x14ac:dyDescent="0.2">
      <c r="A313" t="s">
        <v>53</v>
      </c>
      <c r="B313" t="s">
        <v>54</v>
      </c>
      <c r="C313">
        <v>17170</v>
      </c>
      <c r="D313" t="s">
        <v>118</v>
      </c>
      <c r="E313" s="1">
        <v>42856</v>
      </c>
      <c r="F313">
        <v>17170</v>
      </c>
      <c r="G313" t="str">
        <f>VLOOKUP(Table1[[#This Row],[tot_e_Rx]],'Lookup Tables'!$B$2:$C$6,2,TRUE)</f>
        <v xml:space="preserve">low </v>
      </c>
      <c r="H313">
        <v>10360</v>
      </c>
      <c r="I313">
        <v>6786</v>
      </c>
      <c r="J313">
        <v>6101</v>
      </c>
      <c r="K313">
        <v>10212</v>
      </c>
      <c r="L313">
        <v>1092</v>
      </c>
      <c r="M313">
        <v>1080</v>
      </c>
      <c r="N313">
        <v>0.96</v>
      </c>
      <c r="O313">
        <v>0.94</v>
      </c>
      <c r="P313" t="str">
        <f>IF(Table1[[#This Row],[pct_pharm_e_Rx]]&gt;=0.85,"most"," ")</f>
        <v>most</v>
      </c>
    </row>
    <row r="314" spans="1:16" x14ac:dyDescent="0.2">
      <c r="A314" t="s">
        <v>79</v>
      </c>
      <c r="B314" t="s">
        <v>80</v>
      </c>
      <c r="C314">
        <v>17142</v>
      </c>
      <c r="D314" t="s">
        <v>118</v>
      </c>
      <c r="E314" s="1">
        <v>42767</v>
      </c>
      <c r="F314">
        <v>17142</v>
      </c>
      <c r="G314" t="str">
        <f>VLOOKUP(Table1[[#This Row],[tot_e_Rx]],'Lookup Tables'!$B$2:$C$6,2,TRUE)</f>
        <v xml:space="preserve">low </v>
      </c>
      <c r="H314">
        <v>13927</v>
      </c>
      <c r="I314">
        <v>3130</v>
      </c>
      <c r="J314">
        <v>5599</v>
      </c>
      <c r="K314">
        <v>10837</v>
      </c>
      <c r="L314">
        <v>1664</v>
      </c>
      <c r="M314">
        <v>371</v>
      </c>
      <c r="N314">
        <v>0.96</v>
      </c>
      <c r="O314">
        <v>0.95</v>
      </c>
      <c r="P314" t="str">
        <f>IF(Table1[[#This Row],[pct_pharm_e_Rx]]&gt;=0.85,"most"," ")</f>
        <v>most</v>
      </c>
    </row>
    <row r="315" spans="1:16" x14ac:dyDescent="0.2">
      <c r="A315" t="s">
        <v>47</v>
      </c>
      <c r="B315" t="s">
        <v>48</v>
      </c>
      <c r="C315">
        <v>17054</v>
      </c>
      <c r="D315" t="s">
        <v>116</v>
      </c>
      <c r="E315" s="1">
        <v>42644</v>
      </c>
      <c r="F315">
        <v>17054</v>
      </c>
      <c r="G315" t="str">
        <f>VLOOKUP(Table1[[#This Row],[tot_e_Rx]],'Lookup Tables'!$B$2:$C$6,2,TRUE)</f>
        <v xml:space="preserve">low </v>
      </c>
      <c r="H315">
        <v>15334</v>
      </c>
      <c r="I315">
        <v>1640</v>
      </c>
      <c r="J315">
        <v>4977</v>
      </c>
      <c r="K315">
        <v>11358</v>
      </c>
      <c r="L315">
        <v>2449</v>
      </c>
      <c r="M315">
        <v>656</v>
      </c>
      <c r="N315">
        <v>0.97</v>
      </c>
      <c r="O315">
        <v>0.96</v>
      </c>
      <c r="P315" t="str">
        <f>IF(Table1[[#This Row],[pct_pharm_e_Rx]]&gt;=0.85,"most"," ")</f>
        <v>most</v>
      </c>
    </row>
    <row r="316" spans="1:16" x14ac:dyDescent="0.2">
      <c r="A316" t="s">
        <v>63</v>
      </c>
      <c r="B316" t="s">
        <v>64</v>
      </c>
      <c r="C316">
        <v>17020</v>
      </c>
      <c r="D316" t="s">
        <v>117</v>
      </c>
      <c r="E316" s="1">
        <v>42948</v>
      </c>
      <c r="F316">
        <v>17020</v>
      </c>
      <c r="G316" t="str">
        <f>VLOOKUP(Table1[[#This Row],[tot_e_Rx]],'Lookup Tables'!$B$2:$C$6,2,TRUE)</f>
        <v xml:space="preserve">low </v>
      </c>
      <c r="H316">
        <v>14626</v>
      </c>
      <c r="I316">
        <v>2283</v>
      </c>
      <c r="J316">
        <v>6117</v>
      </c>
      <c r="K316">
        <v>9827</v>
      </c>
      <c r="L316">
        <v>1750</v>
      </c>
      <c r="M316">
        <v>1966</v>
      </c>
      <c r="N316">
        <v>0.97</v>
      </c>
      <c r="O316">
        <v>0.96</v>
      </c>
      <c r="P316" t="str">
        <f>IF(Table1[[#This Row],[pct_pharm_e_Rx]]&gt;=0.85,"most"," ")</f>
        <v>most</v>
      </c>
    </row>
    <row r="317" spans="1:16" x14ac:dyDescent="0.2">
      <c r="A317" t="s">
        <v>95</v>
      </c>
      <c r="B317" t="s">
        <v>96</v>
      </c>
      <c r="C317">
        <v>16870</v>
      </c>
      <c r="D317" t="s">
        <v>115</v>
      </c>
      <c r="E317" s="1">
        <v>42461</v>
      </c>
      <c r="F317">
        <v>16870</v>
      </c>
      <c r="G317" t="str">
        <f>VLOOKUP(Table1[[#This Row],[tot_e_Rx]],'Lookup Tables'!$B$2:$C$6,2,TRUE)</f>
        <v xml:space="preserve">low </v>
      </c>
      <c r="H317">
        <v>13593</v>
      </c>
      <c r="I317">
        <v>3144</v>
      </c>
      <c r="J317">
        <v>7351</v>
      </c>
      <c r="K317">
        <v>9372</v>
      </c>
      <c r="L317">
        <v>1463</v>
      </c>
      <c r="M317">
        <v>959</v>
      </c>
      <c r="N317">
        <v>0.9</v>
      </c>
      <c r="O317">
        <v>0.88</v>
      </c>
      <c r="P317" t="str">
        <f>IF(Table1[[#This Row],[pct_pharm_e_Rx]]&gt;=0.85,"most"," ")</f>
        <v>most</v>
      </c>
    </row>
    <row r="318" spans="1:16" x14ac:dyDescent="0.2">
      <c r="A318" t="s">
        <v>37</v>
      </c>
      <c r="B318" t="s">
        <v>38</v>
      </c>
      <c r="C318">
        <v>16868</v>
      </c>
      <c r="D318" t="s">
        <v>118</v>
      </c>
      <c r="E318" s="1">
        <v>42675</v>
      </c>
      <c r="F318">
        <v>16868</v>
      </c>
      <c r="G318" t="str">
        <f>VLOOKUP(Table1[[#This Row],[tot_e_Rx]],'Lookup Tables'!$B$2:$C$6,2,TRUE)</f>
        <v xml:space="preserve">low </v>
      </c>
      <c r="H318">
        <v>13994</v>
      </c>
      <c r="I318">
        <v>2619</v>
      </c>
      <c r="J318">
        <v>5627</v>
      </c>
      <c r="K318">
        <v>10612</v>
      </c>
      <c r="L318">
        <v>1462</v>
      </c>
      <c r="M318">
        <v>720</v>
      </c>
      <c r="N318">
        <v>0.94</v>
      </c>
      <c r="O318">
        <v>0.92</v>
      </c>
      <c r="P318" t="str">
        <f>IF(Table1[[#This Row],[pct_pharm_e_Rx]]&gt;=0.85,"most"," ")</f>
        <v>most</v>
      </c>
    </row>
    <row r="319" spans="1:16" x14ac:dyDescent="0.2">
      <c r="A319" t="s">
        <v>79</v>
      </c>
      <c r="B319" t="s">
        <v>80</v>
      </c>
      <c r="C319">
        <v>16840</v>
      </c>
      <c r="D319" t="s">
        <v>118</v>
      </c>
      <c r="E319" s="1">
        <v>42736</v>
      </c>
      <c r="F319">
        <v>16840</v>
      </c>
      <c r="G319" t="str">
        <f>VLOOKUP(Table1[[#This Row],[tot_e_Rx]],'Lookup Tables'!$B$2:$C$6,2,TRUE)</f>
        <v xml:space="preserve">low </v>
      </c>
      <c r="H319">
        <v>13615</v>
      </c>
      <c r="I319">
        <v>3146</v>
      </c>
      <c r="J319">
        <v>5550</v>
      </c>
      <c r="K319">
        <v>10620</v>
      </c>
      <c r="L319">
        <v>1600</v>
      </c>
      <c r="M319">
        <v>373</v>
      </c>
      <c r="N319">
        <v>0.96</v>
      </c>
      <c r="O319">
        <v>0.95</v>
      </c>
      <c r="P319" t="str">
        <f>IF(Table1[[#This Row],[pct_pharm_e_Rx]]&gt;=0.85,"most"," ")</f>
        <v>most</v>
      </c>
    </row>
    <row r="320" spans="1:16" x14ac:dyDescent="0.2">
      <c r="A320" t="s">
        <v>53</v>
      </c>
      <c r="B320" t="s">
        <v>54</v>
      </c>
      <c r="C320">
        <v>16824</v>
      </c>
      <c r="D320" t="s">
        <v>118</v>
      </c>
      <c r="E320" s="1">
        <v>42826</v>
      </c>
      <c r="F320">
        <v>16824</v>
      </c>
      <c r="G320" t="str">
        <f>VLOOKUP(Table1[[#This Row],[tot_e_Rx]],'Lookup Tables'!$B$2:$C$6,2,TRUE)</f>
        <v xml:space="preserve">low </v>
      </c>
      <c r="H320">
        <v>9954</v>
      </c>
      <c r="I320">
        <v>6847</v>
      </c>
      <c r="J320">
        <v>6061</v>
      </c>
      <c r="K320">
        <v>9938</v>
      </c>
      <c r="L320">
        <v>1066</v>
      </c>
      <c r="M320">
        <v>1049</v>
      </c>
      <c r="N320">
        <v>0.96</v>
      </c>
      <c r="O320">
        <v>0.94</v>
      </c>
      <c r="P320" t="str">
        <f>IF(Table1[[#This Row],[pct_pharm_e_Rx]]&gt;=0.85,"most"," ")</f>
        <v>most</v>
      </c>
    </row>
    <row r="321" spans="1:16" x14ac:dyDescent="0.2">
      <c r="A321" t="s">
        <v>47</v>
      </c>
      <c r="B321" t="s">
        <v>48</v>
      </c>
      <c r="C321">
        <v>16738</v>
      </c>
      <c r="D321" t="s">
        <v>116</v>
      </c>
      <c r="E321" s="1">
        <v>42614</v>
      </c>
      <c r="F321">
        <v>16738</v>
      </c>
      <c r="G321" t="str">
        <f>VLOOKUP(Table1[[#This Row],[tot_e_Rx]],'Lookup Tables'!$B$2:$C$6,2,TRUE)</f>
        <v xml:space="preserve">low </v>
      </c>
      <c r="H321">
        <v>14981</v>
      </c>
      <c r="I321">
        <v>1686</v>
      </c>
      <c r="J321">
        <v>4909</v>
      </c>
      <c r="K321">
        <v>11159</v>
      </c>
      <c r="L321">
        <v>2403</v>
      </c>
      <c r="M321">
        <v>625</v>
      </c>
      <c r="N321">
        <v>0.97</v>
      </c>
      <c r="O321">
        <v>0.96</v>
      </c>
      <c r="P321" t="str">
        <f>IF(Table1[[#This Row],[pct_pharm_e_Rx]]&gt;=0.85,"most"," ")</f>
        <v>most</v>
      </c>
    </row>
    <row r="322" spans="1:16" x14ac:dyDescent="0.2">
      <c r="A322" t="s">
        <v>79</v>
      </c>
      <c r="B322" t="s">
        <v>80</v>
      </c>
      <c r="C322">
        <v>16712</v>
      </c>
      <c r="D322" t="s">
        <v>118</v>
      </c>
      <c r="E322" s="1">
        <v>42705</v>
      </c>
      <c r="F322">
        <v>16712</v>
      </c>
      <c r="G322" t="str">
        <f>VLOOKUP(Table1[[#This Row],[tot_e_Rx]],'Lookup Tables'!$B$2:$C$6,2,TRUE)</f>
        <v xml:space="preserve">low </v>
      </c>
      <c r="H322">
        <v>13301</v>
      </c>
      <c r="I322">
        <v>3333</v>
      </c>
      <c r="J322">
        <v>5507</v>
      </c>
      <c r="K322">
        <v>10569</v>
      </c>
      <c r="L322">
        <v>1565</v>
      </c>
      <c r="M322">
        <v>357</v>
      </c>
      <c r="N322">
        <v>0.95</v>
      </c>
      <c r="O322">
        <v>0.95</v>
      </c>
      <c r="P322" t="str">
        <f>IF(Table1[[#This Row],[pct_pharm_e_Rx]]&gt;=0.85,"most"," ")</f>
        <v>most</v>
      </c>
    </row>
    <row r="323" spans="1:16" x14ac:dyDescent="0.2">
      <c r="A323" t="s">
        <v>53</v>
      </c>
      <c r="B323" t="s">
        <v>54</v>
      </c>
      <c r="C323">
        <v>16691</v>
      </c>
      <c r="D323" t="s">
        <v>118</v>
      </c>
      <c r="E323" s="1">
        <v>42795</v>
      </c>
      <c r="F323">
        <v>16691</v>
      </c>
      <c r="G323" t="str">
        <f>VLOOKUP(Table1[[#This Row],[tot_e_Rx]],'Lookup Tables'!$B$2:$C$6,2,TRUE)</f>
        <v xml:space="preserve">low </v>
      </c>
      <c r="H323">
        <v>9712</v>
      </c>
      <c r="I323">
        <v>6954</v>
      </c>
      <c r="J323">
        <v>6019</v>
      </c>
      <c r="K323">
        <v>9872</v>
      </c>
      <c r="L323">
        <v>1055</v>
      </c>
      <c r="M323">
        <v>1028</v>
      </c>
      <c r="N323">
        <v>0.96</v>
      </c>
      <c r="O323">
        <v>0.94</v>
      </c>
      <c r="P323" t="str">
        <f>IF(Table1[[#This Row],[pct_pharm_e_Rx]]&gt;=0.85,"most"," ")</f>
        <v>most</v>
      </c>
    </row>
    <row r="324" spans="1:16" x14ac:dyDescent="0.2">
      <c r="A324" t="s">
        <v>27</v>
      </c>
      <c r="B324" t="s">
        <v>28</v>
      </c>
      <c r="C324">
        <v>16529</v>
      </c>
      <c r="D324" t="s">
        <v>117</v>
      </c>
      <c r="E324" s="1">
        <v>42491</v>
      </c>
      <c r="F324">
        <v>16529</v>
      </c>
      <c r="G324" t="str">
        <f>VLOOKUP(Table1[[#This Row],[tot_e_Rx]],'Lookup Tables'!$B$2:$C$6,2,TRUE)</f>
        <v xml:space="preserve">low </v>
      </c>
      <c r="H324">
        <v>11244</v>
      </c>
      <c r="I324">
        <v>5059</v>
      </c>
      <c r="J324">
        <v>5435</v>
      </c>
      <c r="K324">
        <v>10939</v>
      </c>
      <c r="L324">
        <v>1666</v>
      </c>
      <c r="M324">
        <v>720</v>
      </c>
      <c r="N324">
        <v>0.93</v>
      </c>
      <c r="O324">
        <v>0.91</v>
      </c>
      <c r="P324" t="str">
        <f>IF(Table1[[#This Row],[pct_pharm_e_Rx]]&gt;=0.85,"most"," ")</f>
        <v>most</v>
      </c>
    </row>
    <row r="325" spans="1:16" x14ac:dyDescent="0.2">
      <c r="A325" t="s">
        <v>47</v>
      </c>
      <c r="B325" t="s">
        <v>48</v>
      </c>
      <c r="C325">
        <v>16507</v>
      </c>
      <c r="D325" t="s">
        <v>116</v>
      </c>
      <c r="E325" s="1">
        <v>42583</v>
      </c>
      <c r="F325">
        <v>16507</v>
      </c>
      <c r="G325" t="str">
        <f>VLOOKUP(Table1[[#This Row],[tot_e_Rx]],'Lookup Tables'!$B$2:$C$6,2,TRUE)</f>
        <v xml:space="preserve">low </v>
      </c>
      <c r="H325">
        <v>14752</v>
      </c>
      <c r="I325">
        <v>1685</v>
      </c>
      <c r="J325">
        <v>4812</v>
      </c>
      <c r="K325">
        <v>10742</v>
      </c>
      <c r="L325">
        <v>2355</v>
      </c>
      <c r="M325">
        <v>607</v>
      </c>
      <c r="N325">
        <v>0.97</v>
      </c>
      <c r="O325">
        <v>0.96</v>
      </c>
      <c r="P325" t="str">
        <f>IF(Table1[[#This Row],[pct_pharm_e_Rx]]&gt;=0.85,"most"," ")</f>
        <v>most</v>
      </c>
    </row>
    <row r="326" spans="1:16" x14ac:dyDescent="0.2">
      <c r="A326" t="s">
        <v>63</v>
      </c>
      <c r="B326" t="s">
        <v>64</v>
      </c>
      <c r="C326">
        <v>16474</v>
      </c>
      <c r="D326" t="s">
        <v>117</v>
      </c>
      <c r="E326" s="1">
        <v>42917</v>
      </c>
      <c r="F326">
        <v>16474</v>
      </c>
      <c r="G326" t="str">
        <f>VLOOKUP(Table1[[#This Row],[tot_e_Rx]],'Lookup Tables'!$B$2:$C$6,2,TRUE)</f>
        <v xml:space="preserve">low </v>
      </c>
      <c r="H326">
        <v>13995</v>
      </c>
      <c r="I326">
        <v>2372</v>
      </c>
      <c r="J326">
        <v>6012</v>
      </c>
      <c r="K326">
        <v>9536</v>
      </c>
      <c r="L326">
        <v>1710</v>
      </c>
      <c r="M326">
        <v>1938</v>
      </c>
      <c r="N326">
        <v>0.96</v>
      </c>
      <c r="O326">
        <v>0.96</v>
      </c>
      <c r="P326" t="str">
        <f>IF(Table1[[#This Row],[pct_pharm_e_Rx]]&gt;=0.85,"most"," ")</f>
        <v>most</v>
      </c>
    </row>
    <row r="327" spans="1:16" x14ac:dyDescent="0.2">
      <c r="A327" t="s">
        <v>77</v>
      </c>
      <c r="B327" t="s">
        <v>78</v>
      </c>
      <c r="C327">
        <v>16469</v>
      </c>
      <c r="D327" t="s">
        <v>120</v>
      </c>
      <c r="E327" s="1">
        <v>42430</v>
      </c>
      <c r="F327">
        <v>16469</v>
      </c>
      <c r="G327" t="str">
        <f>VLOOKUP(Table1[[#This Row],[tot_e_Rx]],'Lookup Tables'!$B$2:$C$6,2,TRUE)</f>
        <v xml:space="preserve">low </v>
      </c>
      <c r="H327">
        <v>13267</v>
      </c>
      <c r="I327">
        <v>3175</v>
      </c>
      <c r="J327">
        <v>5836</v>
      </c>
      <c r="K327">
        <v>10405</v>
      </c>
      <c r="L327">
        <v>1810</v>
      </c>
      <c r="M327">
        <v>1135</v>
      </c>
      <c r="N327">
        <v>0.92</v>
      </c>
      <c r="O327">
        <v>0.89</v>
      </c>
      <c r="P327" t="str">
        <f>IF(Table1[[#This Row],[pct_pharm_e_Rx]]&gt;=0.85,"most"," ")</f>
        <v>most</v>
      </c>
    </row>
    <row r="328" spans="1:16" x14ac:dyDescent="0.2">
      <c r="A328" t="s">
        <v>37</v>
      </c>
      <c r="B328" t="s">
        <v>38</v>
      </c>
      <c r="C328">
        <v>16469</v>
      </c>
      <c r="D328" t="s">
        <v>118</v>
      </c>
      <c r="E328" s="1">
        <v>42644</v>
      </c>
      <c r="F328">
        <v>16469</v>
      </c>
      <c r="G328" t="str">
        <f>VLOOKUP(Table1[[#This Row],[tot_e_Rx]],'Lookup Tables'!$B$2:$C$6,2,TRUE)</f>
        <v xml:space="preserve">low </v>
      </c>
      <c r="H328">
        <v>13626</v>
      </c>
      <c r="I328">
        <v>2588</v>
      </c>
      <c r="J328">
        <v>5465</v>
      </c>
      <c r="K328">
        <v>10413</v>
      </c>
      <c r="L328">
        <v>1409</v>
      </c>
      <c r="M328">
        <v>705</v>
      </c>
      <c r="N328">
        <v>0.94</v>
      </c>
      <c r="O328">
        <v>0.91</v>
      </c>
      <c r="P328" t="str">
        <f>IF(Table1[[#This Row],[pct_pharm_e_Rx]]&gt;=0.85,"most"," ")</f>
        <v>most</v>
      </c>
    </row>
    <row r="329" spans="1:16" x14ac:dyDescent="0.2">
      <c r="A329" t="s">
        <v>47</v>
      </c>
      <c r="B329" t="s">
        <v>48</v>
      </c>
      <c r="C329">
        <v>16437</v>
      </c>
      <c r="D329" t="s">
        <v>116</v>
      </c>
      <c r="E329" s="1">
        <v>42522</v>
      </c>
      <c r="F329">
        <v>16437</v>
      </c>
      <c r="G329" t="str">
        <f>VLOOKUP(Table1[[#This Row],[tot_e_Rx]],'Lookup Tables'!$B$2:$C$6,2,TRUE)</f>
        <v xml:space="preserve">low </v>
      </c>
      <c r="H329">
        <v>14514</v>
      </c>
      <c r="I329">
        <v>1855</v>
      </c>
      <c r="J329">
        <v>4881</v>
      </c>
      <c r="K329">
        <v>11157</v>
      </c>
      <c r="L329">
        <v>2361</v>
      </c>
      <c r="M329">
        <v>629</v>
      </c>
      <c r="N329">
        <v>0.96</v>
      </c>
      <c r="O329">
        <v>0.96</v>
      </c>
      <c r="P329" t="str">
        <f>IF(Table1[[#This Row],[pct_pharm_e_Rx]]&gt;=0.85,"most"," ")</f>
        <v>most</v>
      </c>
    </row>
    <row r="330" spans="1:16" x14ac:dyDescent="0.2">
      <c r="A330" t="s">
        <v>53</v>
      </c>
      <c r="B330" t="s">
        <v>54</v>
      </c>
      <c r="C330">
        <v>16429</v>
      </c>
      <c r="D330" t="s">
        <v>118</v>
      </c>
      <c r="E330" s="1">
        <v>42767</v>
      </c>
      <c r="F330">
        <v>16429</v>
      </c>
      <c r="G330" t="str">
        <f>VLOOKUP(Table1[[#This Row],[tot_e_Rx]],'Lookup Tables'!$B$2:$C$6,2,TRUE)</f>
        <v xml:space="preserve">low </v>
      </c>
      <c r="H330">
        <v>9358</v>
      </c>
      <c r="I330">
        <v>7047</v>
      </c>
      <c r="J330">
        <v>5910</v>
      </c>
      <c r="K330">
        <v>9730</v>
      </c>
      <c r="L330">
        <v>1009</v>
      </c>
      <c r="M330">
        <v>977</v>
      </c>
      <c r="N330">
        <v>0.96</v>
      </c>
      <c r="O330">
        <v>0.94</v>
      </c>
      <c r="P330" t="str">
        <f>IF(Table1[[#This Row],[pct_pharm_e_Rx]]&gt;=0.85,"most"," ")</f>
        <v>most</v>
      </c>
    </row>
    <row r="331" spans="1:16" x14ac:dyDescent="0.2">
      <c r="A331" t="s">
        <v>79</v>
      </c>
      <c r="B331" t="s">
        <v>80</v>
      </c>
      <c r="C331">
        <v>16427</v>
      </c>
      <c r="D331" t="s">
        <v>118</v>
      </c>
      <c r="E331" s="1">
        <v>42675</v>
      </c>
      <c r="F331">
        <v>16427</v>
      </c>
      <c r="G331" t="str">
        <f>VLOOKUP(Table1[[#This Row],[tot_e_Rx]],'Lookup Tables'!$B$2:$C$6,2,TRUE)</f>
        <v xml:space="preserve">low </v>
      </c>
      <c r="H331">
        <v>13020</v>
      </c>
      <c r="I331">
        <v>3329</v>
      </c>
      <c r="J331">
        <v>5424</v>
      </c>
      <c r="K331">
        <v>10441</v>
      </c>
      <c r="L331">
        <v>1539</v>
      </c>
      <c r="M331">
        <v>342</v>
      </c>
      <c r="N331">
        <v>0.95</v>
      </c>
      <c r="O331">
        <v>0.95</v>
      </c>
      <c r="P331" t="str">
        <f>IF(Table1[[#This Row],[pct_pharm_e_Rx]]&gt;=0.85,"most"," ")</f>
        <v>most</v>
      </c>
    </row>
    <row r="332" spans="1:16" x14ac:dyDescent="0.2">
      <c r="A332" t="s">
        <v>63</v>
      </c>
      <c r="B332" t="s">
        <v>64</v>
      </c>
      <c r="C332">
        <v>16405</v>
      </c>
      <c r="D332" t="s">
        <v>117</v>
      </c>
      <c r="E332" s="1">
        <v>42887</v>
      </c>
      <c r="F332">
        <v>16405</v>
      </c>
      <c r="G332" t="str">
        <f>VLOOKUP(Table1[[#This Row],[tot_e_Rx]],'Lookup Tables'!$B$2:$C$6,2,TRUE)</f>
        <v xml:space="preserve">low </v>
      </c>
      <c r="H332">
        <v>13628</v>
      </c>
      <c r="I332">
        <v>2678</v>
      </c>
      <c r="J332">
        <v>6014</v>
      </c>
      <c r="K332">
        <v>9713</v>
      </c>
      <c r="L332">
        <v>1703</v>
      </c>
      <c r="M332">
        <v>1951</v>
      </c>
      <c r="N332">
        <v>0.96</v>
      </c>
      <c r="O332">
        <v>0.96</v>
      </c>
      <c r="P332" t="str">
        <f>IF(Table1[[#This Row],[pct_pharm_e_Rx]]&gt;=0.85,"most"," ")</f>
        <v>most</v>
      </c>
    </row>
    <row r="333" spans="1:16" x14ac:dyDescent="0.2">
      <c r="A333" t="s">
        <v>53</v>
      </c>
      <c r="B333" t="s">
        <v>54</v>
      </c>
      <c r="C333">
        <v>16201</v>
      </c>
      <c r="D333" t="s">
        <v>118</v>
      </c>
      <c r="E333" s="1">
        <v>42736</v>
      </c>
      <c r="F333">
        <v>16201</v>
      </c>
      <c r="G333" t="str">
        <f>VLOOKUP(Table1[[#This Row],[tot_e_Rx]],'Lookup Tables'!$B$2:$C$6,2,TRUE)</f>
        <v xml:space="preserve">low </v>
      </c>
      <c r="H333">
        <v>9051</v>
      </c>
      <c r="I333">
        <v>7126</v>
      </c>
      <c r="J333">
        <v>5835</v>
      </c>
      <c r="K333">
        <v>9594</v>
      </c>
      <c r="L333">
        <v>969</v>
      </c>
      <c r="M333">
        <v>958</v>
      </c>
      <c r="N333">
        <v>0.96</v>
      </c>
      <c r="O333">
        <v>0.94</v>
      </c>
      <c r="P333" t="str">
        <f>IF(Table1[[#This Row],[pct_pharm_e_Rx]]&gt;=0.85,"most"," ")</f>
        <v>most</v>
      </c>
    </row>
    <row r="334" spans="1:16" x14ac:dyDescent="0.2">
      <c r="A334" t="s">
        <v>47</v>
      </c>
      <c r="B334" t="s">
        <v>48</v>
      </c>
      <c r="C334">
        <v>16193</v>
      </c>
      <c r="D334" t="s">
        <v>116</v>
      </c>
      <c r="E334" s="1">
        <v>42552</v>
      </c>
      <c r="F334">
        <v>16193</v>
      </c>
      <c r="G334" t="str">
        <f>VLOOKUP(Table1[[#This Row],[tot_e_Rx]],'Lookup Tables'!$B$2:$C$6,2,TRUE)</f>
        <v xml:space="preserve">low </v>
      </c>
      <c r="H334">
        <v>14410</v>
      </c>
      <c r="I334">
        <v>1716</v>
      </c>
      <c r="J334">
        <v>4828</v>
      </c>
      <c r="K334">
        <v>10818</v>
      </c>
      <c r="L334">
        <v>2356</v>
      </c>
      <c r="M334">
        <v>623</v>
      </c>
      <c r="N334">
        <v>0.96</v>
      </c>
      <c r="O334">
        <v>0.96</v>
      </c>
      <c r="P334" t="str">
        <f>IF(Table1[[#This Row],[pct_pharm_e_Rx]]&gt;=0.85,"most"," ")</f>
        <v>most</v>
      </c>
    </row>
    <row r="335" spans="1:16" x14ac:dyDescent="0.2">
      <c r="A335" t="s">
        <v>85</v>
      </c>
      <c r="B335" t="s">
        <v>86</v>
      </c>
      <c r="C335">
        <v>16073</v>
      </c>
      <c r="D335" t="s">
        <v>120</v>
      </c>
      <c r="E335" s="1">
        <v>42491</v>
      </c>
      <c r="F335">
        <v>16073</v>
      </c>
      <c r="G335" t="str">
        <f>VLOOKUP(Table1[[#This Row],[tot_e_Rx]],'Lookup Tables'!$B$2:$C$6,2,TRUE)</f>
        <v xml:space="preserve">low </v>
      </c>
      <c r="H335">
        <v>13037</v>
      </c>
      <c r="I335">
        <v>2932</v>
      </c>
      <c r="J335">
        <v>6652</v>
      </c>
      <c r="K335">
        <v>9297</v>
      </c>
      <c r="L335">
        <v>1312</v>
      </c>
      <c r="M335">
        <v>1162</v>
      </c>
      <c r="N335">
        <v>0.93</v>
      </c>
      <c r="O335">
        <v>0.92</v>
      </c>
      <c r="P335" t="str">
        <f>IF(Table1[[#This Row],[pct_pharm_e_Rx]]&gt;=0.85,"most"," ")</f>
        <v>most</v>
      </c>
    </row>
    <row r="336" spans="1:16" x14ac:dyDescent="0.2">
      <c r="A336" t="s">
        <v>53</v>
      </c>
      <c r="B336" t="s">
        <v>54</v>
      </c>
      <c r="C336">
        <v>15951</v>
      </c>
      <c r="D336" t="s">
        <v>118</v>
      </c>
      <c r="E336" s="1">
        <v>42705</v>
      </c>
      <c r="F336">
        <v>15951</v>
      </c>
      <c r="G336" t="str">
        <f>VLOOKUP(Table1[[#This Row],[tot_e_Rx]],'Lookup Tables'!$B$2:$C$6,2,TRUE)</f>
        <v xml:space="preserve">low </v>
      </c>
      <c r="H336">
        <v>8753</v>
      </c>
      <c r="I336">
        <v>7170</v>
      </c>
      <c r="J336">
        <v>5765</v>
      </c>
      <c r="K336">
        <v>9434</v>
      </c>
      <c r="L336">
        <v>955</v>
      </c>
      <c r="M336">
        <v>941</v>
      </c>
      <c r="N336">
        <v>0.96</v>
      </c>
      <c r="O336">
        <v>0.94</v>
      </c>
      <c r="P336" t="str">
        <f>IF(Table1[[#This Row],[pct_pharm_e_Rx]]&gt;=0.85,"most"," ")</f>
        <v>most</v>
      </c>
    </row>
    <row r="337" spans="1:16" x14ac:dyDescent="0.2">
      <c r="A337" t="s">
        <v>79</v>
      </c>
      <c r="B337" t="s">
        <v>80</v>
      </c>
      <c r="C337">
        <v>15938</v>
      </c>
      <c r="D337" t="s">
        <v>118</v>
      </c>
      <c r="E337" s="1">
        <v>42644</v>
      </c>
      <c r="F337">
        <v>15938</v>
      </c>
      <c r="G337" t="str">
        <f>VLOOKUP(Table1[[#This Row],[tot_e_Rx]],'Lookup Tables'!$B$2:$C$6,2,TRUE)</f>
        <v xml:space="preserve">low </v>
      </c>
      <c r="H337">
        <v>12539</v>
      </c>
      <c r="I337">
        <v>3318</v>
      </c>
      <c r="J337">
        <v>5274</v>
      </c>
      <c r="K337">
        <v>10153</v>
      </c>
      <c r="L337">
        <v>1471</v>
      </c>
      <c r="M337">
        <v>341</v>
      </c>
      <c r="N337">
        <v>0.95</v>
      </c>
      <c r="O337">
        <v>0.95</v>
      </c>
      <c r="P337" t="str">
        <f>IF(Table1[[#This Row],[pct_pharm_e_Rx]]&gt;=0.85,"most"," ")</f>
        <v>most</v>
      </c>
    </row>
    <row r="338" spans="1:16" x14ac:dyDescent="0.2">
      <c r="A338" t="s">
        <v>63</v>
      </c>
      <c r="B338" t="s">
        <v>64</v>
      </c>
      <c r="C338">
        <v>15894</v>
      </c>
      <c r="D338" t="s">
        <v>117</v>
      </c>
      <c r="E338" s="1">
        <v>42856</v>
      </c>
      <c r="F338">
        <v>15894</v>
      </c>
      <c r="G338" t="str">
        <f>VLOOKUP(Table1[[#This Row],[tot_e_Rx]],'Lookup Tables'!$B$2:$C$6,2,TRUE)</f>
        <v xml:space="preserve">low </v>
      </c>
      <c r="H338">
        <v>13153</v>
      </c>
      <c r="I338">
        <v>2649</v>
      </c>
      <c r="J338">
        <v>5872</v>
      </c>
      <c r="K338">
        <v>9419</v>
      </c>
      <c r="L338">
        <v>1636</v>
      </c>
      <c r="M338">
        <v>1880</v>
      </c>
      <c r="N338">
        <v>0.95</v>
      </c>
      <c r="O338">
        <v>0.95</v>
      </c>
      <c r="P338" t="str">
        <f>IF(Table1[[#This Row],[pct_pharm_e_Rx]]&gt;=0.85,"most"," ")</f>
        <v>most</v>
      </c>
    </row>
    <row r="339" spans="1:16" x14ac:dyDescent="0.2">
      <c r="A339" t="s">
        <v>37</v>
      </c>
      <c r="B339" t="s">
        <v>38</v>
      </c>
      <c r="C339">
        <v>15890</v>
      </c>
      <c r="D339" t="s">
        <v>118</v>
      </c>
      <c r="E339" s="1">
        <v>42614</v>
      </c>
      <c r="F339">
        <v>15890</v>
      </c>
      <c r="G339" t="str">
        <f>VLOOKUP(Table1[[#This Row],[tot_e_Rx]],'Lookup Tables'!$B$2:$C$6,2,TRUE)</f>
        <v xml:space="preserve">low </v>
      </c>
      <c r="H339">
        <v>13073</v>
      </c>
      <c r="I339">
        <v>2571</v>
      </c>
      <c r="J339">
        <v>5301</v>
      </c>
      <c r="K339">
        <v>10068</v>
      </c>
      <c r="L339">
        <v>1388</v>
      </c>
      <c r="M339">
        <v>683</v>
      </c>
      <c r="N339">
        <v>0.93</v>
      </c>
      <c r="O339">
        <v>0.9</v>
      </c>
      <c r="P339" t="str">
        <f>IF(Table1[[#This Row],[pct_pharm_e_Rx]]&gt;=0.85,"most"," ")</f>
        <v>most</v>
      </c>
    </row>
    <row r="340" spans="1:16" x14ac:dyDescent="0.2">
      <c r="A340" t="s">
        <v>47</v>
      </c>
      <c r="B340" t="s">
        <v>48</v>
      </c>
      <c r="C340">
        <v>15823</v>
      </c>
      <c r="D340" t="s">
        <v>116</v>
      </c>
      <c r="E340" s="1">
        <v>42491</v>
      </c>
      <c r="F340">
        <v>15823</v>
      </c>
      <c r="G340" t="str">
        <f>VLOOKUP(Table1[[#This Row],[tot_e_Rx]],'Lookup Tables'!$B$2:$C$6,2,TRUE)</f>
        <v xml:space="preserve">low </v>
      </c>
      <c r="H340">
        <v>14002</v>
      </c>
      <c r="I340">
        <v>1760</v>
      </c>
      <c r="J340">
        <v>4777</v>
      </c>
      <c r="K340">
        <v>10681</v>
      </c>
      <c r="L340">
        <v>2297</v>
      </c>
      <c r="M340">
        <v>577</v>
      </c>
      <c r="N340">
        <v>0.96</v>
      </c>
      <c r="O340">
        <v>0.96</v>
      </c>
      <c r="P340" t="str">
        <f>IF(Table1[[#This Row],[pct_pharm_e_Rx]]&gt;=0.85,"most"," ")</f>
        <v>most</v>
      </c>
    </row>
    <row r="341" spans="1:16" x14ac:dyDescent="0.2">
      <c r="A341" t="s">
        <v>77</v>
      </c>
      <c r="B341" t="s">
        <v>78</v>
      </c>
      <c r="C341">
        <v>15740</v>
      </c>
      <c r="D341" t="s">
        <v>120</v>
      </c>
      <c r="E341" s="1">
        <v>42401</v>
      </c>
      <c r="F341">
        <v>15740</v>
      </c>
      <c r="G341" t="str">
        <f>VLOOKUP(Table1[[#This Row],[tot_e_Rx]],'Lookup Tables'!$B$2:$C$6,2,TRUE)</f>
        <v xml:space="preserve">low </v>
      </c>
      <c r="H341">
        <v>12710</v>
      </c>
      <c r="I341">
        <v>2999</v>
      </c>
      <c r="J341">
        <v>5693</v>
      </c>
      <c r="K341">
        <v>9806</v>
      </c>
      <c r="L341">
        <v>1793</v>
      </c>
      <c r="M341">
        <v>1113</v>
      </c>
      <c r="N341">
        <v>0.92</v>
      </c>
      <c r="O341">
        <v>0.9</v>
      </c>
      <c r="P341" t="str">
        <f>IF(Table1[[#This Row],[pct_pharm_e_Rx]]&gt;=0.85,"most"," ")</f>
        <v>most</v>
      </c>
    </row>
    <row r="342" spans="1:16" x14ac:dyDescent="0.2">
      <c r="A342" t="s">
        <v>95</v>
      </c>
      <c r="B342" t="s">
        <v>96</v>
      </c>
      <c r="C342">
        <v>15701</v>
      </c>
      <c r="D342" t="s">
        <v>115</v>
      </c>
      <c r="E342" s="1">
        <v>42430</v>
      </c>
      <c r="F342">
        <v>15701</v>
      </c>
      <c r="G342" t="str">
        <f>VLOOKUP(Table1[[#This Row],[tot_e_Rx]],'Lookup Tables'!$B$2:$C$6,2,TRUE)</f>
        <v xml:space="preserve">low </v>
      </c>
      <c r="H342">
        <v>12635</v>
      </c>
      <c r="I342">
        <v>2929</v>
      </c>
      <c r="J342">
        <v>7052</v>
      </c>
      <c r="K342">
        <v>8503</v>
      </c>
      <c r="L342">
        <v>1306</v>
      </c>
      <c r="M342">
        <v>878</v>
      </c>
      <c r="N342">
        <v>0.9</v>
      </c>
      <c r="O342">
        <v>0.87</v>
      </c>
      <c r="P342" t="str">
        <f>IF(Table1[[#This Row],[pct_pharm_e_Rx]]&gt;=0.85,"most"," ")</f>
        <v>most</v>
      </c>
    </row>
    <row r="343" spans="1:16" x14ac:dyDescent="0.2">
      <c r="A343" t="s">
        <v>53</v>
      </c>
      <c r="B343" t="s">
        <v>54</v>
      </c>
      <c r="C343">
        <v>15656</v>
      </c>
      <c r="D343" t="s">
        <v>118</v>
      </c>
      <c r="E343" s="1">
        <v>42675</v>
      </c>
      <c r="F343">
        <v>15656</v>
      </c>
      <c r="G343" t="str">
        <f>VLOOKUP(Table1[[#This Row],[tot_e_Rx]],'Lookup Tables'!$B$2:$C$6,2,TRUE)</f>
        <v xml:space="preserve">low </v>
      </c>
      <c r="H343">
        <v>8515</v>
      </c>
      <c r="I343">
        <v>7113</v>
      </c>
      <c r="J343">
        <v>5679</v>
      </c>
      <c r="K343">
        <v>9249</v>
      </c>
      <c r="L343">
        <v>926</v>
      </c>
      <c r="M343">
        <v>905</v>
      </c>
      <c r="N343">
        <v>0.96</v>
      </c>
      <c r="O343">
        <v>0.94</v>
      </c>
      <c r="P343" t="str">
        <f>IF(Table1[[#This Row],[pct_pharm_e_Rx]]&gt;=0.85,"most"," ")</f>
        <v>most</v>
      </c>
    </row>
    <row r="344" spans="1:16" x14ac:dyDescent="0.2">
      <c r="A344" t="s">
        <v>63</v>
      </c>
      <c r="B344" t="s">
        <v>64</v>
      </c>
      <c r="C344">
        <v>15473</v>
      </c>
      <c r="D344" t="s">
        <v>117</v>
      </c>
      <c r="E344" s="1">
        <v>42826</v>
      </c>
      <c r="F344">
        <v>15473</v>
      </c>
      <c r="G344" t="str">
        <f>VLOOKUP(Table1[[#This Row],[tot_e_Rx]],'Lookup Tables'!$B$2:$C$6,2,TRUE)</f>
        <v xml:space="preserve">low </v>
      </c>
      <c r="H344">
        <v>12800</v>
      </c>
      <c r="I344">
        <v>2575</v>
      </c>
      <c r="J344">
        <v>5703</v>
      </c>
      <c r="K344">
        <v>9205</v>
      </c>
      <c r="L344">
        <v>1595</v>
      </c>
      <c r="M344">
        <v>1815</v>
      </c>
      <c r="N344">
        <v>0.95</v>
      </c>
      <c r="O344">
        <v>0.95</v>
      </c>
      <c r="P344" t="str">
        <f>IF(Table1[[#This Row],[pct_pharm_e_Rx]]&gt;=0.85,"most"," ")</f>
        <v>most</v>
      </c>
    </row>
    <row r="345" spans="1:16" x14ac:dyDescent="0.2">
      <c r="A345" t="s">
        <v>37</v>
      </c>
      <c r="B345" t="s">
        <v>38</v>
      </c>
      <c r="C345">
        <v>15319</v>
      </c>
      <c r="D345" t="s">
        <v>118</v>
      </c>
      <c r="E345" s="1">
        <v>42583</v>
      </c>
      <c r="F345">
        <v>15319</v>
      </c>
      <c r="G345" t="str">
        <f>VLOOKUP(Table1[[#This Row],[tot_e_Rx]],'Lookup Tables'!$B$2:$C$6,2,TRUE)</f>
        <v xml:space="preserve">low </v>
      </c>
      <c r="H345">
        <v>12464</v>
      </c>
      <c r="I345">
        <v>2611</v>
      </c>
      <c r="J345">
        <v>4983</v>
      </c>
      <c r="K345">
        <v>9011</v>
      </c>
      <c r="L345">
        <v>1273</v>
      </c>
      <c r="M345">
        <v>644</v>
      </c>
      <c r="N345">
        <v>0.93</v>
      </c>
      <c r="O345">
        <v>0.9</v>
      </c>
      <c r="P345" t="str">
        <f>IF(Table1[[#This Row],[pct_pharm_e_Rx]]&gt;=0.85,"most"," ")</f>
        <v>most</v>
      </c>
    </row>
    <row r="346" spans="1:16" x14ac:dyDescent="0.2">
      <c r="A346" t="s">
        <v>63</v>
      </c>
      <c r="B346" t="s">
        <v>64</v>
      </c>
      <c r="C346">
        <v>15222</v>
      </c>
      <c r="D346" t="s">
        <v>117</v>
      </c>
      <c r="E346" s="1">
        <v>42795</v>
      </c>
      <c r="F346">
        <v>15222</v>
      </c>
      <c r="G346" t="str">
        <f>VLOOKUP(Table1[[#This Row],[tot_e_Rx]],'Lookup Tables'!$B$2:$C$6,2,TRUE)</f>
        <v xml:space="preserve">low </v>
      </c>
      <c r="H346">
        <v>12604</v>
      </c>
      <c r="I346">
        <v>2526</v>
      </c>
      <c r="J346">
        <v>5593</v>
      </c>
      <c r="K346">
        <v>9070</v>
      </c>
      <c r="L346">
        <v>1565</v>
      </c>
      <c r="M346">
        <v>1780</v>
      </c>
      <c r="N346">
        <v>0.95</v>
      </c>
      <c r="O346">
        <v>0.95</v>
      </c>
      <c r="P346" t="str">
        <f>IF(Table1[[#This Row],[pct_pharm_e_Rx]]&gt;=0.85,"most"," ")</f>
        <v>most</v>
      </c>
    </row>
    <row r="347" spans="1:16" x14ac:dyDescent="0.2">
      <c r="A347" t="s">
        <v>53</v>
      </c>
      <c r="B347" t="s">
        <v>54</v>
      </c>
      <c r="C347">
        <v>15214</v>
      </c>
      <c r="D347" t="s">
        <v>118</v>
      </c>
      <c r="E347" s="1">
        <v>42644</v>
      </c>
      <c r="F347">
        <v>15214</v>
      </c>
      <c r="G347" t="str">
        <f>VLOOKUP(Table1[[#This Row],[tot_e_Rx]],'Lookup Tables'!$B$2:$C$6,2,TRUE)</f>
        <v xml:space="preserve">low </v>
      </c>
      <c r="H347">
        <v>8094</v>
      </c>
      <c r="I347">
        <v>7090</v>
      </c>
      <c r="J347">
        <v>5534</v>
      </c>
      <c r="K347">
        <v>9001</v>
      </c>
      <c r="L347">
        <v>892</v>
      </c>
      <c r="M347">
        <v>851</v>
      </c>
      <c r="N347">
        <v>0.96</v>
      </c>
      <c r="O347">
        <v>0.94</v>
      </c>
      <c r="P347" t="str">
        <f>IF(Table1[[#This Row],[pct_pharm_e_Rx]]&gt;=0.85,"most"," ")</f>
        <v>most</v>
      </c>
    </row>
    <row r="348" spans="1:16" x14ac:dyDescent="0.2">
      <c r="A348" t="s">
        <v>47</v>
      </c>
      <c r="B348" t="s">
        <v>48</v>
      </c>
      <c r="C348">
        <v>15188</v>
      </c>
      <c r="D348" t="s">
        <v>116</v>
      </c>
      <c r="E348" s="1">
        <v>42461</v>
      </c>
      <c r="F348">
        <v>15188</v>
      </c>
      <c r="G348" t="str">
        <f>VLOOKUP(Table1[[#This Row],[tot_e_Rx]],'Lookup Tables'!$B$2:$C$6,2,TRUE)</f>
        <v xml:space="preserve">low </v>
      </c>
      <c r="H348">
        <v>13441</v>
      </c>
      <c r="I348">
        <v>1688</v>
      </c>
      <c r="J348">
        <v>4637</v>
      </c>
      <c r="K348">
        <v>10196</v>
      </c>
      <c r="L348">
        <v>2199</v>
      </c>
      <c r="M348">
        <v>562</v>
      </c>
      <c r="N348">
        <v>0.96</v>
      </c>
      <c r="O348">
        <v>0.96</v>
      </c>
      <c r="P348" t="str">
        <f>IF(Table1[[#This Row],[pct_pharm_e_Rx]]&gt;=0.85,"most"," ")</f>
        <v>most</v>
      </c>
    </row>
    <row r="349" spans="1:16" x14ac:dyDescent="0.2">
      <c r="A349" t="s">
        <v>77</v>
      </c>
      <c r="B349" t="s">
        <v>78</v>
      </c>
      <c r="C349">
        <v>15167</v>
      </c>
      <c r="D349" t="s">
        <v>120</v>
      </c>
      <c r="E349" s="1">
        <v>42370</v>
      </c>
      <c r="F349">
        <v>15167</v>
      </c>
      <c r="G349" t="str">
        <f>VLOOKUP(Table1[[#This Row],[tot_e_Rx]],'Lookup Tables'!$B$2:$C$6,2,TRUE)</f>
        <v xml:space="preserve">low </v>
      </c>
      <c r="H349">
        <v>12284</v>
      </c>
      <c r="I349">
        <v>2854</v>
      </c>
      <c r="J349">
        <v>5226</v>
      </c>
      <c r="K349">
        <v>8950</v>
      </c>
      <c r="L349">
        <v>1675</v>
      </c>
      <c r="M349">
        <v>1036</v>
      </c>
      <c r="N349">
        <v>0.91</v>
      </c>
      <c r="O349">
        <v>0.89</v>
      </c>
      <c r="P349" t="str">
        <f>IF(Table1[[#This Row],[pct_pharm_e_Rx]]&gt;=0.85,"most"," ")</f>
        <v>most</v>
      </c>
    </row>
    <row r="350" spans="1:16" x14ac:dyDescent="0.2">
      <c r="A350" t="s">
        <v>79</v>
      </c>
      <c r="B350" t="s">
        <v>80</v>
      </c>
      <c r="C350">
        <v>15167</v>
      </c>
      <c r="D350" t="s">
        <v>118</v>
      </c>
      <c r="E350" s="1">
        <v>42614</v>
      </c>
      <c r="F350">
        <v>15167</v>
      </c>
      <c r="G350" t="str">
        <f>VLOOKUP(Table1[[#This Row],[tot_e_Rx]],'Lookup Tables'!$B$2:$C$6,2,TRUE)</f>
        <v xml:space="preserve">low </v>
      </c>
      <c r="H350">
        <v>11786</v>
      </c>
      <c r="I350">
        <v>3301</v>
      </c>
      <c r="J350">
        <v>5108</v>
      </c>
      <c r="K350">
        <v>9597</v>
      </c>
      <c r="L350">
        <v>1410</v>
      </c>
      <c r="M350">
        <v>311</v>
      </c>
      <c r="N350">
        <v>0.95</v>
      </c>
      <c r="O350">
        <v>0.95</v>
      </c>
      <c r="P350" t="str">
        <f>IF(Table1[[#This Row],[pct_pharm_e_Rx]]&gt;=0.85,"most"," ")</f>
        <v>most</v>
      </c>
    </row>
    <row r="351" spans="1:16" x14ac:dyDescent="0.2">
      <c r="A351" t="s">
        <v>55</v>
      </c>
      <c r="B351" t="s">
        <v>56</v>
      </c>
      <c r="C351">
        <v>15109</v>
      </c>
      <c r="D351" t="s">
        <v>119</v>
      </c>
      <c r="E351" s="1">
        <v>43556</v>
      </c>
      <c r="F351">
        <v>15109</v>
      </c>
      <c r="G351" t="str">
        <f>VLOOKUP(Table1[[#This Row],[tot_e_Rx]],'Lookup Tables'!$B$2:$C$6,2,TRUE)</f>
        <v xml:space="preserve">low </v>
      </c>
      <c r="H351">
        <v>14556</v>
      </c>
      <c r="I351">
        <v>476</v>
      </c>
      <c r="J351">
        <v>6256</v>
      </c>
      <c r="K351">
        <v>8833</v>
      </c>
      <c r="L351">
        <v>2089</v>
      </c>
      <c r="M351">
        <v>1450</v>
      </c>
      <c r="N351">
        <v>0.97</v>
      </c>
      <c r="O351">
        <v>0.96</v>
      </c>
      <c r="P351" t="str">
        <f>IF(Table1[[#This Row],[pct_pharm_e_Rx]]&gt;=0.85,"most"," ")</f>
        <v>most</v>
      </c>
    </row>
    <row r="352" spans="1:16" x14ac:dyDescent="0.2">
      <c r="A352" t="s">
        <v>55</v>
      </c>
      <c r="B352" t="s">
        <v>56</v>
      </c>
      <c r="C352">
        <v>15084</v>
      </c>
      <c r="D352" t="s">
        <v>119</v>
      </c>
      <c r="E352" s="1">
        <v>43525</v>
      </c>
      <c r="F352">
        <v>15084</v>
      </c>
      <c r="G352" t="str">
        <f>VLOOKUP(Table1[[#This Row],[tot_e_Rx]],'Lookup Tables'!$B$2:$C$6,2,TRUE)</f>
        <v xml:space="preserve">low </v>
      </c>
      <c r="H352">
        <v>14507</v>
      </c>
      <c r="I352">
        <v>480</v>
      </c>
      <c r="J352">
        <v>6265</v>
      </c>
      <c r="K352">
        <v>8808</v>
      </c>
      <c r="L352">
        <v>2109</v>
      </c>
      <c r="M352">
        <v>1433</v>
      </c>
      <c r="N352">
        <v>0.96</v>
      </c>
      <c r="O352">
        <v>0.95</v>
      </c>
      <c r="P352" t="str">
        <f>IF(Table1[[#This Row],[pct_pharm_e_Rx]]&gt;=0.85,"most"," ")</f>
        <v>most</v>
      </c>
    </row>
    <row r="353" spans="1:16" x14ac:dyDescent="0.2">
      <c r="A353" t="s">
        <v>55</v>
      </c>
      <c r="B353" t="s">
        <v>56</v>
      </c>
      <c r="C353">
        <v>15066</v>
      </c>
      <c r="D353" t="s">
        <v>119</v>
      </c>
      <c r="E353" s="1">
        <v>43497</v>
      </c>
      <c r="F353">
        <v>15066</v>
      </c>
      <c r="G353" t="str">
        <f>VLOOKUP(Table1[[#This Row],[tot_e_Rx]],'Lookup Tables'!$B$2:$C$6,2,TRUE)</f>
        <v xml:space="preserve">low </v>
      </c>
      <c r="H353">
        <v>14500</v>
      </c>
      <c r="I353">
        <v>486</v>
      </c>
      <c r="J353">
        <v>6239</v>
      </c>
      <c r="K353">
        <v>8817</v>
      </c>
      <c r="L353">
        <v>2105</v>
      </c>
      <c r="M353">
        <v>1422</v>
      </c>
      <c r="N353">
        <v>0.96</v>
      </c>
      <c r="O353">
        <v>0.95</v>
      </c>
      <c r="P353" t="str">
        <f>IF(Table1[[#This Row],[pct_pharm_e_Rx]]&gt;=0.85,"most"," ")</f>
        <v>most</v>
      </c>
    </row>
    <row r="354" spans="1:16" x14ac:dyDescent="0.2">
      <c r="A354" t="s">
        <v>55</v>
      </c>
      <c r="B354" t="s">
        <v>56</v>
      </c>
      <c r="C354">
        <v>14998</v>
      </c>
      <c r="D354" t="s">
        <v>119</v>
      </c>
      <c r="E354" s="1">
        <v>43435</v>
      </c>
      <c r="F354">
        <v>14998</v>
      </c>
      <c r="G354" t="str">
        <f>VLOOKUP(Table1[[#This Row],[tot_e_Rx]],'Lookup Tables'!$B$2:$C$6,2,TRUE)</f>
        <v xml:space="preserve">low </v>
      </c>
      <c r="H354">
        <v>14394</v>
      </c>
      <c r="I354">
        <v>513</v>
      </c>
      <c r="J354">
        <v>6108</v>
      </c>
      <c r="K354">
        <v>8782</v>
      </c>
      <c r="L354">
        <v>2053</v>
      </c>
      <c r="M354">
        <v>1394</v>
      </c>
      <c r="N354">
        <v>0.96</v>
      </c>
      <c r="O354">
        <v>0.95</v>
      </c>
      <c r="P354" t="str">
        <f>IF(Table1[[#This Row],[pct_pharm_e_Rx]]&gt;=0.85,"most"," ")</f>
        <v>most</v>
      </c>
    </row>
    <row r="355" spans="1:16" x14ac:dyDescent="0.2">
      <c r="A355" t="s">
        <v>85</v>
      </c>
      <c r="B355" t="s">
        <v>86</v>
      </c>
      <c r="C355">
        <v>14977</v>
      </c>
      <c r="D355" t="s">
        <v>120</v>
      </c>
      <c r="E355" s="1">
        <v>42461</v>
      </c>
      <c r="F355">
        <v>14977</v>
      </c>
      <c r="G355" t="str">
        <f>VLOOKUP(Table1[[#This Row],[tot_e_Rx]],'Lookup Tables'!$B$2:$C$6,2,TRUE)</f>
        <v xml:space="preserve">low </v>
      </c>
      <c r="H355">
        <v>12350</v>
      </c>
      <c r="I355">
        <v>2521</v>
      </c>
      <c r="J355">
        <v>6401</v>
      </c>
      <c r="K355">
        <v>8466</v>
      </c>
      <c r="L355">
        <v>1234</v>
      </c>
      <c r="M355">
        <v>1078</v>
      </c>
      <c r="N355">
        <v>0.93</v>
      </c>
      <c r="O355">
        <v>0.92</v>
      </c>
      <c r="P355" t="str">
        <f>IF(Table1[[#This Row],[pct_pharm_e_Rx]]&gt;=0.85,"most"," ")</f>
        <v>most</v>
      </c>
    </row>
    <row r="356" spans="1:16" x14ac:dyDescent="0.2">
      <c r="A356" t="s">
        <v>55</v>
      </c>
      <c r="B356" t="s">
        <v>56</v>
      </c>
      <c r="C356">
        <v>14964</v>
      </c>
      <c r="D356" t="s">
        <v>119</v>
      </c>
      <c r="E356" s="1">
        <v>43466</v>
      </c>
      <c r="F356">
        <v>14964</v>
      </c>
      <c r="G356" t="str">
        <f>VLOOKUP(Table1[[#This Row],[tot_e_Rx]],'Lookup Tables'!$B$2:$C$6,2,TRUE)</f>
        <v xml:space="preserve">low </v>
      </c>
      <c r="H356">
        <v>14389</v>
      </c>
      <c r="I356">
        <v>492</v>
      </c>
      <c r="J356">
        <v>6110</v>
      </c>
      <c r="K356">
        <v>8737</v>
      </c>
      <c r="L356">
        <v>2055</v>
      </c>
      <c r="M356">
        <v>1403</v>
      </c>
      <c r="N356">
        <v>0.96</v>
      </c>
      <c r="O356">
        <v>0.96</v>
      </c>
      <c r="P356" t="str">
        <f>IF(Table1[[#This Row],[pct_pharm_e_Rx]]&gt;=0.85,"most"," ")</f>
        <v>most</v>
      </c>
    </row>
    <row r="357" spans="1:16" x14ac:dyDescent="0.2">
      <c r="A357" t="s">
        <v>99</v>
      </c>
      <c r="B357" t="s">
        <v>100</v>
      </c>
      <c r="C357">
        <v>14889</v>
      </c>
      <c r="D357" t="s">
        <v>117</v>
      </c>
      <c r="E357" s="1">
        <v>43556</v>
      </c>
      <c r="F357">
        <v>14889</v>
      </c>
      <c r="G357" t="str">
        <f>VLOOKUP(Table1[[#This Row],[tot_e_Rx]],'Lookup Tables'!$B$2:$C$6,2,TRUE)</f>
        <v xml:space="preserve">low </v>
      </c>
      <c r="H357">
        <v>13828</v>
      </c>
      <c r="I357">
        <v>920</v>
      </c>
      <c r="J357">
        <v>5791</v>
      </c>
      <c r="K357">
        <v>9049</v>
      </c>
      <c r="L357">
        <v>2139</v>
      </c>
      <c r="M357">
        <v>1038</v>
      </c>
      <c r="N357">
        <v>0.96</v>
      </c>
      <c r="O357">
        <v>0.96</v>
      </c>
      <c r="P357" t="str">
        <f>IF(Table1[[#This Row],[pct_pharm_e_Rx]]&gt;=0.85,"most"," ")</f>
        <v>most</v>
      </c>
    </row>
    <row r="358" spans="1:16" x14ac:dyDescent="0.2">
      <c r="A358" t="s">
        <v>63</v>
      </c>
      <c r="B358" t="s">
        <v>64</v>
      </c>
      <c r="C358">
        <v>14872</v>
      </c>
      <c r="D358" t="s">
        <v>117</v>
      </c>
      <c r="E358" s="1">
        <v>42767</v>
      </c>
      <c r="F358">
        <v>14872</v>
      </c>
      <c r="G358" t="str">
        <f>VLOOKUP(Table1[[#This Row],[tot_e_Rx]],'Lookup Tables'!$B$2:$C$6,2,TRUE)</f>
        <v xml:space="preserve">low </v>
      </c>
      <c r="H358">
        <v>12324</v>
      </c>
      <c r="I358">
        <v>2458</v>
      </c>
      <c r="J358">
        <v>5469</v>
      </c>
      <c r="K358">
        <v>8854</v>
      </c>
      <c r="L358">
        <v>1538</v>
      </c>
      <c r="M358">
        <v>1711</v>
      </c>
      <c r="N358">
        <v>0.95</v>
      </c>
      <c r="O358">
        <v>0.95</v>
      </c>
      <c r="P358" t="str">
        <f>IF(Table1[[#This Row],[pct_pharm_e_Rx]]&gt;=0.85,"most"," ")</f>
        <v>most</v>
      </c>
    </row>
    <row r="359" spans="1:16" x14ac:dyDescent="0.2">
      <c r="A359" t="s">
        <v>27</v>
      </c>
      <c r="B359" t="s">
        <v>28</v>
      </c>
      <c r="C359">
        <v>14871</v>
      </c>
      <c r="D359" t="s">
        <v>117</v>
      </c>
      <c r="E359" s="1">
        <v>42461</v>
      </c>
      <c r="F359">
        <v>14871</v>
      </c>
      <c r="G359" t="str">
        <f>VLOOKUP(Table1[[#This Row],[tot_e_Rx]],'Lookup Tables'!$B$2:$C$6,2,TRUE)</f>
        <v xml:space="preserve">low </v>
      </c>
      <c r="H359">
        <v>10052</v>
      </c>
      <c r="I359">
        <v>4600</v>
      </c>
      <c r="J359">
        <v>5086</v>
      </c>
      <c r="K359">
        <v>9644</v>
      </c>
      <c r="L359">
        <v>1562</v>
      </c>
      <c r="M359">
        <v>655</v>
      </c>
      <c r="N359">
        <v>0.92</v>
      </c>
      <c r="O359">
        <v>0.91</v>
      </c>
      <c r="P359" t="str">
        <f>IF(Table1[[#This Row],[pct_pharm_e_Rx]]&gt;=0.85,"most"," ")</f>
        <v>most</v>
      </c>
    </row>
    <row r="360" spans="1:16" x14ac:dyDescent="0.2">
      <c r="A360" t="s">
        <v>55</v>
      </c>
      <c r="B360" t="s">
        <v>56</v>
      </c>
      <c r="C360">
        <v>14866</v>
      </c>
      <c r="D360" t="s">
        <v>119</v>
      </c>
      <c r="E360" s="1">
        <v>43405</v>
      </c>
      <c r="F360">
        <v>14866</v>
      </c>
      <c r="G360" t="str">
        <f>VLOOKUP(Table1[[#This Row],[tot_e_Rx]],'Lookup Tables'!$B$2:$C$6,2,TRUE)</f>
        <v xml:space="preserve">low </v>
      </c>
      <c r="H360">
        <v>14262</v>
      </c>
      <c r="I360">
        <v>523</v>
      </c>
      <c r="J360">
        <v>6088</v>
      </c>
      <c r="K360">
        <v>8690</v>
      </c>
      <c r="L360">
        <v>2039</v>
      </c>
      <c r="M360">
        <v>1382</v>
      </c>
      <c r="N360">
        <v>0.96</v>
      </c>
      <c r="O360">
        <v>0.96</v>
      </c>
      <c r="P360" t="str">
        <f>IF(Table1[[#This Row],[pct_pharm_e_Rx]]&gt;=0.85,"most"," ")</f>
        <v>most</v>
      </c>
    </row>
    <row r="361" spans="1:16" x14ac:dyDescent="0.2">
      <c r="A361" t="s">
        <v>55</v>
      </c>
      <c r="B361" t="s">
        <v>56</v>
      </c>
      <c r="C361">
        <v>14840</v>
      </c>
      <c r="D361" t="s">
        <v>119</v>
      </c>
      <c r="E361" s="1">
        <v>43374</v>
      </c>
      <c r="F361">
        <v>14840</v>
      </c>
      <c r="G361" t="str">
        <f>VLOOKUP(Table1[[#This Row],[tot_e_Rx]],'Lookup Tables'!$B$2:$C$6,2,TRUE)</f>
        <v xml:space="preserve">low </v>
      </c>
      <c r="H361">
        <v>14238</v>
      </c>
      <c r="I361">
        <v>523</v>
      </c>
      <c r="J361">
        <v>6075</v>
      </c>
      <c r="K361">
        <v>8708</v>
      </c>
      <c r="L361">
        <v>2040</v>
      </c>
      <c r="M361">
        <v>1360</v>
      </c>
      <c r="N361">
        <v>0.95</v>
      </c>
      <c r="O361">
        <v>0.95</v>
      </c>
      <c r="P361" t="str">
        <f>IF(Table1[[#This Row],[pct_pharm_e_Rx]]&gt;=0.85,"most"," ")</f>
        <v>most</v>
      </c>
    </row>
    <row r="362" spans="1:16" x14ac:dyDescent="0.2">
      <c r="A362" t="s">
        <v>53</v>
      </c>
      <c r="B362" t="s">
        <v>54</v>
      </c>
      <c r="C362">
        <v>14797</v>
      </c>
      <c r="D362" t="s">
        <v>118</v>
      </c>
      <c r="E362" s="1">
        <v>42614</v>
      </c>
      <c r="F362">
        <v>14797</v>
      </c>
      <c r="G362" t="str">
        <f>VLOOKUP(Table1[[#This Row],[tot_e_Rx]],'Lookup Tables'!$B$2:$C$6,2,TRUE)</f>
        <v xml:space="preserve">low </v>
      </c>
      <c r="H362">
        <v>7702</v>
      </c>
      <c r="I362">
        <v>7066</v>
      </c>
      <c r="J362">
        <v>5482</v>
      </c>
      <c r="K362">
        <v>8687</v>
      </c>
      <c r="L362">
        <v>887</v>
      </c>
      <c r="M362">
        <v>812</v>
      </c>
      <c r="N362">
        <v>0.95</v>
      </c>
      <c r="O362">
        <v>0.94</v>
      </c>
      <c r="P362" t="str">
        <f>IF(Table1[[#This Row],[pct_pharm_e_Rx]]&gt;=0.85,"most"," ")</f>
        <v>most</v>
      </c>
    </row>
    <row r="363" spans="1:16" x14ac:dyDescent="0.2">
      <c r="A363" t="s">
        <v>99</v>
      </c>
      <c r="B363" t="s">
        <v>100</v>
      </c>
      <c r="C363">
        <v>14778</v>
      </c>
      <c r="D363" t="s">
        <v>117</v>
      </c>
      <c r="E363" s="1">
        <v>43525</v>
      </c>
      <c r="F363">
        <v>14778</v>
      </c>
      <c r="G363" t="str">
        <f>VLOOKUP(Table1[[#This Row],[tot_e_Rx]],'Lookup Tables'!$B$2:$C$6,2,TRUE)</f>
        <v xml:space="preserve">low </v>
      </c>
      <c r="H363">
        <v>13680</v>
      </c>
      <c r="I363">
        <v>937</v>
      </c>
      <c r="J363">
        <v>5745</v>
      </c>
      <c r="K363">
        <v>9007</v>
      </c>
      <c r="L363">
        <v>2135</v>
      </c>
      <c r="M363">
        <v>1011</v>
      </c>
      <c r="N363">
        <v>0.96</v>
      </c>
      <c r="O363">
        <v>0.96</v>
      </c>
      <c r="P363" t="str">
        <f>IF(Table1[[#This Row],[pct_pharm_e_Rx]]&gt;=0.85,"most"," ")</f>
        <v>most</v>
      </c>
    </row>
    <row r="364" spans="1:16" x14ac:dyDescent="0.2">
      <c r="A364" t="s">
        <v>63</v>
      </c>
      <c r="B364" t="s">
        <v>64</v>
      </c>
      <c r="C364">
        <v>14744</v>
      </c>
      <c r="D364" t="s">
        <v>117</v>
      </c>
      <c r="E364" s="1">
        <v>42736</v>
      </c>
      <c r="F364">
        <v>14744</v>
      </c>
      <c r="G364" t="str">
        <f>VLOOKUP(Table1[[#This Row],[tot_e_Rx]],'Lookup Tables'!$B$2:$C$6,2,TRUE)</f>
        <v xml:space="preserve">low </v>
      </c>
      <c r="H364">
        <v>12091</v>
      </c>
      <c r="I364">
        <v>2501</v>
      </c>
      <c r="J364">
        <v>5431</v>
      </c>
      <c r="K364">
        <v>8781</v>
      </c>
      <c r="L364">
        <v>1523</v>
      </c>
      <c r="M364">
        <v>1686</v>
      </c>
      <c r="N364">
        <v>0.95</v>
      </c>
      <c r="O364">
        <v>0.94</v>
      </c>
      <c r="P364" t="str">
        <f>IF(Table1[[#This Row],[pct_pharm_e_Rx]]&gt;=0.85,"most"," ")</f>
        <v>most</v>
      </c>
    </row>
    <row r="365" spans="1:16" x14ac:dyDescent="0.2">
      <c r="A365" t="s">
        <v>99</v>
      </c>
      <c r="B365" t="s">
        <v>100</v>
      </c>
      <c r="C365">
        <v>14718</v>
      </c>
      <c r="D365" t="s">
        <v>117</v>
      </c>
      <c r="E365" s="1">
        <v>43466</v>
      </c>
      <c r="F365">
        <v>14718</v>
      </c>
      <c r="G365" t="str">
        <f>VLOOKUP(Table1[[#This Row],[tot_e_Rx]],'Lookup Tables'!$B$2:$C$6,2,TRUE)</f>
        <v xml:space="preserve">low </v>
      </c>
      <c r="H365">
        <v>13572</v>
      </c>
      <c r="I365">
        <v>1046</v>
      </c>
      <c r="J365">
        <v>5590</v>
      </c>
      <c r="K365">
        <v>9021</v>
      </c>
      <c r="L365">
        <v>2040</v>
      </c>
      <c r="M365">
        <v>992</v>
      </c>
      <c r="N365">
        <v>0.97</v>
      </c>
      <c r="O365">
        <v>0.96</v>
      </c>
      <c r="P365" t="str">
        <f>IF(Table1[[#This Row],[pct_pharm_e_Rx]]&gt;=0.85,"most"," ")</f>
        <v>most</v>
      </c>
    </row>
    <row r="366" spans="1:16" x14ac:dyDescent="0.2">
      <c r="A366" t="s">
        <v>99</v>
      </c>
      <c r="B366" t="s">
        <v>100</v>
      </c>
      <c r="C366">
        <v>14715</v>
      </c>
      <c r="D366" t="s">
        <v>117</v>
      </c>
      <c r="E366" s="1">
        <v>43497</v>
      </c>
      <c r="F366">
        <v>14715</v>
      </c>
      <c r="G366" t="str">
        <f>VLOOKUP(Table1[[#This Row],[tot_e_Rx]],'Lookup Tables'!$B$2:$C$6,2,TRUE)</f>
        <v xml:space="preserve">low </v>
      </c>
      <c r="H366">
        <v>13612</v>
      </c>
      <c r="I366">
        <v>1004</v>
      </c>
      <c r="J366">
        <v>5729</v>
      </c>
      <c r="K366">
        <v>8972</v>
      </c>
      <c r="L366">
        <v>2108</v>
      </c>
      <c r="M366">
        <v>1014</v>
      </c>
      <c r="N366">
        <v>0.97</v>
      </c>
      <c r="O366">
        <v>0.96</v>
      </c>
      <c r="P366" t="str">
        <f>IF(Table1[[#This Row],[pct_pharm_e_Rx]]&gt;=0.85,"most"," ")</f>
        <v>most</v>
      </c>
    </row>
    <row r="367" spans="1:16" x14ac:dyDescent="0.2">
      <c r="A367" t="s">
        <v>79</v>
      </c>
      <c r="B367" t="s">
        <v>80</v>
      </c>
      <c r="C367">
        <v>14667</v>
      </c>
      <c r="D367" t="s">
        <v>118</v>
      </c>
      <c r="E367" s="1">
        <v>42583</v>
      </c>
      <c r="F367">
        <v>14667</v>
      </c>
      <c r="G367" t="str">
        <f>VLOOKUP(Table1[[#This Row],[tot_e_Rx]],'Lookup Tables'!$B$2:$C$6,2,TRUE)</f>
        <v xml:space="preserve">low </v>
      </c>
      <c r="H367">
        <v>11256</v>
      </c>
      <c r="I367">
        <v>3343</v>
      </c>
      <c r="J367">
        <v>4834</v>
      </c>
      <c r="K367">
        <v>8926</v>
      </c>
      <c r="L367">
        <v>1333</v>
      </c>
      <c r="M367">
        <v>276</v>
      </c>
      <c r="N367">
        <v>0.95</v>
      </c>
      <c r="O367">
        <v>0.94</v>
      </c>
      <c r="P367" t="str">
        <f>IF(Table1[[#This Row],[pct_pharm_e_Rx]]&gt;=0.85,"most"," ")</f>
        <v>most</v>
      </c>
    </row>
    <row r="368" spans="1:16" x14ac:dyDescent="0.2">
      <c r="A368" t="s">
        <v>47</v>
      </c>
      <c r="B368" t="s">
        <v>48</v>
      </c>
      <c r="C368">
        <v>14654</v>
      </c>
      <c r="D368" t="s">
        <v>116</v>
      </c>
      <c r="E368" s="1">
        <v>42430</v>
      </c>
      <c r="F368">
        <v>14654</v>
      </c>
      <c r="G368" t="str">
        <f>VLOOKUP(Table1[[#This Row],[tot_e_Rx]],'Lookup Tables'!$B$2:$C$6,2,TRUE)</f>
        <v xml:space="preserve">low </v>
      </c>
      <c r="H368">
        <v>12919</v>
      </c>
      <c r="I368">
        <v>1678</v>
      </c>
      <c r="J368">
        <v>4546</v>
      </c>
      <c r="K368">
        <v>9749</v>
      </c>
      <c r="L368">
        <v>2089</v>
      </c>
      <c r="M368">
        <v>531</v>
      </c>
      <c r="N368">
        <v>0.95</v>
      </c>
      <c r="O368">
        <v>0.94</v>
      </c>
      <c r="P368" t="str">
        <f>IF(Table1[[#This Row],[pct_pharm_e_Rx]]&gt;=0.85,"most"," ")</f>
        <v>most</v>
      </c>
    </row>
    <row r="369" spans="1:16" x14ac:dyDescent="0.2">
      <c r="A369" t="s">
        <v>63</v>
      </c>
      <c r="B369" t="s">
        <v>64</v>
      </c>
      <c r="C369">
        <v>14653</v>
      </c>
      <c r="D369" t="s">
        <v>117</v>
      </c>
      <c r="E369" s="1">
        <v>42705</v>
      </c>
      <c r="F369">
        <v>14653</v>
      </c>
      <c r="G369" t="str">
        <f>VLOOKUP(Table1[[#This Row],[tot_e_Rx]],'Lookup Tables'!$B$2:$C$6,2,TRUE)</f>
        <v xml:space="preserve">low </v>
      </c>
      <c r="H369">
        <v>11887</v>
      </c>
      <c r="I369">
        <v>2676</v>
      </c>
      <c r="J369">
        <v>5415</v>
      </c>
      <c r="K369">
        <v>8724</v>
      </c>
      <c r="L369">
        <v>1498</v>
      </c>
      <c r="M369">
        <v>1693</v>
      </c>
      <c r="N369">
        <v>0.95</v>
      </c>
      <c r="O369">
        <v>0.95</v>
      </c>
      <c r="P369" t="str">
        <f>IF(Table1[[#This Row],[pct_pharm_e_Rx]]&gt;=0.85,"most"," ")</f>
        <v>most</v>
      </c>
    </row>
    <row r="370" spans="1:16" x14ac:dyDescent="0.2">
      <c r="A370" t="s">
        <v>99</v>
      </c>
      <c r="B370" t="s">
        <v>100</v>
      </c>
      <c r="C370">
        <v>14649</v>
      </c>
      <c r="D370" t="s">
        <v>117</v>
      </c>
      <c r="E370" s="1">
        <v>43435</v>
      </c>
      <c r="F370">
        <v>14649</v>
      </c>
      <c r="G370" t="str">
        <f>VLOOKUP(Table1[[#This Row],[tot_e_Rx]],'Lookup Tables'!$B$2:$C$6,2,TRUE)</f>
        <v xml:space="preserve">low </v>
      </c>
      <c r="H370">
        <v>13449</v>
      </c>
      <c r="I370">
        <v>1094</v>
      </c>
      <c r="J370">
        <v>5582</v>
      </c>
      <c r="K370">
        <v>8980</v>
      </c>
      <c r="L370">
        <v>2017</v>
      </c>
      <c r="M370">
        <v>977</v>
      </c>
      <c r="N370">
        <v>0.96</v>
      </c>
      <c r="O370">
        <v>0.97</v>
      </c>
      <c r="P370" t="str">
        <f>IF(Table1[[#This Row],[pct_pharm_e_Rx]]&gt;=0.85,"most"," ")</f>
        <v>most</v>
      </c>
    </row>
    <row r="371" spans="1:16" x14ac:dyDescent="0.2">
      <c r="A371" t="s">
        <v>79</v>
      </c>
      <c r="B371" t="s">
        <v>80</v>
      </c>
      <c r="C371">
        <v>14634</v>
      </c>
      <c r="D371" t="s">
        <v>118</v>
      </c>
      <c r="E371" s="1">
        <v>42522</v>
      </c>
      <c r="F371">
        <v>14634</v>
      </c>
      <c r="G371" t="str">
        <f>VLOOKUP(Table1[[#This Row],[tot_e_Rx]],'Lookup Tables'!$B$2:$C$6,2,TRUE)</f>
        <v xml:space="preserve">low </v>
      </c>
      <c r="H371">
        <v>10670</v>
      </c>
      <c r="I371">
        <v>3903</v>
      </c>
      <c r="J371">
        <v>4996</v>
      </c>
      <c r="K371">
        <v>9478</v>
      </c>
      <c r="L371">
        <v>1338</v>
      </c>
      <c r="M371">
        <v>283</v>
      </c>
      <c r="N371">
        <v>0.95</v>
      </c>
      <c r="O371">
        <v>0.94</v>
      </c>
      <c r="P371" t="str">
        <f>IF(Table1[[#This Row],[pct_pharm_e_Rx]]&gt;=0.85,"most"," ")</f>
        <v>most</v>
      </c>
    </row>
    <row r="372" spans="1:16" x14ac:dyDescent="0.2">
      <c r="A372" t="s">
        <v>55</v>
      </c>
      <c r="B372" t="s">
        <v>56</v>
      </c>
      <c r="C372">
        <v>14622</v>
      </c>
      <c r="D372" t="s">
        <v>119</v>
      </c>
      <c r="E372" s="1">
        <v>43344</v>
      </c>
      <c r="F372">
        <v>14622</v>
      </c>
      <c r="G372" t="str">
        <f>VLOOKUP(Table1[[#This Row],[tot_e_Rx]],'Lookup Tables'!$B$2:$C$6,2,TRUE)</f>
        <v xml:space="preserve">low </v>
      </c>
      <c r="H372">
        <v>14030</v>
      </c>
      <c r="I372">
        <v>514</v>
      </c>
      <c r="J372">
        <v>5976</v>
      </c>
      <c r="K372">
        <v>8597</v>
      </c>
      <c r="L372">
        <v>2000</v>
      </c>
      <c r="M372">
        <v>1324</v>
      </c>
      <c r="N372">
        <v>0.95</v>
      </c>
      <c r="O372">
        <v>0.95</v>
      </c>
      <c r="P372" t="str">
        <f>IF(Table1[[#This Row],[pct_pharm_e_Rx]]&gt;=0.85,"most"," ")</f>
        <v>most</v>
      </c>
    </row>
    <row r="373" spans="1:16" x14ac:dyDescent="0.2">
      <c r="A373" t="s">
        <v>99</v>
      </c>
      <c r="B373" t="s">
        <v>100</v>
      </c>
      <c r="C373">
        <v>14584</v>
      </c>
      <c r="D373" t="s">
        <v>117</v>
      </c>
      <c r="E373" s="1">
        <v>43405</v>
      </c>
      <c r="F373">
        <v>14584</v>
      </c>
      <c r="G373" t="str">
        <f>VLOOKUP(Table1[[#This Row],[tot_e_Rx]],'Lookup Tables'!$B$2:$C$6,2,TRUE)</f>
        <v xml:space="preserve">low </v>
      </c>
      <c r="H373">
        <v>13356</v>
      </c>
      <c r="I373">
        <v>1125</v>
      </c>
      <c r="J373">
        <v>5531</v>
      </c>
      <c r="K373">
        <v>8976</v>
      </c>
      <c r="L373">
        <v>1996</v>
      </c>
      <c r="M373">
        <v>960</v>
      </c>
      <c r="N373">
        <v>0.97</v>
      </c>
      <c r="O373">
        <v>0.96</v>
      </c>
      <c r="P373" t="str">
        <f>IF(Table1[[#This Row],[pct_pharm_e_Rx]]&gt;=0.85,"most"," ")</f>
        <v>most</v>
      </c>
    </row>
    <row r="374" spans="1:16" x14ac:dyDescent="0.2">
      <c r="A374" t="s">
        <v>53</v>
      </c>
      <c r="B374" t="s">
        <v>54</v>
      </c>
      <c r="C374">
        <v>14571</v>
      </c>
      <c r="D374" t="s">
        <v>118</v>
      </c>
      <c r="E374" s="1">
        <v>42583</v>
      </c>
      <c r="F374">
        <v>14571</v>
      </c>
      <c r="G374" t="str">
        <f>VLOOKUP(Table1[[#This Row],[tot_e_Rx]],'Lookup Tables'!$B$2:$C$6,2,TRUE)</f>
        <v xml:space="preserve">low </v>
      </c>
      <c r="H374">
        <v>7448</v>
      </c>
      <c r="I374">
        <v>7096</v>
      </c>
      <c r="J374">
        <v>5317</v>
      </c>
      <c r="K374">
        <v>8305</v>
      </c>
      <c r="L374">
        <v>849</v>
      </c>
      <c r="M374">
        <v>775</v>
      </c>
      <c r="N374">
        <v>0.94</v>
      </c>
      <c r="O374">
        <v>0.93</v>
      </c>
      <c r="P374" t="str">
        <f>IF(Table1[[#This Row],[pct_pharm_e_Rx]]&gt;=0.85,"most"," ")</f>
        <v>most</v>
      </c>
    </row>
    <row r="375" spans="1:16" x14ac:dyDescent="0.2">
      <c r="A375" t="s">
        <v>95</v>
      </c>
      <c r="B375" t="s">
        <v>96</v>
      </c>
      <c r="C375">
        <v>14533</v>
      </c>
      <c r="D375" t="s">
        <v>115</v>
      </c>
      <c r="E375" s="1">
        <v>42401</v>
      </c>
      <c r="F375">
        <v>14533</v>
      </c>
      <c r="G375" t="str">
        <f>VLOOKUP(Table1[[#This Row],[tot_e_Rx]],'Lookup Tables'!$B$2:$C$6,2,TRUE)</f>
        <v xml:space="preserve">low </v>
      </c>
      <c r="H375">
        <v>11602</v>
      </c>
      <c r="I375">
        <v>2790</v>
      </c>
      <c r="J375">
        <v>6769</v>
      </c>
      <c r="K375">
        <v>7620</v>
      </c>
      <c r="L375">
        <v>1253</v>
      </c>
      <c r="M375">
        <v>838</v>
      </c>
      <c r="N375">
        <v>0.89</v>
      </c>
      <c r="O375">
        <v>0.87</v>
      </c>
      <c r="P375" t="str">
        <f>IF(Table1[[#This Row],[pct_pharm_e_Rx]]&gt;=0.85,"most"," ")</f>
        <v>most</v>
      </c>
    </row>
    <row r="376" spans="1:16" x14ac:dyDescent="0.2">
      <c r="A376" t="s">
        <v>99</v>
      </c>
      <c r="B376" t="s">
        <v>100</v>
      </c>
      <c r="C376">
        <v>14467</v>
      </c>
      <c r="D376" t="s">
        <v>117</v>
      </c>
      <c r="E376" s="1">
        <v>43374</v>
      </c>
      <c r="F376">
        <v>14467</v>
      </c>
      <c r="G376" t="str">
        <f>VLOOKUP(Table1[[#This Row],[tot_e_Rx]],'Lookup Tables'!$B$2:$C$6,2,TRUE)</f>
        <v xml:space="preserve">low </v>
      </c>
      <c r="H376">
        <v>13230</v>
      </c>
      <c r="I376">
        <v>1146</v>
      </c>
      <c r="J376">
        <v>5491</v>
      </c>
      <c r="K376">
        <v>8914</v>
      </c>
      <c r="L376">
        <v>1985</v>
      </c>
      <c r="M376">
        <v>901</v>
      </c>
      <c r="N376">
        <v>0.97</v>
      </c>
      <c r="O376">
        <v>0.97</v>
      </c>
      <c r="P376" t="str">
        <f>IF(Table1[[#This Row],[pct_pharm_e_Rx]]&gt;=0.85,"most"," ")</f>
        <v>most</v>
      </c>
    </row>
    <row r="377" spans="1:16" x14ac:dyDescent="0.2">
      <c r="A377" t="s">
        <v>55</v>
      </c>
      <c r="B377" t="s">
        <v>56</v>
      </c>
      <c r="C377">
        <v>14453</v>
      </c>
      <c r="D377" t="s">
        <v>119</v>
      </c>
      <c r="E377" s="1">
        <v>43313</v>
      </c>
      <c r="F377">
        <v>14453</v>
      </c>
      <c r="G377" t="str">
        <f>VLOOKUP(Table1[[#This Row],[tot_e_Rx]],'Lookup Tables'!$B$2:$C$6,2,TRUE)</f>
        <v xml:space="preserve">low </v>
      </c>
      <c r="H377">
        <v>13825</v>
      </c>
      <c r="I377">
        <v>552</v>
      </c>
      <c r="J377">
        <v>5958</v>
      </c>
      <c r="K377">
        <v>8451</v>
      </c>
      <c r="L377">
        <v>1970</v>
      </c>
      <c r="M377">
        <v>1297</v>
      </c>
      <c r="N377">
        <v>0.95</v>
      </c>
      <c r="O377">
        <v>0.95</v>
      </c>
      <c r="P377" t="str">
        <f>IF(Table1[[#This Row],[pct_pharm_e_Rx]]&gt;=0.85,"most"," ")</f>
        <v>most</v>
      </c>
    </row>
    <row r="378" spans="1:16" x14ac:dyDescent="0.2">
      <c r="A378" t="s">
        <v>55</v>
      </c>
      <c r="B378" t="s">
        <v>56</v>
      </c>
      <c r="C378">
        <v>14412</v>
      </c>
      <c r="D378" t="s">
        <v>119</v>
      </c>
      <c r="E378" s="1">
        <v>43252</v>
      </c>
      <c r="F378">
        <v>14412</v>
      </c>
      <c r="G378" t="str">
        <f>VLOOKUP(Table1[[#This Row],[tot_e_Rx]],'Lookup Tables'!$B$2:$C$6,2,TRUE)</f>
        <v xml:space="preserve">low </v>
      </c>
      <c r="H378">
        <v>13767</v>
      </c>
      <c r="I378">
        <v>574</v>
      </c>
      <c r="J378">
        <v>5374</v>
      </c>
      <c r="K378">
        <v>8048</v>
      </c>
      <c r="L378">
        <v>1775</v>
      </c>
      <c r="M378">
        <v>1141</v>
      </c>
      <c r="N378">
        <v>0.95</v>
      </c>
      <c r="O378">
        <v>0.94</v>
      </c>
      <c r="P378" t="str">
        <f>IF(Table1[[#This Row],[pct_pharm_e_Rx]]&gt;=0.85,"most"," ")</f>
        <v>most</v>
      </c>
    </row>
    <row r="379" spans="1:16" x14ac:dyDescent="0.2">
      <c r="A379" t="s">
        <v>63</v>
      </c>
      <c r="B379" t="s">
        <v>64</v>
      </c>
      <c r="C379">
        <v>14385</v>
      </c>
      <c r="D379" t="s">
        <v>117</v>
      </c>
      <c r="E379" s="1">
        <v>42675</v>
      </c>
      <c r="F379">
        <v>14385</v>
      </c>
      <c r="G379" t="str">
        <f>VLOOKUP(Table1[[#This Row],[tot_e_Rx]],'Lookup Tables'!$B$2:$C$6,2,TRUE)</f>
        <v xml:space="preserve">low </v>
      </c>
      <c r="H379">
        <v>11670</v>
      </c>
      <c r="I379">
        <v>2624</v>
      </c>
      <c r="J379">
        <v>5298</v>
      </c>
      <c r="K379">
        <v>8574</v>
      </c>
      <c r="L379">
        <v>1447</v>
      </c>
      <c r="M379">
        <v>1640</v>
      </c>
      <c r="N379">
        <v>0.95</v>
      </c>
      <c r="O379">
        <v>0.94</v>
      </c>
      <c r="P379" t="str">
        <f>IF(Table1[[#This Row],[pct_pharm_e_Rx]]&gt;=0.85,"most"," ")</f>
        <v>most</v>
      </c>
    </row>
    <row r="380" spans="1:16" x14ac:dyDescent="0.2">
      <c r="A380" t="s">
        <v>99</v>
      </c>
      <c r="B380" t="s">
        <v>100</v>
      </c>
      <c r="C380">
        <v>14336</v>
      </c>
      <c r="D380" t="s">
        <v>117</v>
      </c>
      <c r="E380" s="1">
        <v>43344</v>
      </c>
      <c r="F380">
        <v>14336</v>
      </c>
      <c r="G380" t="str">
        <f>VLOOKUP(Table1[[#This Row],[tot_e_Rx]],'Lookup Tables'!$B$2:$C$6,2,TRUE)</f>
        <v xml:space="preserve">low </v>
      </c>
      <c r="H380">
        <v>13070</v>
      </c>
      <c r="I380">
        <v>1185</v>
      </c>
      <c r="J380">
        <v>5444</v>
      </c>
      <c r="K380">
        <v>8849</v>
      </c>
      <c r="L380">
        <v>1956</v>
      </c>
      <c r="M380">
        <v>894</v>
      </c>
      <c r="N380">
        <v>0.97</v>
      </c>
      <c r="O380">
        <v>0.96</v>
      </c>
      <c r="P380" t="str">
        <f>IF(Table1[[#This Row],[pct_pharm_e_Rx]]&gt;=0.85,"most"," ")</f>
        <v>most</v>
      </c>
    </row>
    <row r="381" spans="1:16" x14ac:dyDescent="0.2">
      <c r="A381" t="s">
        <v>55</v>
      </c>
      <c r="B381" t="s">
        <v>56</v>
      </c>
      <c r="C381">
        <v>14333</v>
      </c>
      <c r="D381" t="s">
        <v>119</v>
      </c>
      <c r="E381" s="1">
        <v>43282</v>
      </c>
      <c r="F381">
        <v>14333</v>
      </c>
      <c r="G381" t="str">
        <f>VLOOKUP(Table1[[#This Row],[tot_e_Rx]],'Lookup Tables'!$B$2:$C$6,2,TRUE)</f>
        <v xml:space="preserve">low </v>
      </c>
      <c r="H381">
        <v>13700</v>
      </c>
      <c r="I381">
        <v>558</v>
      </c>
      <c r="J381">
        <v>5368</v>
      </c>
      <c r="K381">
        <v>7902</v>
      </c>
      <c r="L381">
        <v>1788</v>
      </c>
      <c r="M381">
        <v>1141</v>
      </c>
      <c r="N381">
        <v>0.95</v>
      </c>
      <c r="O381">
        <v>0.94</v>
      </c>
      <c r="P381" t="str">
        <f>IF(Table1[[#This Row],[pct_pharm_e_Rx]]&gt;=0.85,"most"," ")</f>
        <v>most</v>
      </c>
    </row>
    <row r="382" spans="1:16" x14ac:dyDescent="0.2">
      <c r="A382" t="s">
        <v>47</v>
      </c>
      <c r="B382" t="s">
        <v>48</v>
      </c>
      <c r="C382">
        <v>14311</v>
      </c>
      <c r="D382" t="s">
        <v>116</v>
      </c>
      <c r="E382" s="1">
        <v>42401</v>
      </c>
      <c r="F382">
        <v>14311</v>
      </c>
      <c r="G382" t="str">
        <f>VLOOKUP(Table1[[#This Row],[tot_e_Rx]],'Lookup Tables'!$B$2:$C$6,2,TRUE)</f>
        <v xml:space="preserve">low </v>
      </c>
      <c r="H382">
        <v>12618</v>
      </c>
      <c r="I382">
        <v>1639</v>
      </c>
      <c r="J382">
        <v>4497</v>
      </c>
      <c r="K382">
        <v>9450</v>
      </c>
      <c r="L382">
        <v>2069</v>
      </c>
      <c r="M382">
        <v>523</v>
      </c>
      <c r="N382">
        <v>0.95</v>
      </c>
      <c r="O382">
        <v>0.94</v>
      </c>
      <c r="P382" t="str">
        <f>IF(Table1[[#This Row],[pct_pharm_e_Rx]]&gt;=0.85,"most"," ")</f>
        <v>most</v>
      </c>
    </row>
    <row r="383" spans="1:16" x14ac:dyDescent="0.2">
      <c r="A383" t="s">
        <v>37</v>
      </c>
      <c r="B383" t="s">
        <v>38</v>
      </c>
      <c r="C383">
        <v>14283</v>
      </c>
      <c r="D383" t="s">
        <v>118</v>
      </c>
      <c r="E383" s="1">
        <v>42522</v>
      </c>
      <c r="F383">
        <v>14283</v>
      </c>
      <c r="G383" t="str">
        <f>VLOOKUP(Table1[[#This Row],[tot_e_Rx]],'Lookup Tables'!$B$2:$C$6,2,TRUE)</f>
        <v xml:space="preserve">low </v>
      </c>
      <c r="H383">
        <v>11140</v>
      </c>
      <c r="I383">
        <v>2900</v>
      </c>
      <c r="J383">
        <v>4965</v>
      </c>
      <c r="K383">
        <v>9158</v>
      </c>
      <c r="L383">
        <v>1277</v>
      </c>
      <c r="M383">
        <v>652</v>
      </c>
      <c r="N383">
        <v>0.93</v>
      </c>
      <c r="O383">
        <v>0.88</v>
      </c>
      <c r="P383" t="str">
        <f>IF(Table1[[#This Row],[pct_pharm_e_Rx]]&gt;=0.85,"most"," ")</f>
        <v>most</v>
      </c>
    </row>
    <row r="384" spans="1:16" x14ac:dyDescent="0.2">
      <c r="A384" t="s">
        <v>37</v>
      </c>
      <c r="B384" t="s">
        <v>38</v>
      </c>
      <c r="C384">
        <v>14250</v>
      </c>
      <c r="D384" t="s">
        <v>118</v>
      </c>
      <c r="E384" s="1">
        <v>42552</v>
      </c>
      <c r="F384">
        <v>14250</v>
      </c>
      <c r="G384" t="str">
        <f>VLOOKUP(Table1[[#This Row],[tot_e_Rx]],'Lookup Tables'!$B$2:$C$6,2,TRUE)</f>
        <v xml:space="preserve">low </v>
      </c>
      <c r="H384">
        <v>11340</v>
      </c>
      <c r="I384">
        <v>2674</v>
      </c>
      <c r="J384">
        <v>4968</v>
      </c>
      <c r="K384">
        <v>9027</v>
      </c>
      <c r="L384">
        <v>1276</v>
      </c>
      <c r="M384">
        <v>658</v>
      </c>
      <c r="N384">
        <v>0.93</v>
      </c>
      <c r="O384">
        <v>0.88</v>
      </c>
      <c r="P384" t="str">
        <f>IF(Table1[[#This Row],[pct_pharm_e_Rx]]&gt;=0.85,"most"," ")</f>
        <v>most</v>
      </c>
    </row>
    <row r="385" spans="1:16" x14ac:dyDescent="0.2">
      <c r="A385" t="s">
        <v>55</v>
      </c>
      <c r="B385" t="s">
        <v>56</v>
      </c>
      <c r="C385">
        <v>14248</v>
      </c>
      <c r="D385" t="s">
        <v>119</v>
      </c>
      <c r="E385" s="1">
        <v>43221</v>
      </c>
      <c r="F385">
        <v>14248</v>
      </c>
      <c r="G385" t="str">
        <f>VLOOKUP(Table1[[#This Row],[tot_e_Rx]],'Lookup Tables'!$B$2:$C$6,2,TRUE)</f>
        <v xml:space="preserve">low </v>
      </c>
      <c r="H385">
        <v>13479</v>
      </c>
      <c r="I385">
        <v>697</v>
      </c>
      <c r="J385">
        <v>5347</v>
      </c>
      <c r="K385">
        <v>7978</v>
      </c>
      <c r="L385">
        <v>1764</v>
      </c>
      <c r="M385">
        <v>1113</v>
      </c>
      <c r="N385">
        <v>0.95</v>
      </c>
      <c r="O385">
        <v>0.94</v>
      </c>
      <c r="P385" t="str">
        <f>IF(Table1[[#This Row],[pct_pharm_e_Rx]]&gt;=0.85,"most"," ")</f>
        <v>most</v>
      </c>
    </row>
    <row r="386" spans="1:16" x14ac:dyDescent="0.2">
      <c r="A386" t="s">
        <v>79</v>
      </c>
      <c r="B386" t="s">
        <v>80</v>
      </c>
      <c r="C386">
        <v>14247</v>
      </c>
      <c r="D386" t="s">
        <v>118</v>
      </c>
      <c r="E386" s="1">
        <v>42552</v>
      </c>
      <c r="F386">
        <v>14247</v>
      </c>
      <c r="G386" t="str">
        <f>VLOOKUP(Table1[[#This Row],[tot_e_Rx]],'Lookup Tables'!$B$2:$C$6,2,TRUE)</f>
        <v xml:space="preserve">low </v>
      </c>
      <c r="H386">
        <v>10770</v>
      </c>
      <c r="I386">
        <v>3417</v>
      </c>
      <c r="J386">
        <v>4881</v>
      </c>
      <c r="K386">
        <v>9047</v>
      </c>
      <c r="L386">
        <v>1344</v>
      </c>
      <c r="M386">
        <v>283</v>
      </c>
      <c r="N386">
        <v>0.95</v>
      </c>
      <c r="O386">
        <v>0.94</v>
      </c>
      <c r="P386" t="str">
        <f>IF(Table1[[#This Row],[pct_pharm_e_Rx]]&gt;=0.85,"most"," ")</f>
        <v>most</v>
      </c>
    </row>
    <row r="387" spans="1:16" x14ac:dyDescent="0.2">
      <c r="A387" t="s">
        <v>29</v>
      </c>
      <c r="B387" t="s">
        <v>30</v>
      </c>
      <c r="C387">
        <v>14216</v>
      </c>
      <c r="D387" t="s">
        <v>117</v>
      </c>
      <c r="E387" s="1">
        <v>43556</v>
      </c>
      <c r="F387">
        <v>14216</v>
      </c>
      <c r="G387" t="str">
        <f>VLOOKUP(Table1[[#This Row],[tot_e_Rx]],'Lookup Tables'!$B$2:$C$6,2,TRUE)</f>
        <v xml:space="preserve">low </v>
      </c>
      <c r="H387">
        <v>12802</v>
      </c>
      <c r="I387">
        <v>1278</v>
      </c>
      <c r="J387">
        <v>5392</v>
      </c>
      <c r="K387">
        <v>8789</v>
      </c>
      <c r="L387">
        <v>1617</v>
      </c>
      <c r="M387">
        <v>1122</v>
      </c>
      <c r="N387">
        <v>0.95</v>
      </c>
      <c r="O387">
        <v>0.94</v>
      </c>
      <c r="P387" t="str">
        <f>IF(Table1[[#This Row],[pct_pharm_e_Rx]]&gt;=0.85,"most"," ")</f>
        <v>most</v>
      </c>
    </row>
    <row r="388" spans="1:16" x14ac:dyDescent="0.2">
      <c r="A388" t="s">
        <v>85</v>
      </c>
      <c r="B388" t="s">
        <v>86</v>
      </c>
      <c r="C388">
        <v>14215</v>
      </c>
      <c r="D388" t="s">
        <v>120</v>
      </c>
      <c r="E388" s="1">
        <v>42430</v>
      </c>
      <c r="F388">
        <v>14215</v>
      </c>
      <c r="G388" t="str">
        <f>VLOOKUP(Table1[[#This Row],[tot_e_Rx]],'Lookup Tables'!$B$2:$C$6,2,TRUE)</f>
        <v xml:space="preserve">low </v>
      </c>
      <c r="H388">
        <v>11784</v>
      </c>
      <c r="I388">
        <v>2320</v>
      </c>
      <c r="J388">
        <v>6207</v>
      </c>
      <c r="K388">
        <v>7904</v>
      </c>
      <c r="L388">
        <v>1176</v>
      </c>
      <c r="M388">
        <v>1021</v>
      </c>
      <c r="N388">
        <v>0.91</v>
      </c>
      <c r="O388">
        <v>0.9</v>
      </c>
      <c r="P388" t="str">
        <f>IF(Table1[[#This Row],[pct_pharm_e_Rx]]&gt;=0.85,"most"," ")</f>
        <v>most</v>
      </c>
    </row>
    <row r="389" spans="1:16" x14ac:dyDescent="0.2">
      <c r="A389" t="s">
        <v>105</v>
      </c>
      <c r="B389" t="s">
        <v>106</v>
      </c>
      <c r="C389">
        <v>14179</v>
      </c>
      <c r="D389" t="s">
        <v>118</v>
      </c>
      <c r="E389" s="1">
        <v>43556</v>
      </c>
      <c r="F389">
        <v>14179</v>
      </c>
      <c r="G389" t="str">
        <f>VLOOKUP(Table1[[#This Row],[tot_e_Rx]],'Lookup Tables'!$B$2:$C$6,2,TRUE)</f>
        <v xml:space="preserve">low </v>
      </c>
      <c r="H389">
        <v>13713</v>
      </c>
      <c r="I389">
        <v>353</v>
      </c>
      <c r="J389">
        <v>5779</v>
      </c>
      <c r="K389">
        <v>8364</v>
      </c>
      <c r="L389">
        <v>2029</v>
      </c>
      <c r="M389">
        <v>1383</v>
      </c>
      <c r="N389">
        <v>0.97</v>
      </c>
      <c r="O389">
        <v>0.97</v>
      </c>
      <c r="P389" t="str">
        <f>IF(Table1[[#This Row],[pct_pharm_e_Rx]]&gt;=0.85,"most"," ")</f>
        <v>most</v>
      </c>
    </row>
    <row r="390" spans="1:16" x14ac:dyDescent="0.2">
      <c r="A390" t="s">
        <v>53</v>
      </c>
      <c r="B390" t="s">
        <v>54</v>
      </c>
      <c r="C390">
        <v>14168</v>
      </c>
      <c r="D390" t="s">
        <v>118</v>
      </c>
      <c r="E390" s="1">
        <v>42522</v>
      </c>
      <c r="F390">
        <v>14168</v>
      </c>
      <c r="G390" t="str">
        <f>VLOOKUP(Table1[[#This Row],[tot_e_Rx]],'Lookup Tables'!$B$2:$C$6,2,TRUE)</f>
        <v xml:space="preserve">low </v>
      </c>
      <c r="H390">
        <v>6909</v>
      </c>
      <c r="I390">
        <v>7231</v>
      </c>
      <c r="J390">
        <v>5443</v>
      </c>
      <c r="K390">
        <v>8513</v>
      </c>
      <c r="L390">
        <v>861</v>
      </c>
      <c r="M390">
        <v>786</v>
      </c>
      <c r="N390">
        <v>0.95</v>
      </c>
      <c r="O390">
        <v>0.93</v>
      </c>
      <c r="P390" t="str">
        <f>IF(Table1[[#This Row],[pct_pharm_e_Rx]]&gt;=0.85,"most"," ")</f>
        <v>most</v>
      </c>
    </row>
    <row r="391" spans="1:16" x14ac:dyDescent="0.2">
      <c r="A391" t="s">
        <v>105</v>
      </c>
      <c r="B391" t="s">
        <v>106</v>
      </c>
      <c r="C391">
        <v>14141</v>
      </c>
      <c r="D391" t="s">
        <v>118</v>
      </c>
      <c r="E391" s="1">
        <v>43525</v>
      </c>
      <c r="F391">
        <v>14141</v>
      </c>
      <c r="G391" t="str">
        <f>VLOOKUP(Table1[[#This Row],[tot_e_Rx]],'Lookup Tables'!$B$2:$C$6,2,TRUE)</f>
        <v xml:space="preserve">low </v>
      </c>
      <c r="H391">
        <v>13657</v>
      </c>
      <c r="I391">
        <v>353</v>
      </c>
      <c r="J391">
        <v>5797</v>
      </c>
      <c r="K391">
        <v>8323</v>
      </c>
      <c r="L391">
        <v>2020</v>
      </c>
      <c r="M391">
        <v>1366</v>
      </c>
      <c r="N391">
        <v>0.96</v>
      </c>
      <c r="O391">
        <v>0.96</v>
      </c>
      <c r="P391" t="str">
        <f>IF(Table1[[#This Row],[pct_pharm_e_Rx]]&gt;=0.85,"most"," ")</f>
        <v>most</v>
      </c>
    </row>
    <row r="392" spans="1:16" x14ac:dyDescent="0.2">
      <c r="A392" t="s">
        <v>99</v>
      </c>
      <c r="B392" t="s">
        <v>100</v>
      </c>
      <c r="C392">
        <v>14140</v>
      </c>
      <c r="D392" t="s">
        <v>117</v>
      </c>
      <c r="E392" s="1">
        <v>43313</v>
      </c>
      <c r="F392">
        <v>14140</v>
      </c>
      <c r="G392" t="str">
        <f>VLOOKUP(Table1[[#This Row],[tot_e_Rx]],'Lookup Tables'!$B$2:$C$6,2,TRUE)</f>
        <v xml:space="preserve">low </v>
      </c>
      <c r="H392">
        <v>12795</v>
      </c>
      <c r="I392">
        <v>1266</v>
      </c>
      <c r="J392">
        <v>5382</v>
      </c>
      <c r="K392">
        <v>8714</v>
      </c>
      <c r="L392">
        <v>1927</v>
      </c>
      <c r="M392">
        <v>867</v>
      </c>
      <c r="N392">
        <v>0.97</v>
      </c>
      <c r="O392">
        <v>0.96</v>
      </c>
      <c r="P392" t="str">
        <f>IF(Table1[[#This Row],[pct_pharm_e_Rx]]&gt;=0.85,"most"," ")</f>
        <v>most</v>
      </c>
    </row>
    <row r="393" spans="1:16" x14ac:dyDescent="0.2">
      <c r="A393" t="s">
        <v>53</v>
      </c>
      <c r="B393" t="s">
        <v>54</v>
      </c>
      <c r="C393">
        <v>14131</v>
      </c>
      <c r="D393" t="s">
        <v>118</v>
      </c>
      <c r="E393" s="1">
        <v>42552</v>
      </c>
      <c r="F393">
        <v>14131</v>
      </c>
      <c r="G393" t="str">
        <f>VLOOKUP(Table1[[#This Row],[tot_e_Rx]],'Lookup Tables'!$B$2:$C$6,2,TRUE)</f>
        <v xml:space="preserve">low </v>
      </c>
      <c r="H393">
        <v>7120</v>
      </c>
      <c r="I393">
        <v>6985</v>
      </c>
      <c r="J393">
        <v>5381</v>
      </c>
      <c r="K393">
        <v>8379</v>
      </c>
      <c r="L393">
        <v>862</v>
      </c>
      <c r="M393">
        <v>779</v>
      </c>
      <c r="N393">
        <v>0.95</v>
      </c>
      <c r="O393">
        <v>0.93</v>
      </c>
      <c r="P393" t="str">
        <f>IF(Table1[[#This Row],[pct_pharm_e_Rx]]&gt;=0.85,"most"," ")</f>
        <v>most</v>
      </c>
    </row>
    <row r="394" spans="1:16" x14ac:dyDescent="0.2">
      <c r="A394" t="s">
        <v>55</v>
      </c>
      <c r="B394" t="s">
        <v>56</v>
      </c>
      <c r="C394">
        <v>14106</v>
      </c>
      <c r="D394" t="s">
        <v>119</v>
      </c>
      <c r="E394" s="1">
        <v>43191</v>
      </c>
      <c r="F394">
        <v>14106</v>
      </c>
      <c r="G394" t="str">
        <f>VLOOKUP(Table1[[#This Row],[tot_e_Rx]],'Lookup Tables'!$B$2:$C$6,2,TRUE)</f>
        <v xml:space="preserve">low </v>
      </c>
      <c r="H394">
        <v>13271</v>
      </c>
      <c r="I394">
        <v>760</v>
      </c>
      <c r="J394">
        <v>5328</v>
      </c>
      <c r="K394">
        <v>7908</v>
      </c>
      <c r="L394">
        <v>1747</v>
      </c>
      <c r="M394">
        <v>1102</v>
      </c>
      <c r="N394">
        <v>0.95</v>
      </c>
      <c r="O394">
        <v>0.94</v>
      </c>
      <c r="P394" t="str">
        <f>IF(Table1[[#This Row],[pct_pharm_e_Rx]]&gt;=0.85,"most"," ")</f>
        <v>most</v>
      </c>
    </row>
    <row r="395" spans="1:16" x14ac:dyDescent="0.2">
      <c r="A395" t="s">
        <v>29</v>
      </c>
      <c r="B395" t="s">
        <v>30</v>
      </c>
      <c r="C395">
        <v>14081</v>
      </c>
      <c r="D395" t="s">
        <v>117</v>
      </c>
      <c r="E395" s="1">
        <v>43525</v>
      </c>
      <c r="F395">
        <v>14081</v>
      </c>
      <c r="G395" t="str">
        <f>VLOOKUP(Table1[[#This Row],[tot_e_Rx]],'Lookup Tables'!$B$2:$C$6,2,TRUE)</f>
        <v xml:space="preserve">low </v>
      </c>
      <c r="H395">
        <v>12627</v>
      </c>
      <c r="I395">
        <v>1302</v>
      </c>
      <c r="J395">
        <v>5366</v>
      </c>
      <c r="K395">
        <v>8690</v>
      </c>
      <c r="L395">
        <v>1578</v>
      </c>
      <c r="M395">
        <v>1115</v>
      </c>
      <c r="N395">
        <v>0.95</v>
      </c>
      <c r="O395">
        <v>0.94</v>
      </c>
      <c r="P395" t="str">
        <f>IF(Table1[[#This Row],[pct_pharm_e_Rx]]&gt;=0.85,"most"," ")</f>
        <v>most</v>
      </c>
    </row>
    <row r="396" spans="1:16" x14ac:dyDescent="0.2">
      <c r="A396" t="s">
        <v>105</v>
      </c>
      <c r="B396" t="s">
        <v>106</v>
      </c>
      <c r="C396">
        <v>14073</v>
      </c>
      <c r="D396" t="s">
        <v>118</v>
      </c>
      <c r="E396" s="1">
        <v>43435</v>
      </c>
      <c r="F396">
        <v>14073</v>
      </c>
      <c r="G396" t="str">
        <f>VLOOKUP(Table1[[#This Row],[tot_e_Rx]],'Lookup Tables'!$B$2:$C$6,2,TRUE)</f>
        <v xml:space="preserve">low </v>
      </c>
      <c r="H396">
        <v>13582</v>
      </c>
      <c r="I396">
        <v>384</v>
      </c>
      <c r="J396">
        <v>5633</v>
      </c>
      <c r="K396">
        <v>8329</v>
      </c>
      <c r="L396">
        <v>1953</v>
      </c>
      <c r="M396">
        <v>1332</v>
      </c>
      <c r="N396">
        <v>0.97</v>
      </c>
      <c r="O396">
        <v>0.96</v>
      </c>
      <c r="P396" t="str">
        <f>IF(Table1[[#This Row],[pct_pharm_e_Rx]]&gt;=0.85,"most"," ")</f>
        <v>most</v>
      </c>
    </row>
    <row r="397" spans="1:16" x14ac:dyDescent="0.2">
      <c r="A397" t="s">
        <v>105</v>
      </c>
      <c r="B397" t="s">
        <v>106</v>
      </c>
      <c r="C397">
        <v>14063</v>
      </c>
      <c r="D397" t="s">
        <v>118</v>
      </c>
      <c r="E397" s="1">
        <v>43497</v>
      </c>
      <c r="F397">
        <v>14063</v>
      </c>
      <c r="G397" t="str">
        <f>VLOOKUP(Table1[[#This Row],[tot_e_Rx]],'Lookup Tables'!$B$2:$C$6,2,TRUE)</f>
        <v xml:space="preserve">low </v>
      </c>
      <c r="H397">
        <v>13604</v>
      </c>
      <c r="I397">
        <v>354</v>
      </c>
      <c r="J397">
        <v>5785</v>
      </c>
      <c r="K397">
        <v>8264</v>
      </c>
      <c r="L397">
        <v>1999</v>
      </c>
      <c r="M397">
        <v>1358</v>
      </c>
      <c r="N397">
        <v>0.96</v>
      </c>
      <c r="O397">
        <v>0.96</v>
      </c>
      <c r="P397" t="str">
        <f>IF(Table1[[#This Row],[pct_pharm_e_Rx]]&gt;=0.85,"most"," ")</f>
        <v>most</v>
      </c>
    </row>
    <row r="398" spans="1:16" x14ac:dyDescent="0.2">
      <c r="A398" t="s">
        <v>105</v>
      </c>
      <c r="B398" t="s">
        <v>106</v>
      </c>
      <c r="C398">
        <v>14048</v>
      </c>
      <c r="D398" t="s">
        <v>118</v>
      </c>
      <c r="E398" s="1">
        <v>43466</v>
      </c>
      <c r="F398">
        <v>14048</v>
      </c>
      <c r="G398" t="str">
        <f>VLOOKUP(Table1[[#This Row],[tot_e_Rx]],'Lookup Tables'!$B$2:$C$6,2,TRUE)</f>
        <v xml:space="preserve">low </v>
      </c>
      <c r="H398">
        <v>13589</v>
      </c>
      <c r="I398">
        <v>358</v>
      </c>
      <c r="J398">
        <v>5634</v>
      </c>
      <c r="K398">
        <v>8283</v>
      </c>
      <c r="L398">
        <v>1965</v>
      </c>
      <c r="M398">
        <v>1339</v>
      </c>
      <c r="N398">
        <v>0.96</v>
      </c>
      <c r="O398">
        <v>0.96</v>
      </c>
      <c r="P398" t="str">
        <f>IF(Table1[[#This Row],[pct_pharm_e_Rx]]&gt;=0.85,"most"," ")</f>
        <v>most</v>
      </c>
    </row>
    <row r="399" spans="1:16" x14ac:dyDescent="0.2">
      <c r="A399" t="s">
        <v>47</v>
      </c>
      <c r="B399" t="s">
        <v>48</v>
      </c>
      <c r="C399">
        <v>14043</v>
      </c>
      <c r="D399" t="s">
        <v>116</v>
      </c>
      <c r="E399" s="1">
        <v>42370</v>
      </c>
      <c r="F399">
        <v>14043</v>
      </c>
      <c r="G399" t="str">
        <f>VLOOKUP(Table1[[#This Row],[tot_e_Rx]],'Lookup Tables'!$B$2:$C$6,2,TRUE)</f>
        <v xml:space="preserve">low </v>
      </c>
      <c r="H399">
        <v>12370</v>
      </c>
      <c r="I399">
        <v>1617</v>
      </c>
      <c r="J399">
        <v>4157</v>
      </c>
      <c r="K399">
        <v>8528</v>
      </c>
      <c r="L399">
        <v>2058</v>
      </c>
      <c r="M399">
        <v>482</v>
      </c>
      <c r="N399">
        <v>0.95</v>
      </c>
      <c r="O399">
        <v>0.95</v>
      </c>
      <c r="P399" t="str">
        <f>IF(Table1[[#This Row],[pct_pharm_e_Rx]]&gt;=0.85,"most"," ")</f>
        <v>most</v>
      </c>
    </row>
    <row r="400" spans="1:16" x14ac:dyDescent="0.2">
      <c r="A400" t="s">
        <v>63</v>
      </c>
      <c r="B400" t="s">
        <v>64</v>
      </c>
      <c r="C400">
        <v>14004</v>
      </c>
      <c r="D400" t="s">
        <v>117</v>
      </c>
      <c r="E400" s="1">
        <v>42644</v>
      </c>
      <c r="F400">
        <v>14004</v>
      </c>
      <c r="G400" t="str">
        <f>VLOOKUP(Table1[[#This Row],[tot_e_Rx]],'Lookup Tables'!$B$2:$C$6,2,TRUE)</f>
        <v xml:space="preserve">low </v>
      </c>
      <c r="H400">
        <v>11289</v>
      </c>
      <c r="I400">
        <v>2627</v>
      </c>
      <c r="J400">
        <v>5192</v>
      </c>
      <c r="K400">
        <v>8334</v>
      </c>
      <c r="L400">
        <v>1417</v>
      </c>
      <c r="M400">
        <v>1564</v>
      </c>
      <c r="N400">
        <v>0.95</v>
      </c>
      <c r="O400">
        <v>0.94</v>
      </c>
      <c r="P400" t="str">
        <f>IF(Table1[[#This Row],[pct_pharm_e_Rx]]&gt;=0.85,"most"," ")</f>
        <v>most</v>
      </c>
    </row>
    <row r="401" spans="1:16" x14ac:dyDescent="0.2">
      <c r="A401" t="s">
        <v>105</v>
      </c>
      <c r="B401" t="s">
        <v>106</v>
      </c>
      <c r="C401">
        <v>13975</v>
      </c>
      <c r="D401" t="s">
        <v>118</v>
      </c>
      <c r="E401" s="1">
        <v>43405</v>
      </c>
      <c r="F401">
        <v>13975</v>
      </c>
      <c r="G401" t="str">
        <f>VLOOKUP(Table1[[#This Row],[tot_e_Rx]],'Lookup Tables'!$B$2:$C$6,2,TRUE)</f>
        <v xml:space="preserve">low </v>
      </c>
      <c r="H401">
        <v>13491</v>
      </c>
      <c r="I401">
        <v>383</v>
      </c>
      <c r="J401">
        <v>5621</v>
      </c>
      <c r="K401">
        <v>8265</v>
      </c>
      <c r="L401">
        <v>1942</v>
      </c>
      <c r="M401">
        <v>1334</v>
      </c>
      <c r="N401">
        <v>0.96</v>
      </c>
      <c r="O401">
        <v>0.96</v>
      </c>
      <c r="P401" t="str">
        <f>IF(Table1[[#This Row],[pct_pharm_e_Rx]]&gt;=0.85,"most"," ")</f>
        <v>most</v>
      </c>
    </row>
    <row r="402" spans="1:16" x14ac:dyDescent="0.2">
      <c r="A402" t="s">
        <v>71</v>
      </c>
      <c r="B402" t="s">
        <v>72</v>
      </c>
      <c r="C402">
        <v>13970</v>
      </c>
      <c r="D402" t="s">
        <v>120</v>
      </c>
      <c r="E402" s="1">
        <v>43556</v>
      </c>
      <c r="F402">
        <v>13970</v>
      </c>
      <c r="G402" t="str">
        <f>VLOOKUP(Table1[[#This Row],[tot_e_Rx]],'Lookup Tables'!$B$2:$C$6,2,TRUE)</f>
        <v xml:space="preserve">low </v>
      </c>
      <c r="H402">
        <v>12244</v>
      </c>
      <c r="I402">
        <v>1570</v>
      </c>
      <c r="J402">
        <v>4107</v>
      </c>
      <c r="K402">
        <v>9842</v>
      </c>
      <c r="L402">
        <v>1229</v>
      </c>
      <c r="M402">
        <v>501</v>
      </c>
      <c r="N402">
        <v>0.97</v>
      </c>
      <c r="O402">
        <v>0.96</v>
      </c>
      <c r="P402" t="str">
        <f>IF(Table1[[#This Row],[pct_pharm_e_Rx]]&gt;=0.85,"most"," ")</f>
        <v>most</v>
      </c>
    </row>
    <row r="403" spans="1:16" x14ac:dyDescent="0.2">
      <c r="A403" t="s">
        <v>71</v>
      </c>
      <c r="B403" t="s">
        <v>72</v>
      </c>
      <c r="C403">
        <v>13968</v>
      </c>
      <c r="D403" t="s">
        <v>120</v>
      </c>
      <c r="E403" s="1">
        <v>43525</v>
      </c>
      <c r="F403">
        <v>13968</v>
      </c>
      <c r="G403" t="str">
        <f>VLOOKUP(Table1[[#This Row],[tot_e_Rx]],'Lookup Tables'!$B$2:$C$6,2,TRUE)</f>
        <v xml:space="preserve">low </v>
      </c>
      <c r="H403">
        <v>12095</v>
      </c>
      <c r="I403">
        <v>1696</v>
      </c>
      <c r="J403">
        <v>4090</v>
      </c>
      <c r="K403">
        <v>9861</v>
      </c>
      <c r="L403">
        <v>1213</v>
      </c>
      <c r="M403">
        <v>497</v>
      </c>
      <c r="N403">
        <v>0.97</v>
      </c>
      <c r="O403">
        <v>0.96</v>
      </c>
      <c r="P403" t="str">
        <f>IF(Table1[[#This Row],[pct_pharm_e_Rx]]&gt;=0.85,"most"," ")</f>
        <v>most</v>
      </c>
    </row>
    <row r="404" spans="1:16" x14ac:dyDescent="0.2">
      <c r="A404" t="s">
        <v>105</v>
      </c>
      <c r="B404" t="s">
        <v>106</v>
      </c>
      <c r="C404">
        <v>13951</v>
      </c>
      <c r="D404" t="s">
        <v>118</v>
      </c>
      <c r="E404" s="1">
        <v>43374</v>
      </c>
      <c r="F404">
        <v>13951</v>
      </c>
      <c r="G404" t="str">
        <f>VLOOKUP(Table1[[#This Row],[tot_e_Rx]],'Lookup Tables'!$B$2:$C$6,2,TRUE)</f>
        <v xml:space="preserve">low </v>
      </c>
      <c r="H404">
        <v>13426</v>
      </c>
      <c r="I404">
        <v>430</v>
      </c>
      <c r="J404">
        <v>5618</v>
      </c>
      <c r="K404">
        <v>8273</v>
      </c>
      <c r="L404">
        <v>1921</v>
      </c>
      <c r="M404">
        <v>1315</v>
      </c>
      <c r="N404">
        <v>0.96</v>
      </c>
      <c r="O404">
        <v>0.96</v>
      </c>
      <c r="P404" t="str">
        <f>IF(Table1[[#This Row],[pct_pharm_e_Rx]]&gt;=0.85,"most"," ")</f>
        <v>most</v>
      </c>
    </row>
    <row r="405" spans="1:16" x14ac:dyDescent="0.2">
      <c r="A405" t="s">
        <v>99</v>
      </c>
      <c r="B405" t="s">
        <v>100</v>
      </c>
      <c r="C405">
        <v>13938</v>
      </c>
      <c r="D405" t="s">
        <v>117</v>
      </c>
      <c r="E405" s="1">
        <v>43282</v>
      </c>
      <c r="F405">
        <v>13938</v>
      </c>
      <c r="G405" t="str">
        <f>VLOOKUP(Table1[[#This Row],[tot_e_Rx]],'Lookup Tables'!$B$2:$C$6,2,TRUE)</f>
        <v xml:space="preserve">low </v>
      </c>
      <c r="H405">
        <v>12590</v>
      </c>
      <c r="I405">
        <v>1264</v>
      </c>
      <c r="J405">
        <v>4805</v>
      </c>
      <c r="K405">
        <v>7872</v>
      </c>
      <c r="L405">
        <v>1755</v>
      </c>
      <c r="M405">
        <v>809</v>
      </c>
      <c r="N405">
        <v>0.97</v>
      </c>
      <c r="O405">
        <v>0.96</v>
      </c>
      <c r="P405" t="str">
        <f>IF(Table1[[#This Row],[pct_pharm_e_Rx]]&gt;=0.85,"most"," ")</f>
        <v>most</v>
      </c>
    </row>
    <row r="406" spans="1:16" x14ac:dyDescent="0.2">
      <c r="A406" t="s">
        <v>29</v>
      </c>
      <c r="B406" t="s">
        <v>30</v>
      </c>
      <c r="C406">
        <v>13926</v>
      </c>
      <c r="D406" t="s">
        <v>117</v>
      </c>
      <c r="E406" s="1">
        <v>43497</v>
      </c>
      <c r="F406">
        <v>13926</v>
      </c>
      <c r="G406" t="str">
        <f>VLOOKUP(Table1[[#This Row],[tot_e_Rx]],'Lookup Tables'!$B$2:$C$6,2,TRUE)</f>
        <v xml:space="preserve">low </v>
      </c>
      <c r="H406">
        <v>12490</v>
      </c>
      <c r="I406">
        <v>1356</v>
      </c>
      <c r="J406">
        <v>5277</v>
      </c>
      <c r="K406">
        <v>8626</v>
      </c>
      <c r="L406">
        <v>1519</v>
      </c>
      <c r="M406">
        <v>1098</v>
      </c>
      <c r="N406">
        <v>0.96</v>
      </c>
      <c r="O406">
        <v>0.95</v>
      </c>
      <c r="P406" t="str">
        <f>IF(Table1[[#This Row],[pct_pharm_e_Rx]]&gt;=0.85,"most"," ")</f>
        <v>most</v>
      </c>
    </row>
    <row r="407" spans="1:16" x14ac:dyDescent="0.2">
      <c r="A407" t="s">
        <v>27</v>
      </c>
      <c r="B407" t="s">
        <v>28</v>
      </c>
      <c r="C407">
        <v>13919</v>
      </c>
      <c r="D407" t="s">
        <v>117</v>
      </c>
      <c r="E407" s="1">
        <v>42430</v>
      </c>
      <c r="F407">
        <v>13919</v>
      </c>
      <c r="G407" t="str">
        <f>VLOOKUP(Table1[[#This Row],[tot_e_Rx]],'Lookup Tables'!$B$2:$C$6,2,TRUE)</f>
        <v xml:space="preserve">low </v>
      </c>
      <c r="H407">
        <v>9100</v>
      </c>
      <c r="I407">
        <v>4588</v>
      </c>
      <c r="J407">
        <v>4943</v>
      </c>
      <c r="K407">
        <v>8829</v>
      </c>
      <c r="L407">
        <v>1464</v>
      </c>
      <c r="M407">
        <v>583</v>
      </c>
      <c r="N407">
        <v>0.91</v>
      </c>
      <c r="O407">
        <v>0.89</v>
      </c>
      <c r="P407" t="str">
        <f>IF(Table1[[#This Row],[pct_pharm_e_Rx]]&gt;=0.85,"most"," ")</f>
        <v>most</v>
      </c>
    </row>
    <row r="408" spans="1:16" x14ac:dyDescent="0.2">
      <c r="A408" t="s">
        <v>29</v>
      </c>
      <c r="B408" t="s">
        <v>30</v>
      </c>
      <c r="C408">
        <v>13863</v>
      </c>
      <c r="D408" t="s">
        <v>117</v>
      </c>
      <c r="E408" s="1">
        <v>43466</v>
      </c>
      <c r="F408">
        <v>13863</v>
      </c>
      <c r="G408" t="str">
        <f>VLOOKUP(Table1[[#This Row],[tot_e_Rx]],'Lookup Tables'!$B$2:$C$6,2,TRUE)</f>
        <v xml:space="preserve">low </v>
      </c>
      <c r="H408">
        <v>12389</v>
      </c>
      <c r="I408">
        <v>1391</v>
      </c>
      <c r="J408">
        <v>5176</v>
      </c>
      <c r="K408">
        <v>8597</v>
      </c>
      <c r="L408">
        <v>1474</v>
      </c>
      <c r="M408">
        <v>1067</v>
      </c>
      <c r="N408">
        <v>0.96</v>
      </c>
      <c r="O408">
        <v>0.95</v>
      </c>
      <c r="P408" t="str">
        <f>IF(Table1[[#This Row],[pct_pharm_e_Rx]]&gt;=0.85,"most"," ")</f>
        <v>most</v>
      </c>
    </row>
    <row r="409" spans="1:16" x14ac:dyDescent="0.2">
      <c r="A409" t="s">
        <v>103</v>
      </c>
      <c r="B409" t="s">
        <v>104</v>
      </c>
      <c r="C409">
        <v>13841</v>
      </c>
      <c r="D409" t="s">
        <v>113</v>
      </c>
      <c r="E409" s="1">
        <v>43556</v>
      </c>
      <c r="F409">
        <v>13841</v>
      </c>
      <c r="G409" t="str">
        <f>VLOOKUP(Table1[[#This Row],[tot_e_Rx]],'Lookup Tables'!$B$2:$C$6,2,TRUE)</f>
        <v xml:space="preserve">low </v>
      </c>
      <c r="H409">
        <v>12946</v>
      </c>
      <c r="I409">
        <v>836</v>
      </c>
      <c r="J409">
        <v>6282</v>
      </c>
      <c r="K409">
        <v>7521</v>
      </c>
      <c r="L409">
        <v>1785</v>
      </c>
      <c r="M409">
        <v>1321</v>
      </c>
      <c r="N409">
        <v>0.95</v>
      </c>
      <c r="O409">
        <v>0.95</v>
      </c>
      <c r="P409" t="str">
        <f>IF(Table1[[#This Row],[pct_pharm_e_Rx]]&gt;=0.85,"most"," ")</f>
        <v>most</v>
      </c>
    </row>
    <row r="410" spans="1:16" x14ac:dyDescent="0.2">
      <c r="A410" t="s">
        <v>71</v>
      </c>
      <c r="B410" t="s">
        <v>72</v>
      </c>
      <c r="C410">
        <v>13840</v>
      </c>
      <c r="D410" t="s">
        <v>120</v>
      </c>
      <c r="E410" s="1">
        <v>43497</v>
      </c>
      <c r="F410">
        <v>13840</v>
      </c>
      <c r="G410" t="str">
        <f>VLOOKUP(Table1[[#This Row],[tot_e_Rx]],'Lookup Tables'!$B$2:$C$6,2,TRUE)</f>
        <v xml:space="preserve">low </v>
      </c>
      <c r="H410">
        <v>12025</v>
      </c>
      <c r="I410">
        <v>1672</v>
      </c>
      <c r="J410">
        <v>4062</v>
      </c>
      <c r="K410">
        <v>9764</v>
      </c>
      <c r="L410">
        <v>1197</v>
      </c>
      <c r="M410">
        <v>472</v>
      </c>
      <c r="N410">
        <v>0.96</v>
      </c>
      <c r="O410">
        <v>0.96</v>
      </c>
      <c r="P410" t="str">
        <f>IF(Table1[[#This Row],[pct_pharm_e_Rx]]&gt;=0.85,"most"," ")</f>
        <v>most</v>
      </c>
    </row>
    <row r="411" spans="1:16" x14ac:dyDescent="0.2">
      <c r="A411" t="s">
        <v>29</v>
      </c>
      <c r="B411" t="s">
        <v>30</v>
      </c>
      <c r="C411">
        <v>13833</v>
      </c>
      <c r="D411" t="s">
        <v>117</v>
      </c>
      <c r="E411" s="1">
        <v>43435</v>
      </c>
      <c r="F411">
        <v>13833</v>
      </c>
      <c r="G411" t="str">
        <f>VLOOKUP(Table1[[#This Row],[tot_e_Rx]],'Lookup Tables'!$B$2:$C$6,2,TRUE)</f>
        <v xml:space="preserve">low </v>
      </c>
      <c r="H411">
        <v>12293</v>
      </c>
      <c r="I411">
        <v>1455</v>
      </c>
      <c r="J411">
        <v>5140</v>
      </c>
      <c r="K411">
        <v>8619</v>
      </c>
      <c r="L411">
        <v>1452</v>
      </c>
      <c r="M411">
        <v>1053</v>
      </c>
      <c r="N411">
        <v>0.96</v>
      </c>
      <c r="O411">
        <v>0.95</v>
      </c>
      <c r="P411" t="str">
        <f>IF(Table1[[#This Row],[pct_pharm_e_Rx]]&gt;=0.85,"most"," ")</f>
        <v>most</v>
      </c>
    </row>
    <row r="412" spans="1:16" x14ac:dyDescent="0.2">
      <c r="A412" t="s">
        <v>105</v>
      </c>
      <c r="B412" t="s">
        <v>106</v>
      </c>
      <c r="C412">
        <v>13789</v>
      </c>
      <c r="D412" t="s">
        <v>118</v>
      </c>
      <c r="E412" s="1">
        <v>43344</v>
      </c>
      <c r="F412">
        <v>13789</v>
      </c>
      <c r="G412" t="str">
        <f>VLOOKUP(Table1[[#This Row],[tot_e_Rx]],'Lookup Tables'!$B$2:$C$6,2,TRUE)</f>
        <v xml:space="preserve">low </v>
      </c>
      <c r="H412">
        <v>13261</v>
      </c>
      <c r="I412">
        <v>427</v>
      </c>
      <c r="J412">
        <v>5553</v>
      </c>
      <c r="K412">
        <v>8199</v>
      </c>
      <c r="L412">
        <v>1889</v>
      </c>
      <c r="M412">
        <v>1296</v>
      </c>
      <c r="N412">
        <v>0.96</v>
      </c>
      <c r="O412">
        <v>0.96</v>
      </c>
      <c r="P412" t="str">
        <f>IF(Table1[[#This Row],[pct_pharm_e_Rx]]&gt;=0.85,"most"," ")</f>
        <v>most</v>
      </c>
    </row>
    <row r="413" spans="1:16" x14ac:dyDescent="0.2">
      <c r="A413" t="s">
        <v>71</v>
      </c>
      <c r="B413" t="s">
        <v>72</v>
      </c>
      <c r="C413">
        <v>13784</v>
      </c>
      <c r="D413" t="s">
        <v>120</v>
      </c>
      <c r="E413" s="1">
        <v>43466</v>
      </c>
      <c r="F413">
        <v>13784</v>
      </c>
      <c r="G413" t="str">
        <f>VLOOKUP(Table1[[#This Row],[tot_e_Rx]],'Lookup Tables'!$B$2:$C$6,2,TRUE)</f>
        <v xml:space="preserve">low </v>
      </c>
      <c r="H413">
        <v>11881</v>
      </c>
      <c r="I413">
        <v>1762</v>
      </c>
      <c r="J413">
        <v>3985</v>
      </c>
      <c r="K413">
        <v>9726</v>
      </c>
      <c r="L413">
        <v>1162</v>
      </c>
      <c r="M413">
        <v>465</v>
      </c>
      <c r="N413">
        <v>0.96</v>
      </c>
      <c r="O413">
        <v>0.96</v>
      </c>
      <c r="P413" t="str">
        <f>IF(Table1[[#This Row],[pct_pharm_e_Rx]]&gt;=0.85,"most"," ")</f>
        <v>most</v>
      </c>
    </row>
    <row r="414" spans="1:16" x14ac:dyDescent="0.2">
      <c r="A414" t="s">
        <v>71</v>
      </c>
      <c r="B414" t="s">
        <v>72</v>
      </c>
      <c r="C414">
        <v>13782</v>
      </c>
      <c r="D414" t="s">
        <v>120</v>
      </c>
      <c r="E414" s="1">
        <v>43405</v>
      </c>
      <c r="F414">
        <v>13782</v>
      </c>
      <c r="G414" t="str">
        <f>VLOOKUP(Table1[[#This Row],[tot_e_Rx]],'Lookup Tables'!$B$2:$C$6,2,TRUE)</f>
        <v xml:space="preserve">low </v>
      </c>
      <c r="H414">
        <v>11827</v>
      </c>
      <c r="I414">
        <v>1810</v>
      </c>
      <c r="J414">
        <v>3961</v>
      </c>
      <c r="K414">
        <v>9761</v>
      </c>
      <c r="L414">
        <v>1138</v>
      </c>
      <c r="M414">
        <v>460</v>
      </c>
      <c r="N414">
        <v>0.97</v>
      </c>
      <c r="O414">
        <v>0.96</v>
      </c>
      <c r="P414" t="str">
        <f>IF(Table1[[#This Row],[pct_pharm_e_Rx]]&gt;=0.85,"most"," ")</f>
        <v>most</v>
      </c>
    </row>
    <row r="415" spans="1:16" x14ac:dyDescent="0.2">
      <c r="A415" t="s">
        <v>71</v>
      </c>
      <c r="B415" t="s">
        <v>72</v>
      </c>
      <c r="C415">
        <v>13780</v>
      </c>
      <c r="D415" t="s">
        <v>120</v>
      </c>
      <c r="E415" s="1">
        <v>43435</v>
      </c>
      <c r="F415">
        <v>13780</v>
      </c>
      <c r="G415" t="str">
        <f>VLOOKUP(Table1[[#This Row],[tot_e_Rx]],'Lookup Tables'!$B$2:$C$6,2,TRUE)</f>
        <v xml:space="preserve">low </v>
      </c>
      <c r="H415">
        <v>11851</v>
      </c>
      <c r="I415">
        <v>1789</v>
      </c>
      <c r="J415">
        <v>3959</v>
      </c>
      <c r="K415">
        <v>9754</v>
      </c>
      <c r="L415">
        <v>1136</v>
      </c>
      <c r="M415">
        <v>463</v>
      </c>
      <c r="N415">
        <v>0.96</v>
      </c>
      <c r="O415">
        <v>0.96</v>
      </c>
      <c r="P415" t="str">
        <f>IF(Table1[[#This Row],[pct_pharm_e_Rx]]&gt;=0.85,"most"," ")</f>
        <v>most</v>
      </c>
    </row>
    <row r="416" spans="1:16" x14ac:dyDescent="0.2">
      <c r="A416" t="s">
        <v>99</v>
      </c>
      <c r="B416" t="s">
        <v>100</v>
      </c>
      <c r="C416">
        <v>13724</v>
      </c>
      <c r="D416" t="s">
        <v>117</v>
      </c>
      <c r="E416" s="1">
        <v>43252</v>
      </c>
      <c r="F416">
        <v>13724</v>
      </c>
      <c r="G416" t="str">
        <f>VLOOKUP(Table1[[#This Row],[tot_e_Rx]],'Lookup Tables'!$B$2:$C$6,2,TRUE)</f>
        <v xml:space="preserve">low </v>
      </c>
      <c r="H416">
        <v>12343</v>
      </c>
      <c r="I416">
        <v>1301</v>
      </c>
      <c r="J416">
        <v>4781</v>
      </c>
      <c r="K416">
        <v>7921</v>
      </c>
      <c r="L416">
        <v>1696</v>
      </c>
      <c r="M416">
        <v>786</v>
      </c>
      <c r="N416">
        <v>0.97</v>
      </c>
      <c r="O416">
        <v>0.96</v>
      </c>
      <c r="P416" t="str">
        <f>IF(Table1[[#This Row],[pct_pharm_e_Rx]]&gt;=0.85,"most"," ")</f>
        <v>most</v>
      </c>
    </row>
    <row r="417" spans="1:16" x14ac:dyDescent="0.2">
      <c r="A417" t="s">
        <v>95</v>
      </c>
      <c r="B417" t="s">
        <v>96</v>
      </c>
      <c r="C417">
        <v>13720</v>
      </c>
      <c r="D417" t="s">
        <v>115</v>
      </c>
      <c r="E417" s="1">
        <v>42370</v>
      </c>
      <c r="F417">
        <v>13720</v>
      </c>
      <c r="G417" t="str">
        <f>VLOOKUP(Table1[[#This Row],[tot_e_Rx]],'Lookup Tables'!$B$2:$C$6,2,TRUE)</f>
        <v xml:space="preserve">low </v>
      </c>
      <c r="H417">
        <v>10860</v>
      </c>
      <c r="I417">
        <v>2715</v>
      </c>
      <c r="J417">
        <v>5924</v>
      </c>
      <c r="K417">
        <v>6938</v>
      </c>
      <c r="L417">
        <v>1159</v>
      </c>
      <c r="M417">
        <v>818</v>
      </c>
      <c r="N417">
        <v>0.89</v>
      </c>
      <c r="O417">
        <v>0.87</v>
      </c>
      <c r="P417" t="str">
        <f>IF(Table1[[#This Row],[pct_pharm_e_Rx]]&gt;=0.85,"most"," ")</f>
        <v>most</v>
      </c>
    </row>
    <row r="418" spans="1:16" x14ac:dyDescent="0.2">
      <c r="A418" t="s">
        <v>63</v>
      </c>
      <c r="B418" t="s">
        <v>64</v>
      </c>
      <c r="C418">
        <v>13676</v>
      </c>
      <c r="D418" t="s">
        <v>117</v>
      </c>
      <c r="E418" s="1">
        <v>42614</v>
      </c>
      <c r="F418">
        <v>13676</v>
      </c>
      <c r="G418" t="str">
        <f>VLOOKUP(Table1[[#This Row],[tot_e_Rx]],'Lookup Tables'!$B$2:$C$6,2,TRUE)</f>
        <v xml:space="preserve">low </v>
      </c>
      <c r="H418">
        <v>10961</v>
      </c>
      <c r="I418">
        <v>2631</v>
      </c>
      <c r="J418">
        <v>5088</v>
      </c>
      <c r="K418">
        <v>8124</v>
      </c>
      <c r="L418">
        <v>1373</v>
      </c>
      <c r="M418">
        <v>1559</v>
      </c>
      <c r="N418">
        <v>0.95</v>
      </c>
      <c r="O418">
        <v>0.94</v>
      </c>
      <c r="P418" t="str">
        <f>IF(Table1[[#This Row],[pct_pharm_e_Rx]]&gt;=0.85,"most"," ")</f>
        <v>most</v>
      </c>
    </row>
    <row r="419" spans="1:16" x14ac:dyDescent="0.2">
      <c r="A419" t="s">
        <v>55</v>
      </c>
      <c r="B419" t="s">
        <v>56</v>
      </c>
      <c r="C419">
        <v>13653</v>
      </c>
      <c r="D419" t="s">
        <v>119</v>
      </c>
      <c r="E419" s="1">
        <v>43160</v>
      </c>
      <c r="F419">
        <v>13653</v>
      </c>
      <c r="G419" t="str">
        <f>VLOOKUP(Table1[[#This Row],[tot_e_Rx]],'Lookup Tables'!$B$2:$C$6,2,TRUE)</f>
        <v xml:space="preserve">low </v>
      </c>
      <c r="H419">
        <v>12877</v>
      </c>
      <c r="I419">
        <v>698</v>
      </c>
      <c r="J419">
        <v>5258</v>
      </c>
      <c r="K419">
        <v>7630</v>
      </c>
      <c r="L419">
        <v>1696</v>
      </c>
      <c r="M419">
        <v>1068</v>
      </c>
      <c r="N419">
        <v>0.94</v>
      </c>
      <c r="O419">
        <v>0.93</v>
      </c>
      <c r="P419" t="str">
        <f>IF(Table1[[#This Row],[pct_pharm_e_Rx]]&gt;=0.85,"most"," ")</f>
        <v>most</v>
      </c>
    </row>
    <row r="420" spans="1:16" x14ac:dyDescent="0.2">
      <c r="A420" t="s">
        <v>71</v>
      </c>
      <c r="B420" t="s">
        <v>72</v>
      </c>
      <c r="C420">
        <v>13647</v>
      </c>
      <c r="D420" t="s">
        <v>120</v>
      </c>
      <c r="E420" s="1">
        <v>43374</v>
      </c>
      <c r="F420">
        <v>13647</v>
      </c>
      <c r="G420" t="str">
        <f>VLOOKUP(Table1[[#This Row],[tot_e_Rx]],'Lookup Tables'!$B$2:$C$6,2,TRUE)</f>
        <v xml:space="preserve">low </v>
      </c>
      <c r="H420">
        <v>11662</v>
      </c>
      <c r="I420">
        <v>1852</v>
      </c>
      <c r="J420">
        <v>3938</v>
      </c>
      <c r="K420">
        <v>9660</v>
      </c>
      <c r="L420">
        <v>1108</v>
      </c>
      <c r="M420">
        <v>451</v>
      </c>
      <c r="N420">
        <v>0.96</v>
      </c>
      <c r="O420">
        <v>0.96</v>
      </c>
      <c r="P420" t="str">
        <f>IF(Table1[[#This Row],[pct_pharm_e_Rx]]&gt;=0.85,"most"," ")</f>
        <v>most</v>
      </c>
    </row>
    <row r="421" spans="1:16" x14ac:dyDescent="0.2">
      <c r="A421" t="s">
        <v>99</v>
      </c>
      <c r="B421" t="s">
        <v>100</v>
      </c>
      <c r="C421">
        <v>13646</v>
      </c>
      <c r="D421" t="s">
        <v>117</v>
      </c>
      <c r="E421" s="1">
        <v>43221</v>
      </c>
      <c r="F421">
        <v>13646</v>
      </c>
      <c r="G421" t="str">
        <f>VLOOKUP(Table1[[#This Row],[tot_e_Rx]],'Lookup Tables'!$B$2:$C$6,2,TRUE)</f>
        <v xml:space="preserve">low </v>
      </c>
      <c r="H421">
        <v>12229</v>
      </c>
      <c r="I421">
        <v>1337</v>
      </c>
      <c r="J421">
        <v>4767</v>
      </c>
      <c r="K421">
        <v>7905</v>
      </c>
      <c r="L421">
        <v>1675</v>
      </c>
      <c r="M421">
        <v>787</v>
      </c>
      <c r="N421">
        <v>0.97</v>
      </c>
      <c r="O421">
        <v>0.96</v>
      </c>
      <c r="P421" t="str">
        <f>IF(Table1[[#This Row],[pct_pharm_e_Rx]]&gt;=0.85,"most"," ")</f>
        <v>most</v>
      </c>
    </row>
    <row r="422" spans="1:16" x14ac:dyDescent="0.2">
      <c r="A422" t="s">
        <v>103</v>
      </c>
      <c r="B422" t="s">
        <v>104</v>
      </c>
      <c r="C422">
        <v>13608</v>
      </c>
      <c r="D422" t="s">
        <v>113</v>
      </c>
      <c r="E422" s="1">
        <v>43525</v>
      </c>
      <c r="F422">
        <v>13608</v>
      </c>
      <c r="G422" t="str">
        <f>VLOOKUP(Table1[[#This Row],[tot_e_Rx]],'Lookup Tables'!$B$2:$C$6,2,TRUE)</f>
        <v xml:space="preserve">low </v>
      </c>
      <c r="H422">
        <v>12694</v>
      </c>
      <c r="I422">
        <v>834</v>
      </c>
      <c r="J422">
        <v>6186</v>
      </c>
      <c r="K422">
        <v>7385</v>
      </c>
      <c r="L422">
        <v>1740</v>
      </c>
      <c r="M422">
        <v>1299</v>
      </c>
      <c r="N422">
        <v>0.95</v>
      </c>
      <c r="O422">
        <v>0.95</v>
      </c>
      <c r="P422" t="str">
        <f>IF(Table1[[#This Row],[pct_pharm_e_Rx]]&gt;=0.85,"most"," ")</f>
        <v>most</v>
      </c>
    </row>
    <row r="423" spans="1:16" x14ac:dyDescent="0.2">
      <c r="A423" t="s">
        <v>29</v>
      </c>
      <c r="B423" t="s">
        <v>30</v>
      </c>
      <c r="C423">
        <v>13581</v>
      </c>
      <c r="D423" t="s">
        <v>117</v>
      </c>
      <c r="E423" s="1">
        <v>43374</v>
      </c>
      <c r="F423">
        <v>13581</v>
      </c>
      <c r="G423" t="str">
        <f>VLOOKUP(Table1[[#This Row],[tot_e_Rx]],'Lookup Tables'!$B$2:$C$6,2,TRUE)</f>
        <v xml:space="preserve">low </v>
      </c>
      <c r="H423">
        <v>11976</v>
      </c>
      <c r="I423">
        <v>1534</v>
      </c>
      <c r="J423">
        <v>5094</v>
      </c>
      <c r="K423">
        <v>8433</v>
      </c>
      <c r="L423">
        <v>1394</v>
      </c>
      <c r="M423">
        <v>1025</v>
      </c>
      <c r="N423">
        <v>0.96</v>
      </c>
      <c r="O423">
        <v>0.95</v>
      </c>
      <c r="P423" t="str">
        <f>IF(Table1[[#This Row],[pct_pharm_e_Rx]]&gt;=0.85,"most"," ")</f>
        <v>most</v>
      </c>
    </row>
    <row r="424" spans="1:16" x14ac:dyDescent="0.2">
      <c r="A424" t="s">
        <v>85</v>
      </c>
      <c r="B424" t="s">
        <v>86</v>
      </c>
      <c r="C424">
        <v>13565</v>
      </c>
      <c r="D424" t="s">
        <v>120</v>
      </c>
      <c r="E424" s="1">
        <v>42401</v>
      </c>
      <c r="F424">
        <v>13565</v>
      </c>
      <c r="G424" t="str">
        <f>VLOOKUP(Table1[[#This Row],[tot_e_Rx]],'Lookup Tables'!$B$2:$C$6,2,TRUE)</f>
        <v xml:space="preserve">low </v>
      </c>
      <c r="H424">
        <v>11262</v>
      </c>
      <c r="I424">
        <v>2194</v>
      </c>
      <c r="J424">
        <v>6080</v>
      </c>
      <c r="K424">
        <v>7386</v>
      </c>
      <c r="L424">
        <v>1167</v>
      </c>
      <c r="M424">
        <v>982</v>
      </c>
      <c r="N424">
        <v>0.91</v>
      </c>
      <c r="O424">
        <v>0.9</v>
      </c>
      <c r="P424" t="str">
        <f>IF(Table1[[#This Row],[pct_pharm_e_Rx]]&gt;=0.85,"most"," ")</f>
        <v>most</v>
      </c>
    </row>
    <row r="425" spans="1:16" x14ac:dyDescent="0.2">
      <c r="A425" t="s">
        <v>29</v>
      </c>
      <c r="B425" t="s">
        <v>30</v>
      </c>
      <c r="C425">
        <v>13561</v>
      </c>
      <c r="D425" t="s">
        <v>117</v>
      </c>
      <c r="E425" s="1">
        <v>43405</v>
      </c>
      <c r="F425">
        <v>13561</v>
      </c>
      <c r="G425" t="str">
        <f>VLOOKUP(Table1[[#This Row],[tot_e_Rx]],'Lookup Tables'!$B$2:$C$6,2,TRUE)</f>
        <v xml:space="preserve">low </v>
      </c>
      <c r="H425">
        <v>12002</v>
      </c>
      <c r="I425">
        <v>1490</v>
      </c>
      <c r="J425">
        <v>5071</v>
      </c>
      <c r="K425">
        <v>8433</v>
      </c>
      <c r="L425">
        <v>1421</v>
      </c>
      <c r="M425">
        <v>1023</v>
      </c>
      <c r="N425">
        <v>0.96</v>
      </c>
      <c r="O425">
        <v>0.95</v>
      </c>
      <c r="P425" t="str">
        <f>IF(Table1[[#This Row],[pct_pharm_e_Rx]]&gt;=0.85,"most"," ")</f>
        <v>most</v>
      </c>
    </row>
    <row r="426" spans="1:16" x14ac:dyDescent="0.2">
      <c r="A426" t="s">
        <v>27</v>
      </c>
      <c r="B426" t="s">
        <v>28</v>
      </c>
      <c r="C426">
        <v>13554</v>
      </c>
      <c r="D426" t="s">
        <v>117</v>
      </c>
      <c r="E426" s="1">
        <v>42401</v>
      </c>
      <c r="F426">
        <v>13554</v>
      </c>
      <c r="G426" t="str">
        <f>VLOOKUP(Table1[[#This Row],[tot_e_Rx]],'Lookup Tables'!$B$2:$C$6,2,TRUE)</f>
        <v xml:space="preserve">low </v>
      </c>
      <c r="H426">
        <v>8784</v>
      </c>
      <c r="I426">
        <v>4527</v>
      </c>
      <c r="J426">
        <v>4898</v>
      </c>
      <c r="K426">
        <v>8519</v>
      </c>
      <c r="L426">
        <v>1489</v>
      </c>
      <c r="M426">
        <v>579</v>
      </c>
      <c r="N426">
        <v>0.91</v>
      </c>
      <c r="O426">
        <v>0.89</v>
      </c>
      <c r="P426" t="str">
        <f>IF(Table1[[#This Row],[pct_pharm_e_Rx]]&gt;=0.85,"most"," ")</f>
        <v>most</v>
      </c>
    </row>
    <row r="427" spans="1:16" x14ac:dyDescent="0.2">
      <c r="A427" t="s">
        <v>99</v>
      </c>
      <c r="B427" t="s">
        <v>100</v>
      </c>
      <c r="C427">
        <v>13526</v>
      </c>
      <c r="D427" t="s">
        <v>117</v>
      </c>
      <c r="E427" s="1">
        <v>43191</v>
      </c>
      <c r="F427">
        <v>13526</v>
      </c>
      <c r="G427" t="str">
        <f>VLOOKUP(Table1[[#This Row],[tot_e_Rx]],'Lookup Tables'!$B$2:$C$6,2,TRUE)</f>
        <v xml:space="preserve">low </v>
      </c>
      <c r="H427">
        <v>12111</v>
      </c>
      <c r="I427">
        <v>1337</v>
      </c>
      <c r="J427">
        <v>4704</v>
      </c>
      <c r="K427">
        <v>7849</v>
      </c>
      <c r="L427">
        <v>1670</v>
      </c>
      <c r="M427">
        <v>769</v>
      </c>
      <c r="N427">
        <v>0.97</v>
      </c>
      <c r="O427">
        <v>0.96</v>
      </c>
      <c r="P427" t="str">
        <f>IF(Table1[[#This Row],[pct_pharm_e_Rx]]&gt;=0.85,"most"," ")</f>
        <v>most</v>
      </c>
    </row>
    <row r="428" spans="1:16" x14ac:dyDescent="0.2">
      <c r="A428" t="s">
        <v>71</v>
      </c>
      <c r="B428" t="s">
        <v>72</v>
      </c>
      <c r="C428">
        <v>13518</v>
      </c>
      <c r="D428" t="s">
        <v>120</v>
      </c>
      <c r="E428" s="1">
        <v>43344</v>
      </c>
      <c r="F428">
        <v>13518</v>
      </c>
      <c r="G428" t="str">
        <f>VLOOKUP(Table1[[#This Row],[tot_e_Rx]],'Lookup Tables'!$B$2:$C$6,2,TRUE)</f>
        <v xml:space="preserve">low </v>
      </c>
      <c r="H428">
        <v>11520</v>
      </c>
      <c r="I428">
        <v>1870</v>
      </c>
      <c r="J428">
        <v>3919</v>
      </c>
      <c r="K428">
        <v>9566</v>
      </c>
      <c r="L428">
        <v>1096</v>
      </c>
      <c r="M428">
        <v>453</v>
      </c>
      <c r="N428">
        <v>0.97</v>
      </c>
      <c r="O428">
        <v>0.96</v>
      </c>
      <c r="P428" t="str">
        <f>IF(Table1[[#This Row],[pct_pharm_e_Rx]]&gt;=0.85,"most"," ")</f>
        <v>most</v>
      </c>
    </row>
    <row r="429" spans="1:16" x14ac:dyDescent="0.2">
      <c r="A429" t="s">
        <v>105</v>
      </c>
      <c r="B429" t="s">
        <v>106</v>
      </c>
      <c r="C429">
        <v>13505</v>
      </c>
      <c r="D429" t="s">
        <v>118</v>
      </c>
      <c r="E429" s="1">
        <v>43313</v>
      </c>
      <c r="F429">
        <v>13505</v>
      </c>
      <c r="G429" t="str">
        <f>VLOOKUP(Table1[[#This Row],[tot_e_Rx]],'Lookup Tables'!$B$2:$C$6,2,TRUE)</f>
        <v xml:space="preserve">low </v>
      </c>
      <c r="H429">
        <v>13050</v>
      </c>
      <c r="I429">
        <v>433</v>
      </c>
      <c r="J429">
        <v>5470</v>
      </c>
      <c r="K429">
        <v>7996</v>
      </c>
      <c r="L429">
        <v>1834</v>
      </c>
      <c r="M429">
        <v>1257</v>
      </c>
      <c r="N429">
        <v>0.97</v>
      </c>
      <c r="O429">
        <v>0.96</v>
      </c>
      <c r="P429" t="str">
        <f>IF(Table1[[#This Row],[pct_pharm_e_Rx]]&gt;=0.85,"most"," ")</f>
        <v>most</v>
      </c>
    </row>
    <row r="430" spans="1:16" x14ac:dyDescent="0.2">
      <c r="A430" t="s">
        <v>103</v>
      </c>
      <c r="B430" t="s">
        <v>104</v>
      </c>
      <c r="C430">
        <v>13395</v>
      </c>
      <c r="D430" t="s">
        <v>113</v>
      </c>
      <c r="E430" s="1">
        <v>43497</v>
      </c>
      <c r="F430">
        <v>13395</v>
      </c>
      <c r="G430" t="str">
        <f>VLOOKUP(Table1[[#This Row],[tot_e_Rx]],'Lookup Tables'!$B$2:$C$6,2,TRUE)</f>
        <v xml:space="preserve">low </v>
      </c>
      <c r="H430">
        <v>12528</v>
      </c>
      <c r="I430">
        <v>861</v>
      </c>
      <c r="J430">
        <v>6123</v>
      </c>
      <c r="K430">
        <v>7244</v>
      </c>
      <c r="L430">
        <v>1722</v>
      </c>
      <c r="M430">
        <v>1267</v>
      </c>
      <c r="N430">
        <v>0.95</v>
      </c>
      <c r="O430">
        <v>0.95</v>
      </c>
      <c r="P430" t="str">
        <f>IF(Table1[[#This Row],[pct_pharm_e_Rx]]&gt;=0.85,"most"," ")</f>
        <v>most</v>
      </c>
    </row>
    <row r="431" spans="1:16" x14ac:dyDescent="0.2">
      <c r="A431" t="s">
        <v>99</v>
      </c>
      <c r="B431" t="s">
        <v>100</v>
      </c>
      <c r="C431">
        <v>13381</v>
      </c>
      <c r="D431" t="s">
        <v>117</v>
      </c>
      <c r="E431" s="1">
        <v>43160</v>
      </c>
      <c r="F431">
        <v>13381</v>
      </c>
      <c r="G431" t="str">
        <f>VLOOKUP(Table1[[#This Row],[tot_e_Rx]],'Lookup Tables'!$B$2:$C$6,2,TRUE)</f>
        <v xml:space="preserve">low </v>
      </c>
      <c r="H431">
        <v>11954</v>
      </c>
      <c r="I431">
        <v>1351</v>
      </c>
      <c r="J431">
        <v>4662</v>
      </c>
      <c r="K431">
        <v>7783</v>
      </c>
      <c r="L431">
        <v>1650</v>
      </c>
      <c r="M431">
        <v>766</v>
      </c>
      <c r="N431">
        <v>0.96</v>
      </c>
      <c r="O431">
        <v>0.95</v>
      </c>
      <c r="P431" t="str">
        <f>IF(Table1[[#This Row],[pct_pharm_e_Rx]]&gt;=0.85,"most"," ")</f>
        <v>most</v>
      </c>
    </row>
    <row r="432" spans="1:16" x14ac:dyDescent="0.2">
      <c r="A432" t="s">
        <v>105</v>
      </c>
      <c r="B432" t="s">
        <v>106</v>
      </c>
      <c r="C432">
        <v>13369</v>
      </c>
      <c r="D432" t="s">
        <v>118</v>
      </c>
      <c r="E432" s="1">
        <v>43282</v>
      </c>
      <c r="F432">
        <v>13369</v>
      </c>
      <c r="G432" t="str">
        <f>VLOOKUP(Table1[[#This Row],[tot_e_Rx]],'Lookup Tables'!$B$2:$C$6,2,TRUE)</f>
        <v xml:space="preserve">low </v>
      </c>
      <c r="H432">
        <v>12908</v>
      </c>
      <c r="I432">
        <v>440</v>
      </c>
      <c r="J432">
        <v>4953</v>
      </c>
      <c r="K432">
        <v>7607</v>
      </c>
      <c r="L432">
        <v>1695</v>
      </c>
      <c r="M432">
        <v>1153</v>
      </c>
      <c r="N432">
        <v>0.96</v>
      </c>
      <c r="O432">
        <v>0.96</v>
      </c>
      <c r="P432" t="str">
        <f>IF(Table1[[#This Row],[pct_pharm_e_Rx]]&gt;=0.85,"most"," ")</f>
        <v>most</v>
      </c>
    </row>
    <row r="433" spans="1:16" x14ac:dyDescent="0.2">
      <c r="A433" t="s">
        <v>29</v>
      </c>
      <c r="B433" t="s">
        <v>30</v>
      </c>
      <c r="C433">
        <v>13351</v>
      </c>
      <c r="D433" t="s">
        <v>117</v>
      </c>
      <c r="E433" s="1">
        <v>43344</v>
      </c>
      <c r="F433">
        <v>13351</v>
      </c>
      <c r="G433" t="str">
        <f>VLOOKUP(Table1[[#This Row],[tot_e_Rx]],'Lookup Tables'!$B$2:$C$6,2,TRUE)</f>
        <v xml:space="preserve">low </v>
      </c>
      <c r="H433">
        <v>11749</v>
      </c>
      <c r="I433">
        <v>1533</v>
      </c>
      <c r="J433">
        <v>4984</v>
      </c>
      <c r="K433">
        <v>8334</v>
      </c>
      <c r="L433">
        <v>1326</v>
      </c>
      <c r="M433">
        <v>1015</v>
      </c>
      <c r="N433">
        <v>0.96</v>
      </c>
      <c r="O433">
        <v>0.95</v>
      </c>
      <c r="P433" t="str">
        <f>IF(Table1[[#This Row],[pct_pharm_e_Rx]]&gt;=0.85,"most"," ")</f>
        <v>most</v>
      </c>
    </row>
    <row r="434" spans="1:16" x14ac:dyDescent="0.2">
      <c r="A434" t="s">
        <v>103</v>
      </c>
      <c r="B434" t="s">
        <v>104</v>
      </c>
      <c r="C434">
        <v>13311</v>
      </c>
      <c r="D434" t="s">
        <v>113</v>
      </c>
      <c r="E434" s="1">
        <v>43466</v>
      </c>
      <c r="F434">
        <v>13311</v>
      </c>
      <c r="G434" t="str">
        <f>VLOOKUP(Table1[[#This Row],[tot_e_Rx]],'Lookup Tables'!$B$2:$C$6,2,TRUE)</f>
        <v xml:space="preserve">low </v>
      </c>
      <c r="H434">
        <v>12428</v>
      </c>
      <c r="I434">
        <v>874</v>
      </c>
      <c r="J434">
        <v>5943</v>
      </c>
      <c r="K434">
        <v>7234</v>
      </c>
      <c r="L434">
        <v>1697</v>
      </c>
      <c r="M434">
        <v>1251</v>
      </c>
      <c r="N434">
        <v>0.95</v>
      </c>
      <c r="O434">
        <v>0.95</v>
      </c>
      <c r="P434" t="str">
        <f>IF(Table1[[#This Row],[pct_pharm_e_Rx]]&gt;=0.85,"most"," ")</f>
        <v>most</v>
      </c>
    </row>
    <row r="435" spans="1:16" x14ac:dyDescent="0.2">
      <c r="A435" t="s">
        <v>63</v>
      </c>
      <c r="B435" t="s">
        <v>64</v>
      </c>
      <c r="C435">
        <v>13299</v>
      </c>
      <c r="D435" t="s">
        <v>117</v>
      </c>
      <c r="E435" s="1">
        <v>42583</v>
      </c>
      <c r="F435">
        <v>13299</v>
      </c>
      <c r="G435" t="str">
        <f>VLOOKUP(Table1[[#This Row],[tot_e_Rx]],'Lookup Tables'!$B$2:$C$6,2,TRUE)</f>
        <v xml:space="preserve">low </v>
      </c>
      <c r="H435">
        <v>10553</v>
      </c>
      <c r="I435">
        <v>2661</v>
      </c>
      <c r="J435">
        <v>4842</v>
      </c>
      <c r="K435">
        <v>7549</v>
      </c>
      <c r="L435">
        <v>1283</v>
      </c>
      <c r="M435">
        <v>1499</v>
      </c>
      <c r="N435">
        <v>0.95</v>
      </c>
      <c r="O435">
        <v>0.94</v>
      </c>
      <c r="P435" t="str">
        <f>IF(Table1[[#This Row],[pct_pharm_e_Rx]]&gt;=0.85,"most"," ")</f>
        <v>most</v>
      </c>
    </row>
    <row r="436" spans="1:16" x14ac:dyDescent="0.2">
      <c r="A436" t="s">
        <v>71</v>
      </c>
      <c r="B436" t="s">
        <v>72</v>
      </c>
      <c r="C436">
        <v>13290</v>
      </c>
      <c r="D436" t="s">
        <v>120</v>
      </c>
      <c r="E436" s="1">
        <v>43313</v>
      </c>
      <c r="F436">
        <v>13290</v>
      </c>
      <c r="G436" t="str">
        <f>VLOOKUP(Table1[[#This Row],[tot_e_Rx]],'Lookup Tables'!$B$2:$C$6,2,TRUE)</f>
        <v xml:space="preserve">low </v>
      </c>
      <c r="H436">
        <v>11250</v>
      </c>
      <c r="I436">
        <v>1907</v>
      </c>
      <c r="J436">
        <v>3840</v>
      </c>
      <c r="K436">
        <v>9415</v>
      </c>
      <c r="L436">
        <v>1073</v>
      </c>
      <c r="M436">
        <v>436</v>
      </c>
      <c r="N436">
        <v>0.96</v>
      </c>
      <c r="O436">
        <v>0.96</v>
      </c>
      <c r="P436" t="str">
        <f>IF(Table1[[#This Row],[pct_pharm_e_Rx]]&gt;=0.85,"most"," ")</f>
        <v>most</v>
      </c>
    </row>
    <row r="437" spans="1:16" x14ac:dyDescent="0.2">
      <c r="A437" t="s">
        <v>99</v>
      </c>
      <c r="B437" t="s">
        <v>100</v>
      </c>
      <c r="C437">
        <v>13261</v>
      </c>
      <c r="D437" t="s">
        <v>117</v>
      </c>
      <c r="E437" s="1">
        <v>43132</v>
      </c>
      <c r="F437">
        <v>13261</v>
      </c>
      <c r="G437" t="str">
        <f>VLOOKUP(Table1[[#This Row],[tot_e_Rx]],'Lookup Tables'!$B$2:$C$6,2,TRUE)</f>
        <v xml:space="preserve">low </v>
      </c>
      <c r="H437">
        <v>11822</v>
      </c>
      <c r="I437">
        <v>1366</v>
      </c>
      <c r="J437">
        <v>4637</v>
      </c>
      <c r="K437">
        <v>7693</v>
      </c>
      <c r="L437">
        <v>1630</v>
      </c>
      <c r="M437">
        <v>758</v>
      </c>
      <c r="N437">
        <v>0.96</v>
      </c>
      <c r="O437">
        <v>0.95</v>
      </c>
      <c r="P437" t="str">
        <f>IF(Table1[[#This Row],[pct_pharm_e_Rx]]&gt;=0.85,"most"," ")</f>
        <v>most</v>
      </c>
    </row>
    <row r="438" spans="1:16" x14ac:dyDescent="0.2">
      <c r="A438" t="s">
        <v>105</v>
      </c>
      <c r="B438" t="s">
        <v>106</v>
      </c>
      <c r="C438">
        <v>13259</v>
      </c>
      <c r="D438" t="s">
        <v>118</v>
      </c>
      <c r="E438" s="1">
        <v>43252</v>
      </c>
      <c r="F438">
        <v>13259</v>
      </c>
      <c r="G438" t="str">
        <f>VLOOKUP(Table1[[#This Row],[tot_e_Rx]],'Lookup Tables'!$B$2:$C$6,2,TRUE)</f>
        <v xml:space="preserve">low </v>
      </c>
      <c r="H438">
        <v>12781</v>
      </c>
      <c r="I438">
        <v>460</v>
      </c>
      <c r="J438">
        <v>4926</v>
      </c>
      <c r="K438">
        <v>7640</v>
      </c>
      <c r="L438">
        <v>1656</v>
      </c>
      <c r="M438">
        <v>1140</v>
      </c>
      <c r="N438">
        <v>0.96</v>
      </c>
      <c r="O438">
        <v>0.96</v>
      </c>
      <c r="P438" t="str">
        <f>IF(Table1[[#This Row],[pct_pharm_e_Rx]]&gt;=0.85,"most"," ")</f>
        <v>most</v>
      </c>
    </row>
    <row r="439" spans="1:16" x14ac:dyDescent="0.2">
      <c r="A439" t="s">
        <v>71</v>
      </c>
      <c r="B439" t="s">
        <v>72</v>
      </c>
      <c r="C439">
        <v>13254</v>
      </c>
      <c r="D439" t="s">
        <v>120</v>
      </c>
      <c r="E439" s="1">
        <v>43252</v>
      </c>
      <c r="F439">
        <v>13254</v>
      </c>
      <c r="G439" t="str">
        <f>VLOOKUP(Table1[[#This Row],[tot_e_Rx]],'Lookup Tables'!$B$2:$C$6,2,TRUE)</f>
        <v xml:space="preserve">low </v>
      </c>
      <c r="H439">
        <v>11069</v>
      </c>
      <c r="I439">
        <v>2067</v>
      </c>
      <c r="J439">
        <v>3592</v>
      </c>
      <c r="K439">
        <v>9303</v>
      </c>
      <c r="L439">
        <v>958</v>
      </c>
      <c r="M439">
        <v>392</v>
      </c>
      <c r="N439">
        <v>0.96</v>
      </c>
      <c r="O439">
        <v>0.95</v>
      </c>
      <c r="P439" t="str">
        <f>IF(Table1[[#This Row],[pct_pharm_e_Rx]]&gt;=0.85,"most"," ")</f>
        <v>most</v>
      </c>
    </row>
    <row r="440" spans="1:16" x14ac:dyDescent="0.2">
      <c r="A440" t="s">
        <v>27</v>
      </c>
      <c r="B440" t="s">
        <v>28</v>
      </c>
      <c r="C440">
        <v>13239</v>
      </c>
      <c r="D440" t="s">
        <v>117</v>
      </c>
      <c r="E440" s="1">
        <v>42370</v>
      </c>
      <c r="F440">
        <v>13239</v>
      </c>
      <c r="G440" t="str">
        <f>VLOOKUP(Table1[[#This Row],[tot_e_Rx]],'Lookup Tables'!$B$2:$C$6,2,TRUE)</f>
        <v xml:space="preserve">low </v>
      </c>
      <c r="H440">
        <v>8560</v>
      </c>
      <c r="I440">
        <v>4434</v>
      </c>
      <c r="J440">
        <v>4386</v>
      </c>
      <c r="K440">
        <v>8240</v>
      </c>
      <c r="L440">
        <v>1350</v>
      </c>
      <c r="M440">
        <v>721</v>
      </c>
      <c r="N440">
        <v>0.91</v>
      </c>
      <c r="O440">
        <v>0.89</v>
      </c>
      <c r="P440" t="str">
        <f>IF(Table1[[#This Row],[pct_pharm_e_Rx]]&gt;=0.85,"most"," ")</f>
        <v>most</v>
      </c>
    </row>
    <row r="441" spans="1:16" x14ac:dyDescent="0.2">
      <c r="A441" t="s">
        <v>71</v>
      </c>
      <c r="B441" t="s">
        <v>72</v>
      </c>
      <c r="C441">
        <v>13178</v>
      </c>
      <c r="D441" t="s">
        <v>120</v>
      </c>
      <c r="E441" s="1">
        <v>43282</v>
      </c>
      <c r="F441">
        <v>13178</v>
      </c>
      <c r="G441" t="str">
        <f>VLOOKUP(Table1[[#This Row],[tot_e_Rx]],'Lookup Tables'!$B$2:$C$6,2,TRUE)</f>
        <v xml:space="preserve">low </v>
      </c>
      <c r="H441">
        <v>11090</v>
      </c>
      <c r="I441">
        <v>1969</v>
      </c>
      <c r="J441">
        <v>3582</v>
      </c>
      <c r="K441">
        <v>9222</v>
      </c>
      <c r="L441">
        <v>986</v>
      </c>
      <c r="M441">
        <v>395</v>
      </c>
      <c r="N441">
        <v>0.96</v>
      </c>
      <c r="O441">
        <v>0.96</v>
      </c>
      <c r="P441" t="str">
        <f>IF(Table1[[#This Row],[pct_pharm_e_Rx]]&gt;=0.85,"most"," ")</f>
        <v>most</v>
      </c>
    </row>
    <row r="442" spans="1:16" x14ac:dyDescent="0.2">
      <c r="A442" t="s">
        <v>29</v>
      </c>
      <c r="B442" t="s">
        <v>30</v>
      </c>
      <c r="C442">
        <v>13146</v>
      </c>
      <c r="D442" t="s">
        <v>117</v>
      </c>
      <c r="E442" s="1">
        <v>43313</v>
      </c>
      <c r="F442">
        <v>13146</v>
      </c>
      <c r="G442" t="str">
        <f>VLOOKUP(Table1[[#This Row],[tot_e_Rx]],'Lookup Tables'!$B$2:$C$6,2,TRUE)</f>
        <v xml:space="preserve">low </v>
      </c>
      <c r="H442">
        <v>11460</v>
      </c>
      <c r="I442">
        <v>1613</v>
      </c>
      <c r="J442">
        <v>4961</v>
      </c>
      <c r="K442">
        <v>8145</v>
      </c>
      <c r="L442">
        <v>1313</v>
      </c>
      <c r="M442">
        <v>1005</v>
      </c>
      <c r="N442">
        <v>0.96</v>
      </c>
      <c r="O442">
        <v>0.95</v>
      </c>
      <c r="P442" t="str">
        <f>IF(Table1[[#This Row],[pct_pharm_e_Rx]]&gt;=0.85,"most"," ")</f>
        <v>most</v>
      </c>
    </row>
    <row r="443" spans="1:16" x14ac:dyDescent="0.2">
      <c r="A443" t="s">
        <v>103</v>
      </c>
      <c r="B443" t="s">
        <v>104</v>
      </c>
      <c r="C443">
        <v>13108</v>
      </c>
      <c r="D443" t="s">
        <v>113</v>
      </c>
      <c r="E443" s="1">
        <v>43435</v>
      </c>
      <c r="F443">
        <v>13108</v>
      </c>
      <c r="G443" t="str">
        <f>VLOOKUP(Table1[[#This Row],[tot_e_Rx]],'Lookup Tables'!$B$2:$C$6,2,TRUE)</f>
        <v xml:space="preserve">low </v>
      </c>
      <c r="H443">
        <v>12224</v>
      </c>
      <c r="I443">
        <v>861</v>
      </c>
      <c r="J443">
        <v>5856</v>
      </c>
      <c r="K443">
        <v>7140</v>
      </c>
      <c r="L443">
        <v>1654</v>
      </c>
      <c r="M443">
        <v>1244</v>
      </c>
      <c r="N443">
        <v>0.95</v>
      </c>
      <c r="O443">
        <v>0.94</v>
      </c>
      <c r="P443" t="str">
        <f>IF(Table1[[#This Row],[pct_pharm_e_Rx]]&gt;=0.85,"most"," ")</f>
        <v>most</v>
      </c>
    </row>
    <row r="444" spans="1:16" x14ac:dyDescent="0.2">
      <c r="A444" t="s">
        <v>85</v>
      </c>
      <c r="B444" t="s">
        <v>86</v>
      </c>
      <c r="C444">
        <v>13106</v>
      </c>
      <c r="D444" t="s">
        <v>120</v>
      </c>
      <c r="E444" s="1">
        <v>42370</v>
      </c>
      <c r="F444">
        <v>13106</v>
      </c>
      <c r="G444" t="str">
        <f>VLOOKUP(Table1[[#This Row],[tot_e_Rx]],'Lookup Tables'!$B$2:$C$6,2,TRUE)</f>
        <v xml:space="preserve">low </v>
      </c>
      <c r="H444">
        <v>10886</v>
      </c>
      <c r="I444">
        <v>2108</v>
      </c>
      <c r="J444">
        <v>5353</v>
      </c>
      <c r="K444">
        <v>6384</v>
      </c>
      <c r="L444">
        <v>1304</v>
      </c>
      <c r="M444">
        <v>853</v>
      </c>
      <c r="N444">
        <v>0.91</v>
      </c>
      <c r="O444">
        <v>0.9</v>
      </c>
      <c r="P444" t="str">
        <f>IF(Table1[[#This Row],[pct_pharm_e_Rx]]&gt;=0.85,"most"," ")</f>
        <v>most</v>
      </c>
    </row>
    <row r="445" spans="1:16" x14ac:dyDescent="0.2">
      <c r="A445" t="s">
        <v>105</v>
      </c>
      <c r="B445" t="s">
        <v>106</v>
      </c>
      <c r="C445">
        <v>13076</v>
      </c>
      <c r="D445" t="s">
        <v>118</v>
      </c>
      <c r="E445" s="1">
        <v>43221</v>
      </c>
      <c r="F445">
        <v>13076</v>
      </c>
      <c r="G445" t="str">
        <f>VLOOKUP(Table1[[#This Row],[tot_e_Rx]],'Lookup Tables'!$B$2:$C$6,2,TRUE)</f>
        <v xml:space="preserve">low </v>
      </c>
      <c r="H445">
        <v>12436</v>
      </c>
      <c r="I445">
        <v>625</v>
      </c>
      <c r="J445">
        <v>4771</v>
      </c>
      <c r="K445">
        <v>7615</v>
      </c>
      <c r="L445">
        <v>1620</v>
      </c>
      <c r="M445">
        <v>1125</v>
      </c>
      <c r="N445">
        <v>0.96</v>
      </c>
      <c r="O445">
        <v>0.96</v>
      </c>
      <c r="P445" t="str">
        <f>IF(Table1[[#This Row],[pct_pharm_e_Rx]]&gt;=0.85,"most"," ")</f>
        <v>most</v>
      </c>
    </row>
    <row r="446" spans="1:16" x14ac:dyDescent="0.2">
      <c r="A446" t="s">
        <v>99</v>
      </c>
      <c r="B446" t="s">
        <v>100</v>
      </c>
      <c r="C446">
        <v>13067</v>
      </c>
      <c r="D446" t="s">
        <v>117</v>
      </c>
      <c r="E446" s="1">
        <v>43101</v>
      </c>
      <c r="F446">
        <v>13067</v>
      </c>
      <c r="G446" t="str">
        <f>VLOOKUP(Table1[[#This Row],[tot_e_Rx]],'Lookup Tables'!$B$2:$C$6,2,TRUE)</f>
        <v xml:space="preserve">low </v>
      </c>
      <c r="H446">
        <v>11631</v>
      </c>
      <c r="I446">
        <v>1345</v>
      </c>
      <c r="J446">
        <v>4580</v>
      </c>
      <c r="K446">
        <v>7579</v>
      </c>
      <c r="L446">
        <v>1596</v>
      </c>
      <c r="M446">
        <v>735</v>
      </c>
      <c r="N446">
        <v>0.96</v>
      </c>
      <c r="O446">
        <v>0.95</v>
      </c>
      <c r="P446" t="str">
        <f>IF(Table1[[#This Row],[pct_pharm_e_Rx]]&gt;=0.85,"most"," ")</f>
        <v>most</v>
      </c>
    </row>
    <row r="447" spans="1:16" x14ac:dyDescent="0.2">
      <c r="A447" t="s">
        <v>55</v>
      </c>
      <c r="B447" t="s">
        <v>56</v>
      </c>
      <c r="C447">
        <v>13058</v>
      </c>
      <c r="D447" t="s">
        <v>119</v>
      </c>
      <c r="E447" s="1">
        <v>43132</v>
      </c>
      <c r="F447">
        <v>13058</v>
      </c>
      <c r="G447" t="str">
        <f>VLOOKUP(Table1[[#This Row],[tot_e_Rx]],'Lookup Tables'!$B$2:$C$6,2,TRUE)</f>
        <v xml:space="preserve">low </v>
      </c>
      <c r="H447">
        <v>12273</v>
      </c>
      <c r="I447">
        <v>704</v>
      </c>
      <c r="J447">
        <v>5161</v>
      </c>
      <c r="K447">
        <v>7214</v>
      </c>
      <c r="L447">
        <v>1643</v>
      </c>
      <c r="M447">
        <v>1010</v>
      </c>
      <c r="N447">
        <v>0.94</v>
      </c>
      <c r="O447">
        <v>0.93</v>
      </c>
      <c r="P447" t="str">
        <f>IF(Table1[[#This Row],[pct_pharm_e_Rx]]&gt;=0.85,"most"," ")</f>
        <v>most</v>
      </c>
    </row>
    <row r="448" spans="1:16" x14ac:dyDescent="0.2">
      <c r="A448" t="s">
        <v>63</v>
      </c>
      <c r="B448" t="s">
        <v>64</v>
      </c>
      <c r="C448">
        <v>13029</v>
      </c>
      <c r="D448" t="s">
        <v>117</v>
      </c>
      <c r="E448" s="1">
        <v>42522</v>
      </c>
      <c r="F448">
        <v>13029</v>
      </c>
      <c r="G448" t="str">
        <f>VLOOKUP(Table1[[#This Row],[tot_e_Rx]],'Lookup Tables'!$B$2:$C$6,2,TRUE)</f>
        <v xml:space="preserve">low </v>
      </c>
      <c r="H448">
        <v>9748</v>
      </c>
      <c r="I448">
        <v>3192</v>
      </c>
      <c r="J448">
        <v>4917</v>
      </c>
      <c r="K448">
        <v>7933</v>
      </c>
      <c r="L448">
        <v>1297</v>
      </c>
      <c r="M448">
        <v>1551</v>
      </c>
      <c r="N448">
        <v>0.94</v>
      </c>
      <c r="O448">
        <v>0.94</v>
      </c>
      <c r="P448" t="str">
        <f>IF(Table1[[#This Row],[pct_pharm_e_Rx]]&gt;=0.85,"most"," ")</f>
        <v>most</v>
      </c>
    </row>
    <row r="449" spans="1:16" x14ac:dyDescent="0.2">
      <c r="A449" t="s">
        <v>105</v>
      </c>
      <c r="B449" t="s">
        <v>106</v>
      </c>
      <c r="C449">
        <v>13005</v>
      </c>
      <c r="D449" t="s">
        <v>118</v>
      </c>
      <c r="E449" s="1">
        <v>43191</v>
      </c>
      <c r="F449">
        <v>13005</v>
      </c>
      <c r="G449" t="str">
        <f>VLOOKUP(Table1[[#This Row],[tot_e_Rx]],'Lookup Tables'!$B$2:$C$6,2,TRUE)</f>
        <v xml:space="preserve">low </v>
      </c>
      <c r="H449">
        <v>12338</v>
      </c>
      <c r="I449">
        <v>651</v>
      </c>
      <c r="J449">
        <v>4763</v>
      </c>
      <c r="K449">
        <v>7591</v>
      </c>
      <c r="L449">
        <v>1612</v>
      </c>
      <c r="M449">
        <v>1123</v>
      </c>
      <c r="N449">
        <v>0.95</v>
      </c>
      <c r="O449">
        <v>0.95</v>
      </c>
      <c r="P449" t="str">
        <f>IF(Table1[[#This Row],[pct_pharm_e_Rx]]&gt;=0.85,"most"," ")</f>
        <v>most</v>
      </c>
    </row>
    <row r="450" spans="1:16" x14ac:dyDescent="0.2">
      <c r="A450" t="s">
        <v>53</v>
      </c>
      <c r="B450" t="s">
        <v>54</v>
      </c>
      <c r="C450">
        <v>12986</v>
      </c>
      <c r="D450" t="s">
        <v>118</v>
      </c>
      <c r="E450" s="1">
        <v>42491</v>
      </c>
      <c r="F450">
        <v>12986</v>
      </c>
      <c r="G450" t="str">
        <f>VLOOKUP(Table1[[#This Row],[tot_e_Rx]],'Lookup Tables'!$B$2:$C$6,2,TRUE)</f>
        <v xml:space="preserve">low </v>
      </c>
      <c r="H450">
        <v>6360</v>
      </c>
      <c r="I450">
        <v>6598</v>
      </c>
      <c r="J450">
        <v>5137</v>
      </c>
      <c r="K450">
        <v>7661</v>
      </c>
      <c r="L450">
        <v>796</v>
      </c>
      <c r="M450">
        <v>728</v>
      </c>
      <c r="N450">
        <v>0.94</v>
      </c>
      <c r="O450">
        <v>0.93</v>
      </c>
      <c r="P450" t="str">
        <f>IF(Table1[[#This Row],[pct_pharm_e_Rx]]&gt;=0.85,"most"," ")</f>
        <v>most</v>
      </c>
    </row>
    <row r="451" spans="1:16" x14ac:dyDescent="0.2">
      <c r="A451" t="s">
        <v>71</v>
      </c>
      <c r="B451" t="s">
        <v>72</v>
      </c>
      <c r="C451">
        <v>12959</v>
      </c>
      <c r="D451" t="s">
        <v>120</v>
      </c>
      <c r="E451" s="1">
        <v>43221</v>
      </c>
      <c r="F451">
        <v>12959</v>
      </c>
      <c r="G451" t="str">
        <f>VLOOKUP(Table1[[#This Row],[tot_e_Rx]],'Lookup Tables'!$B$2:$C$6,2,TRUE)</f>
        <v xml:space="preserve">low </v>
      </c>
      <c r="H451">
        <v>10467</v>
      </c>
      <c r="I451">
        <v>2390</v>
      </c>
      <c r="J451">
        <v>3545</v>
      </c>
      <c r="K451">
        <v>9061</v>
      </c>
      <c r="L451">
        <v>950</v>
      </c>
      <c r="M451">
        <v>394</v>
      </c>
      <c r="N451">
        <v>0.96</v>
      </c>
      <c r="O451">
        <v>0.95</v>
      </c>
      <c r="P451" t="str">
        <f>IF(Table1[[#This Row],[pct_pharm_e_Rx]]&gt;=0.85,"most"," ")</f>
        <v>most</v>
      </c>
    </row>
    <row r="452" spans="1:16" x14ac:dyDescent="0.2">
      <c r="A452" t="s">
        <v>29</v>
      </c>
      <c r="B452" t="s">
        <v>30</v>
      </c>
      <c r="C452">
        <v>12922</v>
      </c>
      <c r="D452" t="s">
        <v>117</v>
      </c>
      <c r="E452" s="1">
        <v>43282</v>
      </c>
      <c r="F452">
        <v>12922</v>
      </c>
      <c r="G452" t="str">
        <f>VLOOKUP(Table1[[#This Row],[tot_e_Rx]],'Lookup Tables'!$B$2:$C$6,2,TRUE)</f>
        <v xml:space="preserve">low </v>
      </c>
      <c r="H452">
        <v>11256</v>
      </c>
      <c r="I452">
        <v>1601</v>
      </c>
      <c r="J452">
        <v>4469</v>
      </c>
      <c r="K452">
        <v>7755</v>
      </c>
      <c r="L452">
        <v>1200</v>
      </c>
      <c r="M452">
        <v>931</v>
      </c>
      <c r="N452">
        <v>0.96</v>
      </c>
      <c r="O452">
        <v>0.95</v>
      </c>
      <c r="P452" t="str">
        <f>IF(Table1[[#This Row],[pct_pharm_e_Rx]]&gt;=0.85,"most"," ")</f>
        <v>most</v>
      </c>
    </row>
    <row r="453" spans="1:16" x14ac:dyDescent="0.2">
      <c r="A453" t="s">
        <v>99</v>
      </c>
      <c r="B453" t="s">
        <v>100</v>
      </c>
      <c r="C453">
        <v>12911</v>
      </c>
      <c r="D453" t="s">
        <v>117</v>
      </c>
      <c r="E453" s="1">
        <v>43070</v>
      </c>
      <c r="F453">
        <v>12911</v>
      </c>
      <c r="G453" t="str">
        <f>VLOOKUP(Table1[[#This Row],[tot_e_Rx]],'Lookup Tables'!$B$2:$C$6,2,TRUE)</f>
        <v xml:space="preserve">low </v>
      </c>
      <c r="H453">
        <v>11460</v>
      </c>
      <c r="I453">
        <v>1350</v>
      </c>
      <c r="J453">
        <v>4562</v>
      </c>
      <c r="K453">
        <v>7505</v>
      </c>
      <c r="L453">
        <v>1573</v>
      </c>
      <c r="M453">
        <v>728</v>
      </c>
      <c r="N453">
        <v>0.96</v>
      </c>
      <c r="O453">
        <v>0.95</v>
      </c>
      <c r="P453" t="str">
        <f>IF(Table1[[#This Row],[pct_pharm_e_Rx]]&gt;=0.85,"most"," ")</f>
        <v>most</v>
      </c>
    </row>
    <row r="454" spans="1:16" x14ac:dyDescent="0.2">
      <c r="A454" t="s">
        <v>37</v>
      </c>
      <c r="B454" t="s">
        <v>38</v>
      </c>
      <c r="C454">
        <v>12873</v>
      </c>
      <c r="D454" t="s">
        <v>118</v>
      </c>
      <c r="E454" s="1">
        <v>42491</v>
      </c>
      <c r="F454">
        <v>12873</v>
      </c>
      <c r="G454" t="str">
        <f>VLOOKUP(Table1[[#This Row],[tot_e_Rx]],'Lookup Tables'!$B$2:$C$6,2,TRUE)</f>
        <v xml:space="preserve">low </v>
      </c>
      <c r="H454">
        <v>10253</v>
      </c>
      <c r="I454">
        <v>2390</v>
      </c>
      <c r="J454">
        <v>4669</v>
      </c>
      <c r="K454">
        <v>8067</v>
      </c>
      <c r="L454">
        <v>1222</v>
      </c>
      <c r="M454">
        <v>585</v>
      </c>
      <c r="N454">
        <v>0.92</v>
      </c>
      <c r="O454">
        <v>0.88</v>
      </c>
      <c r="P454" t="str">
        <f>IF(Table1[[#This Row],[pct_pharm_e_Rx]]&gt;=0.85,"most"," ")</f>
        <v>most</v>
      </c>
    </row>
    <row r="455" spans="1:16" x14ac:dyDescent="0.2">
      <c r="A455" t="s">
        <v>105</v>
      </c>
      <c r="B455" t="s">
        <v>106</v>
      </c>
      <c r="C455">
        <v>12863</v>
      </c>
      <c r="D455" t="s">
        <v>118</v>
      </c>
      <c r="E455" s="1">
        <v>43160</v>
      </c>
      <c r="F455">
        <v>12863</v>
      </c>
      <c r="G455" t="str">
        <f>VLOOKUP(Table1[[#This Row],[tot_e_Rx]],'Lookup Tables'!$B$2:$C$6,2,TRUE)</f>
        <v xml:space="preserve">low </v>
      </c>
      <c r="H455">
        <v>12198</v>
      </c>
      <c r="I455">
        <v>648</v>
      </c>
      <c r="J455">
        <v>4771</v>
      </c>
      <c r="K455">
        <v>7484</v>
      </c>
      <c r="L455">
        <v>1593</v>
      </c>
      <c r="M455">
        <v>1108</v>
      </c>
      <c r="N455">
        <v>0.95</v>
      </c>
      <c r="O455">
        <v>0.94</v>
      </c>
      <c r="P455" t="str">
        <f>IF(Table1[[#This Row],[pct_pharm_e_Rx]]&gt;=0.85,"most"," ")</f>
        <v>most</v>
      </c>
    </row>
    <row r="456" spans="1:16" x14ac:dyDescent="0.2">
      <c r="A456" t="s">
        <v>71</v>
      </c>
      <c r="B456" t="s">
        <v>72</v>
      </c>
      <c r="C456">
        <v>12847</v>
      </c>
      <c r="D456" t="s">
        <v>120</v>
      </c>
      <c r="E456" s="1">
        <v>43191</v>
      </c>
      <c r="F456">
        <v>12847</v>
      </c>
      <c r="G456" t="str">
        <f>VLOOKUP(Table1[[#This Row],[tot_e_Rx]],'Lookup Tables'!$B$2:$C$6,2,TRUE)</f>
        <v xml:space="preserve">low </v>
      </c>
      <c r="H456">
        <v>10330</v>
      </c>
      <c r="I456">
        <v>2414</v>
      </c>
      <c r="J456">
        <v>3523</v>
      </c>
      <c r="K456">
        <v>8981</v>
      </c>
      <c r="L456">
        <v>949</v>
      </c>
      <c r="M456">
        <v>408</v>
      </c>
      <c r="N456">
        <v>0.97</v>
      </c>
      <c r="O456">
        <v>0.96</v>
      </c>
      <c r="P456" t="str">
        <f>IF(Table1[[#This Row],[pct_pharm_e_Rx]]&gt;=0.85,"most"," ")</f>
        <v>most</v>
      </c>
    </row>
    <row r="457" spans="1:16" x14ac:dyDescent="0.2">
      <c r="A457" t="s">
        <v>63</v>
      </c>
      <c r="B457" t="s">
        <v>64</v>
      </c>
      <c r="C457">
        <v>12828</v>
      </c>
      <c r="D457" t="s">
        <v>117</v>
      </c>
      <c r="E457" s="1">
        <v>42552</v>
      </c>
      <c r="F457">
        <v>12828</v>
      </c>
      <c r="G457" t="str">
        <f>VLOOKUP(Table1[[#This Row],[tot_e_Rx]],'Lookup Tables'!$B$2:$C$6,2,TRUE)</f>
        <v xml:space="preserve">low </v>
      </c>
      <c r="H457">
        <v>9992</v>
      </c>
      <c r="I457">
        <v>2750</v>
      </c>
      <c r="J457">
        <v>4838</v>
      </c>
      <c r="K457">
        <v>7663</v>
      </c>
      <c r="L457">
        <v>1291</v>
      </c>
      <c r="M457">
        <v>1513</v>
      </c>
      <c r="N457">
        <v>0.95</v>
      </c>
      <c r="O457">
        <v>0.94</v>
      </c>
      <c r="P457" t="str">
        <f>IF(Table1[[#This Row],[pct_pharm_e_Rx]]&gt;=0.85,"most"," ")</f>
        <v>most</v>
      </c>
    </row>
    <row r="458" spans="1:16" x14ac:dyDescent="0.2">
      <c r="A458" t="s">
        <v>99</v>
      </c>
      <c r="B458" t="s">
        <v>100</v>
      </c>
      <c r="C458">
        <v>12822</v>
      </c>
      <c r="D458" t="s">
        <v>117</v>
      </c>
      <c r="E458" s="1">
        <v>43040</v>
      </c>
      <c r="F458">
        <v>12822</v>
      </c>
      <c r="G458" t="str">
        <f>VLOOKUP(Table1[[#This Row],[tot_e_Rx]],'Lookup Tables'!$B$2:$C$6,2,TRUE)</f>
        <v xml:space="preserve">low </v>
      </c>
      <c r="H458">
        <v>11385</v>
      </c>
      <c r="I458">
        <v>1336</v>
      </c>
      <c r="J458">
        <v>4493</v>
      </c>
      <c r="K458">
        <v>7469</v>
      </c>
      <c r="L458">
        <v>1536</v>
      </c>
      <c r="M458">
        <v>710</v>
      </c>
      <c r="N458">
        <v>0.96</v>
      </c>
      <c r="O458">
        <v>0.95</v>
      </c>
      <c r="P458" t="str">
        <f>IF(Table1[[#This Row],[pct_pharm_e_Rx]]&gt;=0.85,"most"," ")</f>
        <v>most</v>
      </c>
    </row>
    <row r="459" spans="1:16" x14ac:dyDescent="0.2">
      <c r="A459" t="s">
        <v>105</v>
      </c>
      <c r="B459" t="s">
        <v>106</v>
      </c>
      <c r="C459">
        <v>12792</v>
      </c>
      <c r="D459" t="s">
        <v>118</v>
      </c>
      <c r="E459" s="1">
        <v>43132</v>
      </c>
      <c r="F459">
        <v>12792</v>
      </c>
      <c r="G459" t="str">
        <f>VLOOKUP(Table1[[#This Row],[tot_e_Rx]],'Lookup Tables'!$B$2:$C$6,2,TRUE)</f>
        <v xml:space="preserve">low </v>
      </c>
      <c r="H459">
        <v>12125</v>
      </c>
      <c r="I459">
        <v>648</v>
      </c>
      <c r="J459">
        <v>4768</v>
      </c>
      <c r="K459">
        <v>7440</v>
      </c>
      <c r="L459">
        <v>1582</v>
      </c>
      <c r="M459">
        <v>1096</v>
      </c>
      <c r="N459">
        <v>0.93</v>
      </c>
      <c r="O459">
        <v>0.93</v>
      </c>
      <c r="P459" t="str">
        <f>IF(Table1[[#This Row],[pct_pharm_e_Rx]]&gt;=0.85,"most"," ")</f>
        <v>most</v>
      </c>
    </row>
    <row r="460" spans="1:16" x14ac:dyDescent="0.2">
      <c r="A460" t="s">
        <v>93</v>
      </c>
      <c r="B460" t="s">
        <v>94</v>
      </c>
      <c r="C460">
        <v>12715</v>
      </c>
      <c r="D460" t="s">
        <v>112</v>
      </c>
      <c r="E460" s="1">
        <v>43556</v>
      </c>
      <c r="F460">
        <v>12715</v>
      </c>
      <c r="G460" t="str">
        <f>VLOOKUP(Table1[[#This Row],[tot_e_Rx]],'Lookup Tables'!$B$2:$C$6,2,TRUE)</f>
        <v xml:space="preserve">low </v>
      </c>
      <c r="H460">
        <v>11294</v>
      </c>
      <c r="I460">
        <v>1253</v>
      </c>
      <c r="J460">
        <v>5028</v>
      </c>
      <c r="K460">
        <v>7620</v>
      </c>
      <c r="L460">
        <v>2813</v>
      </c>
      <c r="M460">
        <v>667</v>
      </c>
      <c r="N460">
        <v>0.95</v>
      </c>
      <c r="O460">
        <v>0.94</v>
      </c>
      <c r="P460" t="str">
        <f>IF(Table1[[#This Row],[pct_pharm_e_Rx]]&gt;=0.85,"most"," ")</f>
        <v>most</v>
      </c>
    </row>
    <row r="461" spans="1:16" x14ac:dyDescent="0.2">
      <c r="A461" t="s">
        <v>29</v>
      </c>
      <c r="B461" t="s">
        <v>30</v>
      </c>
      <c r="C461">
        <v>12689</v>
      </c>
      <c r="D461" t="s">
        <v>117</v>
      </c>
      <c r="E461" s="1">
        <v>43252</v>
      </c>
      <c r="F461">
        <v>12689</v>
      </c>
      <c r="G461" t="str">
        <f>VLOOKUP(Table1[[#This Row],[tot_e_Rx]],'Lookup Tables'!$B$2:$C$6,2,TRUE)</f>
        <v xml:space="preserve">low </v>
      </c>
      <c r="H461">
        <v>10972</v>
      </c>
      <c r="I461">
        <v>1661</v>
      </c>
      <c r="J461">
        <v>4432</v>
      </c>
      <c r="K461">
        <v>7705</v>
      </c>
      <c r="L461">
        <v>1159</v>
      </c>
      <c r="M461">
        <v>924</v>
      </c>
      <c r="N461">
        <v>0.96</v>
      </c>
      <c r="O461">
        <v>0.95</v>
      </c>
      <c r="P461" t="str">
        <f>IF(Table1[[#This Row],[pct_pharm_e_Rx]]&gt;=0.85,"most"," ")</f>
        <v>most</v>
      </c>
    </row>
    <row r="462" spans="1:16" x14ac:dyDescent="0.2">
      <c r="A462" t="s">
        <v>99</v>
      </c>
      <c r="B462" t="s">
        <v>100</v>
      </c>
      <c r="C462">
        <v>12686</v>
      </c>
      <c r="D462" t="s">
        <v>117</v>
      </c>
      <c r="E462" s="1">
        <v>43009</v>
      </c>
      <c r="F462">
        <v>12686</v>
      </c>
      <c r="G462" t="str">
        <f>VLOOKUP(Table1[[#This Row],[tot_e_Rx]],'Lookup Tables'!$B$2:$C$6,2,TRUE)</f>
        <v xml:space="preserve">low </v>
      </c>
      <c r="H462">
        <v>11251</v>
      </c>
      <c r="I462">
        <v>1337</v>
      </c>
      <c r="J462">
        <v>4437</v>
      </c>
      <c r="K462">
        <v>7404</v>
      </c>
      <c r="L462">
        <v>1499</v>
      </c>
      <c r="M462">
        <v>701</v>
      </c>
      <c r="N462">
        <v>0.96</v>
      </c>
      <c r="O462">
        <v>0.95</v>
      </c>
      <c r="P462" t="str">
        <f>IF(Table1[[#This Row],[pct_pharm_e_Rx]]&gt;=0.85,"most"," ")</f>
        <v>most</v>
      </c>
    </row>
    <row r="463" spans="1:16" x14ac:dyDescent="0.2">
      <c r="A463" t="s">
        <v>105</v>
      </c>
      <c r="B463" t="s">
        <v>106</v>
      </c>
      <c r="C463">
        <v>12674</v>
      </c>
      <c r="D463" t="s">
        <v>118</v>
      </c>
      <c r="E463" s="1">
        <v>43101</v>
      </c>
      <c r="F463">
        <v>12674</v>
      </c>
      <c r="G463" t="str">
        <f>VLOOKUP(Table1[[#This Row],[tot_e_Rx]],'Lookup Tables'!$B$2:$C$6,2,TRUE)</f>
        <v xml:space="preserve">low </v>
      </c>
      <c r="H463">
        <v>11998</v>
      </c>
      <c r="I463">
        <v>658</v>
      </c>
      <c r="J463">
        <v>4760</v>
      </c>
      <c r="K463">
        <v>7337</v>
      </c>
      <c r="L463">
        <v>1563</v>
      </c>
      <c r="M463">
        <v>1074</v>
      </c>
      <c r="N463">
        <v>0.93</v>
      </c>
      <c r="O463">
        <v>0.93</v>
      </c>
      <c r="P463" t="str">
        <f>IF(Table1[[#This Row],[pct_pharm_e_Rx]]&gt;=0.85,"most"," ")</f>
        <v>most</v>
      </c>
    </row>
    <row r="464" spans="1:16" x14ac:dyDescent="0.2">
      <c r="A464" t="s">
        <v>71</v>
      </c>
      <c r="B464" t="s">
        <v>72</v>
      </c>
      <c r="C464">
        <v>12651</v>
      </c>
      <c r="D464" t="s">
        <v>120</v>
      </c>
      <c r="E464" s="1">
        <v>43160</v>
      </c>
      <c r="F464">
        <v>12651</v>
      </c>
      <c r="G464" t="str">
        <f>VLOOKUP(Table1[[#This Row],[tot_e_Rx]],'Lookup Tables'!$B$2:$C$6,2,TRUE)</f>
        <v xml:space="preserve">low </v>
      </c>
      <c r="H464">
        <v>10121</v>
      </c>
      <c r="I464">
        <v>2431</v>
      </c>
      <c r="J464">
        <v>3470</v>
      </c>
      <c r="K464">
        <v>8847</v>
      </c>
      <c r="L464">
        <v>930</v>
      </c>
      <c r="M464">
        <v>394</v>
      </c>
      <c r="N464">
        <v>0.96</v>
      </c>
      <c r="O464">
        <v>0.95</v>
      </c>
      <c r="P464" t="str">
        <f>IF(Table1[[#This Row],[pct_pharm_e_Rx]]&gt;=0.85,"most"," ")</f>
        <v>most</v>
      </c>
    </row>
    <row r="465" spans="1:16" x14ac:dyDescent="0.2">
      <c r="A465" t="s">
        <v>29</v>
      </c>
      <c r="B465" t="s">
        <v>30</v>
      </c>
      <c r="C465">
        <v>12558</v>
      </c>
      <c r="D465" t="s">
        <v>117</v>
      </c>
      <c r="E465" s="1">
        <v>43221</v>
      </c>
      <c r="F465">
        <v>12558</v>
      </c>
      <c r="G465" t="str">
        <f>VLOOKUP(Table1[[#This Row],[tot_e_Rx]],'Lookup Tables'!$B$2:$C$6,2,TRUE)</f>
        <v xml:space="preserve">low </v>
      </c>
      <c r="H465">
        <v>10585</v>
      </c>
      <c r="I465">
        <v>1914</v>
      </c>
      <c r="J465">
        <v>4372</v>
      </c>
      <c r="K465">
        <v>7626</v>
      </c>
      <c r="L465">
        <v>1153</v>
      </c>
      <c r="M465">
        <v>888</v>
      </c>
      <c r="N465">
        <v>0.95</v>
      </c>
      <c r="O465">
        <v>0.94</v>
      </c>
      <c r="P465" t="str">
        <f>IF(Table1[[#This Row],[pct_pharm_e_Rx]]&gt;=0.85,"most"," ")</f>
        <v>most</v>
      </c>
    </row>
    <row r="466" spans="1:16" x14ac:dyDescent="0.2">
      <c r="A466" t="s">
        <v>71</v>
      </c>
      <c r="B466" t="s">
        <v>72</v>
      </c>
      <c r="C466">
        <v>12513</v>
      </c>
      <c r="D466" t="s">
        <v>120</v>
      </c>
      <c r="E466" s="1">
        <v>43132</v>
      </c>
      <c r="F466">
        <v>12513</v>
      </c>
      <c r="G466" t="str">
        <f>VLOOKUP(Table1[[#This Row],[tot_e_Rx]],'Lookup Tables'!$B$2:$C$6,2,TRUE)</f>
        <v xml:space="preserve">low </v>
      </c>
      <c r="H466">
        <v>9968</v>
      </c>
      <c r="I466">
        <v>2450</v>
      </c>
      <c r="J466">
        <v>3404</v>
      </c>
      <c r="K466">
        <v>8783</v>
      </c>
      <c r="L466">
        <v>902</v>
      </c>
      <c r="M466">
        <v>377</v>
      </c>
      <c r="N466">
        <v>0.96</v>
      </c>
      <c r="O466">
        <v>0.95</v>
      </c>
      <c r="P466" t="str">
        <f>IF(Table1[[#This Row],[pct_pharm_e_Rx]]&gt;=0.85,"most"," ")</f>
        <v>most</v>
      </c>
    </row>
    <row r="467" spans="1:16" x14ac:dyDescent="0.2">
      <c r="A467" t="s">
        <v>105</v>
      </c>
      <c r="B467" t="s">
        <v>106</v>
      </c>
      <c r="C467">
        <v>12481</v>
      </c>
      <c r="D467" t="s">
        <v>118</v>
      </c>
      <c r="E467" s="1">
        <v>43070</v>
      </c>
      <c r="F467">
        <v>12481</v>
      </c>
      <c r="G467" t="str">
        <f>VLOOKUP(Table1[[#This Row],[tot_e_Rx]],'Lookup Tables'!$B$2:$C$6,2,TRUE)</f>
        <v xml:space="preserve">low </v>
      </c>
      <c r="H467">
        <v>11834</v>
      </c>
      <c r="I467">
        <v>628</v>
      </c>
      <c r="J467">
        <v>4678</v>
      </c>
      <c r="K467">
        <v>7259</v>
      </c>
      <c r="L467">
        <v>1534</v>
      </c>
      <c r="M467">
        <v>1064</v>
      </c>
      <c r="N467">
        <v>0.93</v>
      </c>
      <c r="O467">
        <v>0.92</v>
      </c>
      <c r="P467" t="str">
        <f>IF(Table1[[#This Row],[pct_pharm_e_Rx]]&gt;=0.85,"most"," ")</f>
        <v>most</v>
      </c>
    </row>
    <row r="468" spans="1:16" x14ac:dyDescent="0.2">
      <c r="A468" t="s">
        <v>55</v>
      </c>
      <c r="B468" t="s">
        <v>56</v>
      </c>
      <c r="C468">
        <v>12444</v>
      </c>
      <c r="D468" t="s">
        <v>119</v>
      </c>
      <c r="E468" s="1">
        <v>43101</v>
      </c>
      <c r="F468">
        <v>12444</v>
      </c>
      <c r="G468" t="str">
        <f>VLOOKUP(Table1[[#This Row],[tot_e_Rx]],'Lookup Tables'!$B$2:$C$6,2,TRUE)</f>
        <v xml:space="preserve">low </v>
      </c>
      <c r="H468">
        <v>11589</v>
      </c>
      <c r="I468">
        <v>777</v>
      </c>
      <c r="J468">
        <v>5054</v>
      </c>
      <c r="K468">
        <v>6781</v>
      </c>
      <c r="L468">
        <v>1573</v>
      </c>
      <c r="M468">
        <v>987</v>
      </c>
      <c r="N468">
        <v>0.94</v>
      </c>
      <c r="O468">
        <v>0.93</v>
      </c>
      <c r="P468" t="str">
        <f>IF(Table1[[#This Row],[pct_pharm_e_Rx]]&gt;=0.85,"most"," ")</f>
        <v>most</v>
      </c>
    </row>
    <row r="469" spans="1:16" x14ac:dyDescent="0.2">
      <c r="A469" t="s">
        <v>57</v>
      </c>
      <c r="B469" t="s">
        <v>58</v>
      </c>
      <c r="C469">
        <v>12439</v>
      </c>
      <c r="D469" t="s">
        <v>119</v>
      </c>
      <c r="E469" s="1">
        <v>43556</v>
      </c>
      <c r="F469">
        <v>12439</v>
      </c>
      <c r="G469" t="str">
        <f>VLOOKUP(Table1[[#This Row],[tot_e_Rx]],'Lookup Tables'!$B$2:$C$6,2,TRUE)</f>
        <v xml:space="preserve">low </v>
      </c>
      <c r="H469">
        <v>11641</v>
      </c>
      <c r="I469">
        <v>626</v>
      </c>
      <c r="J469">
        <v>4614</v>
      </c>
      <c r="K469">
        <v>7779</v>
      </c>
      <c r="L469">
        <v>1972</v>
      </c>
      <c r="M469">
        <v>300</v>
      </c>
      <c r="N469">
        <v>0.95</v>
      </c>
      <c r="O469">
        <v>0.95</v>
      </c>
      <c r="P469" t="str">
        <f>IF(Table1[[#This Row],[pct_pharm_e_Rx]]&gt;=0.85,"most"," ")</f>
        <v>most</v>
      </c>
    </row>
    <row r="470" spans="1:16" x14ac:dyDescent="0.2">
      <c r="A470" t="s">
        <v>105</v>
      </c>
      <c r="B470" t="s">
        <v>106</v>
      </c>
      <c r="C470">
        <v>12421</v>
      </c>
      <c r="D470" t="s">
        <v>118</v>
      </c>
      <c r="E470" s="1">
        <v>43040</v>
      </c>
      <c r="F470">
        <v>12421</v>
      </c>
      <c r="G470" t="str">
        <f>VLOOKUP(Table1[[#This Row],[tot_e_Rx]],'Lookup Tables'!$B$2:$C$6,2,TRUE)</f>
        <v xml:space="preserve">low </v>
      </c>
      <c r="H470">
        <v>11731</v>
      </c>
      <c r="I470">
        <v>671</v>
      </c>
      <c r="J470">
        <v>4653</v>
      </c>
      <c r="K470">
        <v>7258</v>
      </c>
      <c r="L470">
        <v>1513</v>
      </c>
      <c r="M470">
        <v>1055</v>
      </c>
      <c r="N470">
        <v>0.93</v>
      </c>
      <c r="O470">
        <v>0.92</v>
      </c>
      <c r="P470" t="str">
        <f>IF(Table1[[#This Row],[pct_pharm_e_Rx]]&gt;=0.85,"most"," ")</f>
        <v>most</v>
      </c>
    </row>
    <row r="471" spans="1:16" x14ac:dyDescent="0.2">
      <c r="A471" t="s">
        <v>93</v>
      </c>
      <c r="B471" t="s">
        <v>94</v>
      </c>
      <c r="C471">
        <v>12421</v>
      </c>
      <c r="D471" t="s">
        <v>112</v>
      </c>
      <c r="E471" s="1">
        <v>43525</v>
      </c>
      <c r="F471">
        <v>12421</v>
      </c>
      <c r="G471" t="str">
        <f>VLOOKUP(Table1[[#This Row],[tot_e_Rx]],'Lookup Tables'!$B$2:$C$6,2,TRUE)</f>
        <v xml:space="preserve">low </v>
      </c>
      <c r="H471">
        <v>10990</v>
      </c>
      <c r="I471">
        <v>1245</v>
      </c>
      <c r="J471">
        <v>4985</v>
      </c>
      <c r="K471">
        <v>7398</v>
      </c>
      <c r="L471">
        <v>2751</v>
      </c>
      <c r="M471">
        <v>649</v>
      </c>
      <c r="N471">
        <v>0.95</v>
      </c>
      <c r="O471">
        <v>0.94</v>
      </c>
      <c r="P471" t="str">
        <f>IF(Table1[[#This Row],[pct_pharm_e_Rx]]&gt;=0.85,"most"," ")</f>
        <v>most</v>
      </c>
    </row>
    <row r="472" spans="1:16" x14ac:dyDescent="0.2">
      <c r="A472" t="s">
        <v>71</v>
      </c>
      <c r="B472" t="s">
        <v>72</v>
      </c>
      <c r="C472">
        <v>12406</v>
      </c>
      <c r="D472" t="s">
        <v>120</v>
      </c>
      <c r="E472" s="1">
        <v>43101</v>
      </c>
      <c r="F472">
        <v>12406</v>
      </c>
      <c r="G472" t="str">
        <f>VLOOKUP(Table1[[#This Row],[tot_e_Rx]],'Lookup Tables'!$B$2:$C$6,2,TRUE)</f>
        <v xml:space="preserve">low </v>
      </c>
      <c r="H472">
        <v>9797</v>
      </c>
      <c r="I472">
        <v>2518</v>
      </c>
      <c r="J472">
        <v>3367</v>
      </c>
      <c r="K472">
        <v>8729</v>
      </c>
      <c r="L472">
        <v>883</v>
      </c>
      <c r="M472">
        <v>373</v>
      </c>
      <c r="N472">
        <v>0.96</v>
      </c>
      <c r="O472">
        <v>0.95</v>
      </c>
      <c r="P472" t="str">
        <f>IF(Table1[[#This Row],[pct_pharm_e_Rx]]&gt;=0.85,"most"," ")</f>
        <v>most</v>
      </c>
    </row>
    <row r="473" spans="1:16" x14ac:dyDescent="0.2">
      <c r="A473" t="s">
        <v>29</v>
      </c>
      <c r="B473" t="s">
        <v>30</v>
      </c>
      <c r="C473">
        <v>12388</v>
      </c>
      <c r="D473" t="s">
        <v>117</v>
      </c>
      <c r="E473" s="1">
        <v>43191</v>
      </c>
      <c r="F473">
        <v>12388</v>
      </c>
      <c r="G473" t="str">
        <f>VLOOKUP(Table1[[#This Row],[tot_e_Rx]],'Lookup Tables'!$B$2:$C$6,2,TRUE)</f>
        <v xml:space="preserve">low </v>
      </c>
      <c r="H473">
        <v>10387</v>
      </c>
      <c r="I473">
        <v>1943</v>
      </c>
      <c r="J473">
        <v>4294</v>
      </c>
      <c r="K473">
        <v>7570</v>
      </c>
      <c r="L473">
        <v>1131</v>
      </c>
      <c r="M473">
        <v>863</v>
      </c>
      <c r="N473">
        <v>0.95</v>
      </c>
      <c r="O473">
        <v>0.94</v>
      </c>
      <c r="P473" t="str">
        <f>IF(Table1[[#This Row],[pct_pharm_e_Rx]]&gt;=0.85,"most"," ")</f>
        <v>most</v>
      </c>
    </row>
    <row r="474" spans="1:16" x14ac:dyDescent="0.2">
      <c r="A474" t="s">
        <v>103</v>
      </c>
      <c r="B474" t="s">
        <v>104</v>
      </c>
      <c r="C474">
        <v>12377</v>
      </c>
      <c r="D474" t="s">
        <v>113</v>
      </c>
      <c r="E474" s="1">
        <v>43405</v>
      </c>
      <c r="F474">
        <v>12377</v>
      </c>
      <c r="G474" t="str">
        <f>VLOOKUP(Table1[[#This Row],[tot_e_Rx]],'Lookup Tables'!$B$2:$C$6,2,TRUE)</f>
        <v xml:space="preserve">low </v>
      </c>
      <c r="H474">
        <v>11502</v>
      </c>
      <c r="I474">
        <v>867</v>
      </c>
      <c r="J474">
        <v>5424</v>
      </c>
      <c r="K474">
        <v>6870</v>
      </c>
      <c r="L474">
        <v>1611</v>
      </c>
      <c r="M474">
        <v>1138</v>
      </c>
      <c r="N474">
        <v>0.95</v>
      </c>
      <c r="O474">
        <v>0.94</v>
      </c>
      <c r="P474" t="str">
        <f>IF(Table1[[#This Row],[pct_pharm_e_Rx]]&gt;=0.85,"most"," ")</f>
        <v>most</v>
      </c>
    </row>
    <row r="475" spans="1:16" x14ac:dyDescent="0.2">
      <c r="A475" t="s">
        <v>99</v>
      </c>
      <c r="B475" t="s">
        <v>100</v>
      </c>
      <c r="C475">
        <v>12350</v>
      </c>
      <c r="D475" t="s">
        <v>117</v>
      </c>
      <c r="E475" s="1">
        <v>42979</v>
      </c>
      <c r="F475">
        <v>12350</v>
      </c>
      <c r="G475" t="str">
        <f>VLOOKUP(Table1[[#This Row],[tot_e_Rx]],'Lookup Tables'!$B$2:$C$6,2,TRUE)</f>
        <v xml:space="preserve">low </v>
      </c>
      <c r="H475">
        <v>10942</v>
      </c>
      <c r="I475">
        <v>1326</v>
      </c>
      <c r="J475">
        <v>4340</v>
      </c>
      <c r="K475">
        <v>7189</v>
      </c>
      <c r="L475">
        <v>1456</v>
      </c>
      <c r="M475">
        <v>683</v>
      </c>
      <c r="N475">
        <v>0.95</v>
      </c>
      <c r="O475">
        <v>0.95</v>
      </c>
      <c r="P475" t="str">
        <f>IF(Table1[[#This Row],[pct_pharm_e_Rx]]&gt;=0.85,"most"," ")</f>
        <v>most</v>
      </c>
    </row>
    <row r="476" spans="1:16" x14ac:dyDescent="0.2">
      <c r="A476" t="s">
        <v>57</v>
      </c>
      <c r="B476" t="s">
        <v>58</v>
      </c>
      <c r="C476">
        <v>12333</v>
      </c>
      <c r="D476" t="s">
        <v>119</v>
      </c>
      <c r="E476" s="1">
        <v>43525</v>
      </c>
      <c r="F476">
        <v>12333</v>
      </c>
      <c r="G476" t="str">
        <f>VLOOKUP(Table1[[#This Row],[tot_e_Rx]],'Lookup Tables'!$B$2:$C$6,2,TRUE)</f>
        <v xml:space="preserve">low </v>
      </c>
      <c r="H476">
        <v>11509</v>
      </c>
      <c r="I476">
        <v>664</v>
      </c>
      <c r="J476">
        <v>4576</v>
      </c>
      <c r="K476">
        <v>7730</v>
      </c>
      <c r="L476">
        <v>1973</v>
      </c>
      <c r="M476">
        <v>302</v>
      </c>
      <c r="N476">
        <v>0.95</v>
      </c>
      <c r="O476">
        <v>0.95</v>
      </c>
      <c r="P476" t="str">
        <f>IF(Table1[[#This Row],[pct_pharm_e_Rx]]&gt;=0.85,"most"," ")</f>
        <v>most</v>
      </c>
    </row>
    <row r="477" spans="1:16" x14ac:dyDescent="0.2">
      <c r="A477" t="s">
        <v>57</v>
      </c>
      <c r="B477" t="s">
        <v>58</v>
      </c>
      <c r="C477">
        <v>12324</v>
      </c>
      <c r="D477" t="s">
        <v>119</v>
      </c>
      <c r="E477" s="1">
        <v>43497</v>
      </c>
      <c r="F477">
        <v>12324</v>
      </c>
      <c r="G477" t="str">
        <f>VLOOKUP(Table1[[#This Row],[tot_e_Rx]],'Lookup Tables'!$B$2:$C$6,2,TRUE)</f>
        <v xml:space="preserve">low </v>
      </c>
      <c r="H477">
        <v>11519</v>
      </c>
      <c r="I477">
        <v>684</v>
      </c>
      <c r="J477">
        <v>4551</v>
      </c>
      <c r="K477">
        <v>7759</v>
      </c>
      <c r="L477">
        <v>1950</v>
      </c>
      <c r="M477">
        <v>291</v>
      </c>
      <c r="N477">
        <v>0.96</v>
      </c>
      <c r="O477">
        <v>0.95</v>
      </c>
      <c r="P477" t="str">
        <f>IF(Table1[[#This Row],[pct_pharm_e_Rx]]&gt;=0.85,"most"," ")</f>
        <v>most</v>
      </c>
    </row>
    <row r="478" spans="1:16" x14ac:dyDescent="0.2">
      <c r="A478" t="s">
        <v>55</v>
      </c>
      <c r="B478" t="s">
        <v>56</v>
      </c>
      <c r="C478">
        <v>12301</v>
      </c>
      <c r="D478" t="s">
        <v>119</v>
      </c>
      <c r="E478" s="1">
        <v>43070</v>
      </c>
      <c r="F478">
        <v>12301</v>
      </c>
      <c r="G478" t="str">
        <f>VLOOKUP(Table1[[#This Row],[tot_e_Rx]],'Lookup Tables'!$B$2:$C$6,2,TRUE)</f>
        <v xml:space="preserve">low </v>
      </c>
      <c r="H478">
        <v>11420</v>
      </c>
      <c r="I478">
        <v>799</v>
      </c>
      <c r="J478">
        <v>5008</v>
      </c>
      <c r="K478">
        <v>6705</v>
      </c>
      <c r="L478">
        <v>1542</v>
      </c>
      <c r="M478">
        <v>970</v>
      </c>
      <c r="N478">
        <v>0.93</v>
      </c>
      <c r="O478">
        <v>0.93</v>
      </c>
      <c r="P478" t="str">
        <f>IF(Table1[[#This Row],[pct_pharm_e_Rx]]&gt;=0.85,"most"," ")</f>
        <v>most</v>
      </c>
    </row>
    <row r="479" spans="1:16" x14ac:dyDescent="0.2">
      <c r="A479" t="s">
        <v>29</v>
      </c>
      <c r="B479" t="s">
        <v>30</v>
      </c>
      <c r="C479">
        <v>12293</v>
      </c>
      <c r="D479" t="s">
        <v>117</v>
      </c>
      <c r="E479" s="1">
        <v>43160</v>
      </c>
      <c r="F479">
        <v>12293</v>
      </c>
      <c r="G479" t="str">
        <f>VLOOKUP(Table1[[#This Row],[tot_e_Rx]],'Lookup Tables'!$B$2:$C$6,2,TRUE)</f>
        <v xml:space="preserve">low </v>
      </c>
      <c r="H479">
        <v>10252</v>
      </c>
      <c r="I479">
        <v>1981</v>
      </c>
      <c r="J479">
        <v>4267</v>
      </c>
      <c r="K479">
        <v>7512</v>
      </c>
      <c r="L479">
        <v>1119</v>
      </c>
      <c r="M479">
        <v>841</v>
      </c>
      <c r="N479">
        <v>0.95</v>
      </c>
      <c r="O479">
        <v>0.93</v>
      </c>
      <c r="P479" t="str">
        <f>IF(Table1[[#This Row],[pct_pharm_e_Rx]]&gt;=0.85,"most"," ")</f>
        <v>most</v>
      </c>
    </row>
    <row r="480" spans="1:16" x14ac:dyDescent="0.2">
      <c r="A480" t="s">
        <v>53</v>
      </c>
      <c r="B480" t="s">
        <v>54</v>
      </c>
      <c r="C480">
        <v>12273</v>
      </c>
      <c r="D480" t="s">
        <v>118</v>
      </c>
      <c r="E480" s="1">
        <v>42461</v>
      </c>
      <c r="F480">
        <v>12273</v>
      </c>
      <c r="G480" t="str">
        <f>VLOOKUP(Table1[[#This Row],[tot_e_Rx]],'Lookup Tables'!$B$2:$C$6,2,TRUE)</f>
        <v xml:space="preserve">low </v>
      </c>
      <c r="H480">
        <v>6109</v>
      </c>
      <c r="I480">
        <v>6138</v>
      </c>
      <c r="J480">
        <v>4975</v>
      </c>
      <c r="K480">
        <v>7143</v>
      </c>
      <c r="L480">
        <v>746</v>
      </c>
      <c r="M480">
        <v>653</v>
      </c>
      <c r="N480">
        <v>0.95</v>
      </c>
      <c r="O480">
        <v>0.93</v>
      </c>
      <c r="P480" t="str">
        <f>IF(Table1[[#This Row],[pct_pharm_e_Rx]]&gt;=0.85,"most"," ")</f>
        <v>most</v>
      </c>
    </row>
    <row r="481" spans="1:16" x14ac:dyDescent="0.2">
      <c r="A481" t="s">
        <v>103</v>
      </c>
      <c r="B481" t="s">
        <v>104</v>
      </c>
      <c r="C481">
        <v>12263</v>
      </c>
      <c r="D481" t="s">
        <v>113</v>
      </c>
      <c r="E481" s="1">
        <v>43374</v>
      </c>
      <c r="F481">
        <v>12263</v>
      </c>
      <c r="G481" t="str">
        <f>VLOOKUP(Table1[[#This Row],[tot_e_Rx]],'Lookup Tables'!$B$2:$C$6,2,TRUE)</f>
        <v xml:space="preserve">low </v>
      </c>
      <c r="H481">
        <v>11359</v>
      </c>
      <c r="I481">
        <v>898</v>
      </c>
      <c r="J481">
        <v>5418</v>
      </c>
      <c r="K481">
        <v>6784</v>
      </c>
      <c r="L481">
        <v>1599</v>
      </c>
      <c r="M481">
        <v>1128</v>
      </c>
      <c r="N481">
        <v>0.95</v>
      </c>
      <c r="O481">
        <v>0.94</v>
      </c>
      <c r="P481" t="str">
        <f>IF(Table1[[#This Row],[pct_pharm_e_Rx]]&gt;=0.85,"most"," ")</f>
        <v>most</v>
      </c>
    </row>
    <row r="482" spans="1:16" x14ac:dyDescent="0.2">
      <c r="A482" t="s">
        <v>57</v>
      </c>
      <c r="B482" t="s">
        <v>58</v>
      </c>
      <c r="C482">
        <v>12261</v>
      </c>
      <c r="D482" t="s">
        <v>119</v>
      </c>
      <c r="E482" s="1">
        <v>43466</v>
      </c>
      <c r="F482">
        <v>12261</v>
      </c>
      <c r="G482" t="str">
        <f>VLOOKUP(Table1[[#This Row],[tot_e_Rx]],'Lookup Tables'!$B$2:$C$6,2,TRUE)</f>
        <v xml:space="preserve">low </v>
      </c>
      <c r="H482">
        <v>11439</v>
      </c>
      <c r="I482">
        <v>706</v>
      </c>
      <c r="J482">
        <v>4485</v>
      </c>
      <c r="K482">
        <v>7705</v>
      </c>
      <c r="L482">
        <v>1903</v>
      </c>
      <c r="M482">
        <v>286</v>
      </c>
      <c r="N482">
        <v>0.96</v>
      </c>
      <c r="O482">
        <v>0.95</v>
      </c>
      <c r="P482" t="str">
        <f>IF(Table1[[#This Row],[pct_pharm_e_Rx]]&gt;=0.85,"most"," ")</f>
        <v>most</v>
      </c>
    </row>
    <row r="483" spans="1:16" x14ac:dyDescent="0.2">
      <c r="A483" t="s">
        <v>71</v>
      </c>
      <c r="B483" t="s">
        <v>72</v>
      </c>
      <c r="C483">
        <v>12228</v>
      </c>
      <c r="D483" t="s">
        <v>120</v>
      </c>
      <c r="E483" s="1">
        <v>43070</v>
      </c>
      <c r="F483">
        <v>12228</v>
      </c>
      <c r="G483" t="str">
        <f>VLOOKUP(Table1[[#This Row],[tot_e_Rx]],'Lookup Tables'!$B$2:$C$6,2,TRUE)</f>
        <v xml:space="preserve">low </v>
      </c>
      <c r="H483">
        <v>9602</v>
      </c>
      <c r="I483">
        <v>2531</v>
      </c>
      <c r="J483">
        <v>3324</v>
      </c>
      <c r="K483">
        <v>8609</v>
      </c>
      <c r="L483">
        <v>855</v>
      </c>
      <c r="M483">
        <v>353</v>
      </c>
      <c r="N483">
        <v>0.95</v>
      </c>
      <c r="O483">
        <v>0.94</v>
      </c>
      <c r="P483" t="str">
        <f>IF(Table1[[#This Row],[pct_pharm_e_Rx]]&gt;=0.85,"most"," ")</f>
        <v>most</v>
      </c>
    </row>
    <row r="484" spans="1:16" x14ac:dyDescent="0.2">
      <c r="A484" t="s">
        <v>29</v>
      </c>
      <c r="B484" t="s">
        <v>30</v>
      </c>
      <c r="C484">
        <v>12181</v>
      </c>
      <c r="D484" t="s">
        <v>117</v>
      </c>
      <c r="E484" s="1">
        <v>43132</v>
      </c>
      <c r="F484">
        <v>12181</v>
      </c>
      <c r="G484" t="str">
        <f>VLOOKUP(Table1[[#This Row],[tot_e_Rx]],'Lookup Tables'!$B$2:$C$6,2,TRUE)</f>
        <v xml:space="preserve">low </v>
      </c>
      <c r="H484">
        <v>10097</v>
      </c>
      <c r="I484">
        <v>2028</v>
      </c>
      <c r="J484">
        <v>4196</v>
      </c>
      <c r="K484">
        <v>7477</v>
      </c>
      <c r="L484">
        <v>1068</v>
      </c>
      <c r="M484">
        <v>840</v>
      </c>
      <c r="N484">
        <v>0.95</v>
      </c>
      <c r="O484">
        <v>0.93</v>
      </c>
      <c r="P484" t="str">
        <f>IF(Table1[[#This Row],[pct_pharm_e_Rx]]&gt;=0.85,"most"," ")</f>
        <v>most</v>
      </c>
    </row>
    <row r="485" spans="1:16" x14ac:dyDescent="0.2">
      <c r="A485" t="s">
        <v>57</v>
      </c>
      <c r="B485" t="s">
        <v>58</v>
      </c>
      <c r="C485">
        <v>12175</v>
      </c>
      <c r="D485" t="s">
        <v>119</v>
      </c>
      <c r="E485" s="1">
        <v>43435</v>
      </c>
      <c r="F485">
        <v>12175</v>
      </c>
      <c r="G485" t="str">
        <f>VLOOKUP(Table1[[#This Row],[tot_e_Rx]],'Lookup Tables'!$B$2:$C$6,2,TRUE)</f>
        <v xml:space="preserve">low </v>
      </c>
      <c r="H485">
        <v>11346</v>
      </c>
      <c r="I485">
        <v>704</v>
      </c>
      <c r="J485">
        <v>4448</v>
      </c>
      <c r="K485">
        <v>7665</v>
      </c>
      <c r="L485">
        <v>1887</v>
      </c>
      <c r="M485">
        <v>294</v>
      </c>
      <c r="N485">
        <v>0.96</v>
      </c>
      <c r="O485">
        <v>0.95</v>
      </c>
      <c r="P485" t="str">
        <f>IF(Table1[[#This Row],[pct_pharm_e_Rx]]&gt;=0.85,"most"," ")</f>
        <v>most</v>
      </c>
    </row>
    <row r="486" spans="1:16" x14ac:dyDescent="0.2">
      <c r="A486" t="s">
        <v>79</v>
      </c>
      <c r="B486" t="s">
        <v>80</v>
      </c>
      <c r="C486">
        <v>12160</v>
      </c>
      <c r="D486" t="s">
        <v>118</v>
      </c>
      <c r="E486" s="1">
        <v>42491</v>
      </c>
      <c r="F486">
        <v>12160</v>
      </c>
      <c r="G486" t="str">
        <f>VLOOKUP(Table1[[#This Row],[tot_e_Rx]],'Lookup Tables'!$B$2:$C$6,2,TRUE)</f>
        <v xml:space="preserve">low </v>
      </c>
      <c r="H486">
        <v>9191</v>
      </c>
      <c r="I486">
        <v>2913</v>
      </c>
      <c r="J486">
        <v>4387</v>
      </c>
      <c r="K486">
        <v>7690</v>
      </c>
      <c r="L486">
        <v>1147</v>
      </c>
      <c r="M486">
        <v>245</v>
      </c>
      <c r="N486">
        <v>0.94</v>
      </c>
      <c r="O486">
        <v>0.94</v>
      </c>
      <c r="P486" t="str">
        <f>IF(Table1[[#This Row],[pct_pharm_e_Rx]]&gt;=0.85,"most"," ")</f>
        <v>most</v>
      </c>
    </row>
    <row r="487" spans="1:16" x14ac:dyDescent="0.2">
      <c r="A487" t="s">
        <v>57</v>
      </c>
      <c r="B487" t="s">
        <v>58</v>
      </c>
      <c r="C487">
        <v>12157</v>
      </c>
      <c r="D487" t="s">
        <v>119</v>
      </c>
      <c r="E487" s="1">
        <v>43405</v>
      </c>
      <c r="F487">
        <v>12157</v>
      </c>
      <c r="G487" t="str">
        <f>VLOOKUP(Table1[[#This Row],[tot_e_Rx]],'Lookup Tables'!$B$2:$C$6,2,TRUE)</f>
        <v xml:space="preserve">low </v>
      </c>
      <c r="H487">
        <v>11302</v>
      </c>
      <c r="I487">
        <v>731</v>
      </c>
      <c r="J487">
        <v>4468</v>
      </c>
      <c r="K487">
        <v>7632</v>
      </c>
      <c r="L487">
        <v>1886</v>
      </c>
      <c r="M487">
        <v>285</v>
      </c>
      <c r="N487">
        <v>0.96</v>
      </c>
      <c r="O487">
        <v>0.95</v>
      </c>
      <c r="P487" t="str">
        <f>IF(Table1[[#This Row],[pct_pharm_e_Rx]]&gt;=0.85,"most"," ")</f>
        <v>most</v>
      </c>
    </row>
    <row r="488" spans="1:16" x14ac:dyDescent="0.2">
      <c r="A488" t="s">
        <v>93</v>
      </c>
      <c r="B488" t="s">
        <v>94</v>
      </c>
      <c r="C488">
        <v>12116</v>
      </c>
      <c r="D488" t="s">
        <v>112</v>
      </c>
      <c r="E488" s="1">
        <v>43466</v>
      </c>
      <c r="F488">
        <v>12116</v>
      </c>
      <c r="G488" t="str">
        <f>VLOOKUP(Table1[[#This Row],[tot_e_Rx]],'Lookup Tables'!$B$2:$C$6,2,TRUE)</f>
        <v xml:space="preserve">low </v>
      </c>
      <c r="H488">
        <v>10682</v>
      </c>
      <c r="I488">
        <v>1284</v>
      </c>
      <c r="J488">
        <v>4811</v>
      </c>
      <c r="K488">
        <v>7212</v>
      </c>
      <c r="L488">
        <v>2653</v>
      </c>
      <c r="M488">
        <v>608</v>
      </c>
      <c r="N488">
        <v>0.95</v>
      </c>
      <c r="O488">
        <v>0.94</v>
      </c>
      <c r="P488" t="str">
        <f>IF(Table1[[#This Row],[pct_pharm_e_Rx]]&gt;=0.85,"most"," ")</f>
        <v>most</v>
      </c>
    </row>
    <row r="489" spans="1:16" x14ac:dyDescent="0.2">
      <c r="A489" t="s">
        <v>93</v>
      </c>
      <c r="B489" t="s">
        <v>94</v>
      </c>
      <c r="C489">
        <v>12114</v>
      </c>
      <c r="D489" t="s">
        <v>112</v>
      </c>
      <c r="E489" s="1">
        <v>43497</v>
      </c>
      <c r="F489">
        <v>12114</v>
      </c>
      <c r="G489" t="str">
        <f>VLOOKUP(Table1[[#This Row],[tot_e_Rx]],'Lookup Tables'!$B$2:$C$6,2,TRUE)</f>
        <v xml:space="preserve">low </v>
      </c>
      <c r="H489">
        <v>10679</v>
      </c>
      <c r="I489">
        <v>1281</v>
      </c>
      <c r="J489">
        <v>4927</v>
      </c>
      <c r="K489">
        <v>7172</v>
      </c>
      <c r="L489">
        <v>2704</v>
      </c>
      <c r="M489">
        <v>627</v>
      </c>
      <c r="N489">
        <v>0.95</v>
      </c>
      <c r="O489">
        <v>0.94</v>
      </c>
      <c r="P489" t="str">
        <f>IF(Table1[[#This Row],[pct_pharm_e_Rx]]&gt;=0.85,"most"," ")</f>
        <v>most</v>
      </c>
    </row>
    <row r="490" spans="1:16" x14ac:dyDescent="0.2">
      <c r="A490" t="s">
        <v>57</v>
      </c>
      <c r="B490" t="s">
        <v>58</v>
      </c>
      <c r="C490">
        <v>12087</v>
      </c>
      <c r="D490" t="s">
        <v>119</v>
      </c>
      <c r="E490" s="1">
        <v>43374</v>
      </c>
      <c r="F490">
        <v>12087</v>
      </c>
      <c r="G490" t="str">
        <f>VLOOKUP(Table1[[#This Row],[tot_e_Rx]],'Lookup Tables'!$B$2:$C$6,2,TRUE)</f>
        <v xml:space="preserve">low </v>
      </c>
      <c r="H490">
        <v>11207</v>
      </c>
      <c r="I490">
        <v>756</v>
      </c>
      <c r="J490">
        <v>4451</v>
      </c>
      <c r="K490">
        <v>7591</v>
      </c>
      <c r="L490">
        <v>1875</v>
      </c>
      <c r="M490">
        <v>288</v>
      </c>
      <c r="N490">
        <v>0.95</v>
      </c>
      <c r="O490">
        <v>0.95</v>
      </c>
      <c r="P490" t="str">
        <f>IF(Table1[[#This Row],[pct_pharm_e_Rx]]&gt;=0.85,"most"," ")</f>
        <v>most</v>
      </c>
    </row>
    <row r="491" spans="1:16" x14ac:dyDescent="0.2">
      <c r="A491" t="s">
        <v>37</v>
      </c>
      <c r="B491" t="s">
        <v>38</v>
      </c>
      <c r="C491">
        <v>12086</v>
      </c>
      <c r="D491" t="s">
        <v>118</v>
      </c>
      <c r="E491" s="1">
        <v>42461</v>
      </c>
      <c r="F491">
        <v>12086</v>
      </c>
      <c r="G491" t="str">
        <f>VLOOKUP(Table1[[#This Row],[tot_e_Rx]],'Lookup Tables'!$B$2:$C$6,2,TRUE)</f>
        <v xml:space="preserve">low </v>
      </c>
      <c r="H491">
        <v>9769</v>
      </c>
      <c r="I491">
        <v>2078</v>
      </c>
      <c r="J491">
        <v>4499</v>
      </c>
      <c r="K491">
        <v>7455</v>
      </c>
      <c r="L491">
        <v>1159</v>
      </c>
      <c r="M491">
        <v>544</v>
      </c>
      <c r="N491">
        <v>0.93</v>
      </c>
      <c r="O491">
        <v>0.88</v>
      </c>
      <c r="P491" t="str">
        <f>IF(Table1[[#This Row],[pct_pharm_e_Rx]]&gt;=0.85,"most"," ")</f>
        <v>most</v>
      </c>
    </row>
    <row r="492" spans="1:16" x14ac:dyDescent="0.2">
      <c r="A492" t="s">
        <v>99</v>
      </c>
      <c r="B492" t="s">
        <v>100</v>
      </c>
      <c r="C492">
        <v>12051</v>
      </c>
      <c r="D492" t="s">
        <v>117</v>
      </c>
      <c r="E492" s="1">
        <v>42948</v>
      </c>
      <c r="F492">
        <v>12051</v>
      </c>
      <c r="G492" t="str">
        <f>VLOOKUP(Table1[[#This Row],[tot_e_Rx]],'Lookup Tables'!$B$2:$C$6,2,TRUE)</f>
        <v xml:space="preserve">low </v>
      </c>
      <c r="H492">
        <v>10636</v>
      </c>
      <c r="I492">
        <v>1340</v>
      </c>
      <c r="J492">
        <v>4225</v>
      </c>
      <c r="K492">
        <v>7056</v>
      </c>
      <c r="L492">
        <v>1438</v>
      </c>
      <c r="M492">
        <v>667</v>
      </c>
      <c r="N492">
        <v>0.95</v>
      </c>
      <c r="O492">
        <v>0.95</v>
      </c>
      <c r="P492" t="str">
        <f>IF(Table1[[#This Row],[pct_pharm_e_Rx]]&gt;=0.85,"most"," ")</f>
        <v>most</v>
      </c>
    </row>
    <row r="493" spans="1:16" x14ac:dyDescent="0.2">
      <c r="A493" t="s">
        <v>93</v>
      </c>
      <c r="B493" t="s">
        <v>94</v>
      </c>
      <c r="C493">
        <v>12050</v>
      </c>
      <c r="D493" t="s">
        <v>112</v>
      </c>
      <c r="E493" s="1">
        <v>43435</v>
      </c>
      <c r="F493">
        <v>12050</v>
      </c>
      <c r="G493" t="str">
        <f>VLOOKUP(Table1[[#This Row],[tot_e_Rx]],'Lookup Tables'!$B$2:$C$6,2,TRUE)</f>
        <v xml:space="preserve">low </v>
      </c>
      <c r="H493">
        <v>10601</v>
      </c>
      <c r="I493">
        <v>1290</v>
      </c>
      <c r="J493">
        <v>4812</v>
      </c>
      <c r="K493">
        <v>7170</v>
      </c>
      <c r="L493">
        <v>2668</v>
      </c>
      <c r="M493">
        <v>603</v>
      </c>
      <c r="N493">
        <v>0.94</v>
      </c>
      <c r="O493">
        <v>0.94</v>
      </c>
      <c r="P493" t="str">
        <f>IF(Table1[[#This Row],[pct_pharm_e_Rx]]&gt;=0.85,"most"," ")</f>
        <v>most</v>
      </c>
    </row>
    <row r="494" spans="1:16" x14ac:dyDescent="0.2">
      <c r="A494" t="s">
        <v>63</v>
      </c>
      <c r="B494" t="s">
        <v>64</v>
      </c>
      <c r="C494">
        <v>12036</v>
      </c>
      <c r="D494" t="s">
        <v>117</v>
      </c>
      <c r="E494" s="1">
        <v>42491</v>
      </c>
      <c r="F494">
        <v>12036</v>
      </c>
      <c r="G494" t="str">
        <f>VLOOKUP(Table1[[#This Row],[tot_e_Rx]],'Lookup Tables'!$B$2:$C$6,2,TRUE)</f>
        <v xml:space="preserve">low </v>
      </c>
      <c r="H494">
        <v>9117</v>
      </c>
      <c r="I494">
        <v>2837</v>
      </c>
      <c r="J494">
        <v>4629</v>
      </c>
      <c r="K494">
        <v>7270</v>
      </c>
      <c r="L494">
        <v>1217</v>
      </c>
      <c r="M494">
        <v>1444</v>
      </c>
      <c r="N494">
        <v>0.95</v>
      </c>
      <c r="O494">
        <v>0.93</v>
      </c>
      <c r="P494" t="str">
        <f>IF(Table1[[#This Row],[pct_pharm_e_Rx]]&gt;=0.85,"most"," ")</f>
        <v>most</v>
      </c>
    </row>
    <row r="495" spans="1:16" x14ac:dyDescent="0.2">
      <c r="A495" t="s">
        <v>29</v>
      </c>
      <c r="B495" t="s">
        <v>30</v>
      </c>
      <c r="C495">
        <v>12021</v>
      </c>
      <c r="D495" t="s">
        <v>117</v>
      </c>
      <c r="E495" s="1">
        <v>43101</v>
      </c>
      <c r="F495">
        <v>12021</v>
      </c>
      <c r="G495" t="str">
        <f>VLOOKUP(Table1[[#This Row],[tot_e_Rx]],'Lookup Tables'!$B$2:$C$6,2,TRUE)</f>
        <v xml:space="preserve">low </v>
      </c>
      <c r="H495">
        <v>9855</v>
      </c>
      <c r="I495">
        <v>2107</v>
      </c>
      <c r="J495">
        <v>4110</v>
      </c>
      <c r="K495">
        <v>7408</v>
      </c>
      <c r="L495">
        <v>1042</v>
      </c>
      <c r="M495">
        <v>827</v>
      </c>
      <c r="N495">
        <v>0.94</v>
      </c>
      <c r="O495">
        <v>0.93</v>
      </c>
      <c r="P495" t="str">
        <f>IF(Table1[[#This Row],[pct_pharm_e_Rx]]&gt;=0.85,"most"," ")</f>
        <v>most</v>
      </c>
    </row>
    <row r="496" spans="1:16" x14ac:dyDescent="0.2">
      <c r="A496" t="s">
        <v>93</v>
      </c>
      <c r="B496" t="s">
        <v>94</v>
      </c>
      <c r="C496">
        <v>12017</v>
      </c>
      <c r="D496" t="s">
        <v>112</v>
      </c>
      <c r="E496" s="1">
        <v>43405</v>
      </c>
      <c r="F496">
        <v>12017</v>
      </c>
      <c r="G496" t="str">
        <f>VLOOKUP(Table1[[#This Row],[tot_e_Rx]],'Lookup Tables'!$B$2:$C$6,2,TRUE)</f>
        <v xml:space="preserve">low </v>
      </c>
      <c r="H496">
        <v>10532</v>
      </c>
      <c r="I496">
        <v>1328</v>
      </c>
      <c r="J496">
        <v>4790</v>
      </c>
      <c r="K496">
        <v>7178</v>
      </c>
      <c r="L496">
        <v>2635</v>
      </c>
      <c r="M496">
        <v>601</v>
      </c>
      <c r="N496">
        <v>0.95</v>
      </c>
      <c r="O496">
        <v>0.94</v>
      </c>
      <c r="P496" t="str">
        <f>IF(Table1[[#This Row],[pct_pharm_e_Rx]]&gt;=0.85,"most"," ")</f>
        <v>most</v>
      </c>
    </row>
    <row r="497" spans="1:16" x14ac:dyDescent="0.2">
      <c r="A497" t="s">
        <v>71</v>
      </c>
      <c r="B497" t="s">
        <v>72</v>
      </c>
      <c r="C497">
        <v>11986</v>
      </c>
      <c r="D497" t="s">
        <v>120</v>
      </c>
      <c r="E497" s="1">
        <v>43040</v>
      </c>
      <c r="F497">
        <v>11986</v>
      </c>
      <c r="G497" t="str">
        <f>VLOOKUP(Table1[[#This Row],[tot_e_Rx]],'Lookup Tables'!$B$2:$C$6,2,TRUE)</f>
        <v xml:space="preserve">low </v>
      </c>
      <c r="H497">
        <v>9427</v>
      </c>
      <c r="I497">
        <v>2466</v>
      </c>
      <c r="J497">
        <v>3263</v>
      </c>
      <c r="K497">
        <v>8445</v>
      </c>
      <c r="L497">
        <v>840</v>
      </c>
      <c r="M497">
        <v>352</v>
      </c>
      <c r="N497">
        <v>0.95</v>
      </c>
      <c r="O497">
        <v>0.95</v>
      </c>
      <c r="P497" t="str">
        <f>IF(Table1[[#This Row],[pct_pharm_e_Rx]]&gt;=0.85,"most"," ")</f>
        <v>most</v>
      </c>
    </row>
    <row r="498" spans="1:16" x14ac:dyDescent="0.2">
      <c r="A498" t="s">
        <v>93</v>
      </c>
      <c r="B498" t="s">
        <v>94</v>
      </c>
      <c r="C498">
        <v>11984</v>
      </c>
      <c r="D498" t="s">
        <v>112</v>
      </c>
      <c r="E498" s="1">
        <v>43374</v>
      </c>
      <c r="F498">
        <v>11984</v>
      </c>
      <c r="G498" t="str">
        <f>VLOOKUP(Table1[[#This Row],[tot_e_Rx]],'Lookup Tables'!$B$2:$C$6,2,TRUE)</f>
        <v xml:space="preserve">low </v>
      </c>
      <c r="H498">
        <v>10494</v>
      </c>
      <c r="I498">
        <v>1337</v>
      </c>
      <c r="J498">
        <v>4801</v>
      </c>
      <c r="K498">
        <v>7148</v>
      </c>
      <c r="L498">
        <v>2619</v>
      </c>
      <c r="M498">
        <v>594</v>
      </c>
      <c r="N498">
        <v>0.94</v>
      </c>
      <c r="O498">
        <v>0.94</v>
      </c>
      <c r="P498" t="str">
        <f>IF(Table1[[#This Row],[pct_pharm_e_Rx]]&gt;=0.85,"most"," ")</f>
        <v>most</v>
      </c>
    </row>
    <row r="499" spans="1:16" x14ac:dyDescent="0.2">
      <c r="A499" t="s">
        <v>103</v>
      </c>
      <c r="B499" t="s">
        <v>104</v>
      </c>
      <c r="C499">
        <v>11965</v>
      </c>
      <c r="D499" t="s">
        <v>113</v>
      </c>
      <c r="E499" s="1">
        <v>43344</v>
      </c>
      <c r="F499">
        <v>11965</v>
      </c>
      <c r="G499" t="str">
        <f>VLOOKUP(Table1[[#This Row],[tot_e_Rx]],'Lookup Tables'!$B$2:$C$6,2,TRUE)</f>
        <v xml:space="preserve">low </v>
      </c>
      <c r="H499">
        <v>11039</v>
      </c>
      <c r="I499">
        <v>917</v>
      </c>
      <c r="J499">
        <v>5322</v>
      </c>
      <c r="K499">
        <v>6600</v>
      </c>
      <c r="L499">
        <v>1586</v>
      </c>
      <c r="M499">
        <v>1084</v>
      </c>
      <c r="N499">
        <v>0.95</v>
      </c>
      <c r="O499">
        <v>0.94</v>
      </c>
      <c r="P499" t="str">
        <f>IF(Table1[[#This Row],[pct_pharm_e_Rx]]&gt;=0.85,"most"," ")</f>
        <v>most</v>
      </c>
    </row>
    <row r="500" spans="1:16" x14ac:dyDescent="0.2">
      <c r="A500" t="s">
        <v>57</v>
      </c>
      <c r="B500" t="s">
        <v>58</v>
      </c>
      <c r="C500">
        <v>11957</v>
      </c>
      <c r="D500" t="s">
        <v>119</v>
      </c>
      <c r="E500" s="1">
        <v>43344</v>
      </c>
      <c r="F500">
        <v>11957</v>
      </c>
      <c r="G500" t="str">
        <f>VLOOKUP(Table1[[#This Row],[tot_e_Rx]],'Lookup Tables'!$B$2:$C$6,2,TRUE)</f>
        <v xml:space="preserve">low </v>
      </c>
      <c r="H500">
        <v>11077</v>
      </c>
      <c r="I500">
        <v>766</v>
      </c>
      <c r="J500">
        <v>4427</v>
      </c>
      <c r="K500">
        <v>7501</v>
      </c>
      <c r="L500">
        <v>1859</v>
      </c>
      <c r="M500">
        <v>279</v>
      </c>
      <c r="N500">
        <v>0.95</v>
      </c>
      <c r="O500">
        <v>0.95</v>
      </c>
      <c r="P500" t="str">
        <f>IF(Table1[[#This Row],[pct_pharm_e_Rx]]&gt;=0.85,"most"," ")</f>
        <v>most</v>
      </c>
    </row>
    <row r="501" spans="1:16" x14ac:dyDescent="0.2">
      <c r="A501" t="s">
        <v>53</v>
      </c>
      <c r="B501" t="s">
        <v>54</v>
      </c>
      <c r="C501">
        <v>11949</v>
      </c>
      <c r="D501" t="s">
        <v>118</v>
      </c>
      <c r="E501" s="1">
        <v>42430</v>
      </c>
      <c r="F501">
        <v>11949</v>
      </c>
      <c r="G501" t="str">
        <f>VLOOKUP(Table1[[#This Row],[tot_e_Rx]],'Lookup Tables'!$B$2:$C$6,2,TRUE)</f>
        <v xml:space="preserve">low </v>
      </c>
      <c r="H501">
        <v>5870</v>
      </c>
      <c r="I501">
        <v>6053</v>
      </c>
      <c r="J501">
        <v>4920</v>
      </c>
      <c r="K501">
        <v>6865</v>
      </c>
      <c r="L501">
        <v>712</v>
      </c>
      <c r="M501">
        <v>603</v>
      </c>
      <c r="N501">
        <v>0.94</v>
      </c>
      <c r="O501">
        <v>0.91</v>
      </c>
      <c r="P501" t="str">
        <f>IF(Table1[[#This Row],[pct_pharm_e_Rx]]&gt;=0.85,"most"," ")</f>
        <v>most</v>
      </c>
    </row>
    <row r="502" spans="1:16" x14ac:dyDescent="0.2">
      <c r="A502" t="s">
        <v>71</v>
      </c>
      <c r="B502" t="s">
        <v>72</v>
      </c>
      <c r="C502">
        <v>11894</v>
      </c>
      <c r="D502" t="s">
        <v>120</v>
      </c>
      <c r="E502" s="1">
        <v>43009</v>
      </c>
      <c r="F502">
        <v>11894</v>
      </c>
      <c r="G502" t="str">
        <f>VLOOKUP(Table1[[#This Row],[tot_e_Rx]],'Lookup Tables'!$B$2:$C$6,2,TRUE)</f>
        <v xml:space="preserve">low </v>
      </c>
      <c r="H502">
        <v>9331</v>
      </c>
      <c r="I502">
        <v>2479</v>
      </c>
      <c r="J502">
        <v>3250</v>
      </c>
      <c r="K502">
        <v>8380</v>
      </c>
      <c r="L502">
        <v>835</v>
      </c>
      <c r="M502">
        <v>354</v>
      </c>
      <c r="N502">
        <v>0.95</v>
      </c>
      <c r="O502">
        <v>0.95</v>
      </c>
      <c r="P502" t="str">
        <f>IF(Table1[[#This Row],[pct_pharm_e_Rx]]&gt;=0.85,"most"," ")</f>
        <v>most</v>
      </c>
    </row>
    <row r="503" spans="1:16" x14ac:dyDescent="0.2">
      <c r="A503" t="s">
        <v>105</v>
      </c>
      <c r="B503" t="s">
        <v>106</v>
      </c>
      <c r="C503">
        <v>11884</v>
      </c>
      <c r="D503" t="s">
        <v>118</v>
      </c>
      <c r="E503" s="1">
        <v>43009</v>
      </c>
      <c r="F503">
        <v>11884</v>
      </c>
      <c r="G503" t="str">
        <f>VLOOKUP(Table1[[#This Row],[tot_e_Rx]],'Lookup Tables'!$B$2:$C$6,2,TRUE)</f>
        <v xml:space="preserve">low </v>
      </c>
      <c r="H503">
        <v>11186</v>
      </c>
      <c r="I503">
        <v>677</v>
      </c>
      <c r="J503">
        <v>4494</v>
      </c>
      <c r="K503">
        <v>6916</v>
      </c>
      <c r="L503">
        <v>1438</v>
      </c>
      <c r="M503">
        <v>1042</v>
      </c>
      <c r="N503">
        <v>0.93</v>
      </c>
      <c r="O503">
        <v>0.93</v>
      </c>
      <c r="P503" t="str">
        <f>IF(Table1[[#This Row],[pct_pharm_e_Rx]]&gt;=0.85,"most"," ")</f>
        <v>most</v>
      </c>
    </row>
    <row r="504" spans="1:16" x14ac:dyDescent="0.2">
      <c r="A504" t="s">
        <v>93</v>
      </c>
      <c r="B504" t="s">
        <v>94</v>
      </c>
      <c r="C504">
        <v>11868</v>
      </c>
      <c r="D504" t="s">
        <v>112</v>
      </c>
      <c r="E504" s="1">
        <v>43344</v>
      </c>
      <c r="F504">
        <v>11868</v>
      </c>
      <c r="G504" t="str">
        <f>VLOOKUP(Table1[[#This Row],[tot_e_Rx]],'Lookup Tables'!$B$2:$C$6,2,TRUE)</f>
        <v xml:space="preserve">low </v>
      </c>
      <c r="H504">
        <v>10371</v>
      </c>
      <c r="I504">
        <v>1345</v>
      </c>
      <c r="J504">
        <v>4777</v>
      </c>
      <c r="K504">
        <v>7073</v>
      </c>
      <c r="L504">
        <v>2603</v>
      </c>
      <c r="M504">
        <v>592</v>
      </c>
      <c r="N504">
        <v>0.94</v>
      </c>
      <c r="O504">
        <v>0.93</v>
      </c>
      <c r="P504" t="str">
        <f>IF(Table1[[#This Row],[pct_pharm_e_Rx]]&gt;=0.85,"most"," ")</f>
        <v>most</v>
      </c>
    </row>
    <row r="505" spans="1:16" x14ac:dyDescent="0.2">
      <c r="A505" t="s">
        <v>99</v>
      </c>
      <c r="B505" t="s">
        <v>100</v>
      </c>
      <c r="C505">
        <v>11826</v>
      </c>
      <c r="D505" t="s">
        <v>117</v>
      </c>
      <c r="E505" s="1">
        <v>42917</v>
      </c>
      <c r="F505">
        <v>11826</v>
      </c>
      <c r="G505" t="str">
        <f>VLOOKUP(Table1[[#This Row],[tot_e_Rx]],'Lookup Tables'!$B$2:$C$6,2,TRUE)</f>
        <v xml:space="preserve">low </v>
      </c>
      <c r="H505">
        <v>10369</v>
      </c>
      <c r="I505">
        <v>1383</v>
      </c>
      <c r="J505">
        <v>4191</v>
      </c>
      <c r="K505">
        <v>6928</v>
      </c>
      <c r="L505">
        <v>1409</v>
      </c>
      <c r="M505">
        <v>655</v>
      </c>
      <c r="N505">
        <v>0.95</v>
      </c>
      <c r="O505">
        <v>0.94</v>
      </c>
      <c r="P505" t="str">
        <f>IF(Table1[[#This Row],[pct_pharm_e_Rx]]&gt;=0.85,"most"," ")</f>
        <v>most</v>
      </c>
    </row>
    <row r="506" spans="1:16" x14ac:dyDescent="0.2">
      <c r="A506" t="s">
        <v>103</v>
      </c>
      <c r="B506" t="s">
        <v>104</v>
      </c>
      <c r="C506">
        <v>11773</v>
      </c>
      <c r="D506" t="s">
        <v>113</v>
      </c>
      <c r="E506" s="1">
        <v>43313</v>
      </c>
      <c r="F506">
        <v>11773</v>
      </c>
      <c r="G506" t="str">
        <f>VLOOKUP(Table1[[#This Row],[tot_e_Rx]],'Lookup Tables'!$B$2:$C$6,2,TRUE)</f>
        <v xml:space="preserve">low </v>
      </c>
      <c r="H506">
        <v>10604</v>
      </c>
      <c r="I506">
        <v>946</v>
      </c>
      <c r="J506">
        <v>5255</v>
      </c>
      <c r="K506">
        <v>6474</v>
      </c>
      <c r="L506">
        <v>1559</v>
      </c>
      <c r="M506">
        <v>1057</v>
      </c>
      <c r="N506">
        <v>0.95</v>
      </c>
      <c r="O506">
        <v>0.94</v>
      </c>
      <c r="P506" t="str">
        <f>IF(Table1[[#This Row],[pct_pharm_e_Rx]]&gt;=0.85,"most"," ")</f>
        <v>most</v>
      </c>
    </row>
    <row r="507" spans="1:16" x14ac:dyDescent="0.2">
      <c r="A507" t="s">
        <v>57</v>
      </c>
      <c r="B507" t="s">
        <v>58</v>
      </c>
      <c r="C507">
        <v>11771</v>
      </c>
      <c r="D507" t="s">
        <v>119</v>
      </c>
      <c r="E507" s="1">
        <v>43313</v>
      </c>
      <c r="F507">
        <v>11771</v>
      </c>
      <c r="G507" t="str">
        <f>VLOOKUP(Table1[[#This Row],[tot_e_Rx]],'Lookup Tables'!$B$2:$C$6,2,TRUE)</f>
        <v xml:space="preserve">low </v>
      </c>
      <c r="H507">
        <v>10810</v>
      </c>
      <c r="I507">
        <v>845</v>
      </c>
      <c r="J507">
        <v>4361</v>
      </c>
      <c r="K507">
        <v>7393</v>
      </c>
      <c r="L507">
        <v>1812</v>
      </c>
      <c r="M507">
        <v>275</v>
      </c>
      <c r="N507">
        <v>0.95</v>
      </c>
      <c r="O507">
        <v>0.95</v>
      </c>
      <c r="P507" t="str">
        <f>IF(Table1[[#This Row],[pct_pharm_e_Rx]]&gt;=0.85,"most"," ")</f>
        <v>most</v>
      </c>
    </row>
    <row r="508" spans="1:16" x14ac:dyDescent="0.2">
      <c r="A508" t="s">
        <v>39</v>
      </c>
      <c r="B508" t="s">
        <v>40</v>
      </c>
      <c r="C508">
        <v>11768</v>
      </c>
      <c r="D508" t="s">
        <v>118</v>
      </c>
      <c r="E508" s="1">
        <v>43556</v>
      </c>
      <c r="F508">
        <v>11768</v>
      </c>
      <c r="G508" t="str">
        <f>VLOOKUP(Table1[[#This Row],[tot_e_Rx]],'Lookup Tables'!$B$2:$C$6,2,TRUE)</f>
        <v xml:space="preserve">low </v>
      </c>
      <c r="H508">
        <v>10988</v>
      </c>
      <c r="I508">
        <v>616</v>
      </c>
      <c r="J508">
        <v>4923</v>
      </c>
      <c r="K508">
        <v>6820</v>
      </c>
      <c r="L508">
        <v>2036</v>
      </c>
      <c r="M508">
        <v>371</v>
      </c>
      <c r="N508">
        <v>0.98</v>
      </c>
      <c r="O508">
        <v>0.97</v>
      </c>
      <c r="P508" t="str">
        <f>IF(Table1[[#This Row],[pct_pharm_e_Rx]]&gt;=0.85,"most"," ")</f>
        <v>most</v>
      </c>
    </row>
    <row r="509" spans="1:16" x14ac:dyDescent="0.2">
      <c r="A509" t="s">
        <v>29</v>
      </c>
      <c r="B509" t="s">
        <v>30</v>
      </c>
      <c r="C509">
        <v>11746</v>
      </c>
      <c r="D509" t="s">
        <v>117</v>
      </c>
      <c r="E509" s="1">
        <v>43070</v>
      </c>
      <c r="F509">
        <v>11746</v>
      </c>
      <c r="G509" t="str">
        <f>VLOOKUP(Table1[[#This Row],[tot_e_Rx]],'Lookup Tables'!$B$2:$C$6,2,TRUE)</f>
        <v xml:space="preserve">low </v>
      </c>
      <c r="H509">
        <v>9527</v>
      </c>
      <c r="I509">
        <v>2150</v>
      </c>
      <c r="J509">
        <v>4059</v>
      </c>
      <c r="K509">
        <v>7223</v>
      </c>
      <c r="L509">
        <v>1025</v>
      </c>
      <c r="M509">
        <v>795</v>
      </c>
      <c r="N509">
        <v>0.95</v>
      </c>
      <c r="O509">
        <v>0.93</v>
      </c>
      <c r="P509" t="str">
        <f>IF(Table1[[#This Row],[pct_pharm_e_Rx]]&gt;=0.85,"most"," ")</f>
        <v>most</v>
      </c>
    </row>
    <row r="510" spans="1:16" x14ac:dyDescent="0.2">
      <c r="A510" t="s">
        <v>39</v>
      </c>
      <c r="B510" t="s">
        <v>40</v>
      </c>
      <c r="C510">
        <v>11746</v>
      </c>
      <c r="D510" t="s">
        <v>118</v>
      </c>
      <c r="E510" s="1">
        <v>43525</v>
      </c>
      <c r="F510">
        <v>11746</v>
      </c>
      <c r="G510" t="str">
        <f>VLOOKUP(Table1[[#This Row],[tot_e_Rx]],'Lookup Tables'!$B$2:$C$6,2,TRUE)</f>
        <v xml:space="preserve">low </v>
      </c>
      <c r="H510">
        <v>10892</v>
      </c>
      <c r="I510">
        <v>660</v>
      </c>
      <c r="J510">
        <v>4957</v>
      </c>
      <c r="K510">
        <v>6772</v>
      </c>
      <c r="L510">
        <v>2019</v>
      </c>
      <c r="M510">
        <v>381</v>
      </c>
      <c r="N510">
        <v>0.97</v>
      </c>
      <c r="O510">
        <v>0.96</v>
      </c>
      <c r="P510" t="str">
        <f>IF(Table1[[#This Row],[pct_pharm_e_Rx]]&gt;=0.85,"most"," ")</f>
        <v>most</v>
      </c>
    </row>
    <row r="511" spans="1:16" x14ac:dyDescent="0.2">
      <c r="A511" t="s">
        <v>93</v>
      </c>
      <c r="B511" t="s">
        <v>94</v>
      </c>
      <c r="C511">
        <v>11729</v>
      </c>
      <c r="D511" t="s">
        <v>112</v>
      </c>
      <c r="E511" s="1">
        <v>43313</v>
      </c>
      <c r="F511">
        <v>11729</v>
      </c>
      <c r="G511" t="str">
        <f>VLOOKUP(Table1[[#This Row],[tot_e_Rx]],'Lookup Tables'!$B$2:$C$6,2,TRUE)</f>
        <v xml:space="preserve">low </v>
      </c>
      <c r="H511">
        <v>10193</v>
      </c>
      <c r="I511">
        <v>1385</v>
      </c>
      <c r="J511">
        <v>4714</v>
      </c>
      <c r="K511">
        <v>6987</v>
      </c>
      <c r="L511">
        <v>2556</v>
      </c>
      <c r="M511">
        <v>585</v>
      </c>
      <c r="N511">
        <v>0.94</v>
      </c>
      <c r="O511">
        <v>0.93</v>
      </c>
      <c r="P511" t="str">
        <f>IF(Table1[[#This Row],[pct_pharm_e_Rx]]&gt;=0.85,"most"," ")</f>
        <v>most</v>
      </c>
    </row>
    <row r="512" spans="1:16" x14ac:dyDescent="0.2">
      <c r="A512" t="s">
        <v>29</v>
      </c>
      <c r="B512" t="s">
        <v>30</v>
      </c>
      <c r="C512">
        <v>11723</v>
      </c>
      <c r="D512" t="s">
        <v>117</v>
      </c>
      <c r="E512" s="1">
        <v>43040</v>
      </c>
      <c r="F512">
        <v>11723</v>
      </c>
      <c r="G512" t="str">
        <f>VLOOKUP(Table1[[#This Row],[tot_e_Rx]],'Lookup Tables'!$B$2:$C$6,2,TRUE)</f>
        <v xml:space="preserve">low </v>
      </c>
      <c r="H512">
        <v>9474</v>
      </c>
      <c r="I512">
        <v>2181</v>
      </c>
      <c r="J512">
        <v>4037</v>
      </c>
      <c r="K512">
        <v>7225</v>
      </c>
      <c r="L512">
        <v>1013</v>
      </c>
      <c r="M512">
        <v>786</v>
      </c>
      <c r="N512">
        <v>0.94</v>
      </c>
      <c r="O512">
        <v>0.93</v>
      </c>
      <c r="P512" t="str">
        <f>IF(Table1[[#This Row],[pct_pharm_e_Rx]]&gt;=0.85,"most"," ")</f>
        <v>most</v>
      </c>
    </row>
    <row r="513" spans="1:16" x14ac:dyDescent="0.2">
      <c r="A513" t="s">
        <v>99</v>
      </c>
      <c r="B513" t="s">
        <v>100</v>
      </c>
      <c r="C513">
        <v>11715</v>
      </c>
      <c r="D513" t="s">
        <v>117</v>
      </c>
      <c r="E513" s="1">
        <v>42887</v>
      </c>
      <c r="F513">
        <v>11715</v>
      </c>
      <c r="G513" t="str">
        <f>VLOOKUP(Table1[[#This Row],[tot_e_Rx]],'Lookup Tables'!$B$2:$C$6,2,TRUE)</f>
        <v xml:space="preserve">low </v>
      </c>
      <c r="H513">
        <v>10088</v>
      </c>
      <c r="I513">
        <v>1541</v>
      </c>
      <c r="J513">
        <v>4212</v>
      </c>
      <c r="K513">
        <v>6995</v>
      </c>
      <c r="L513">
        <v>1404</v>
      </c>
      <c r="M513">
        <v>640</v>
      </c>
      <c r="N513">
        <v>0.95</v>
      </c>
      <c r="O513">
        <v>0.94</v>
      </c>
      <c r="P513" t="str">
        <f>IF(Table1[[#This Row],[pct_pharm_e_Rx]]&gt;=0.85,"most"," ")</f>
        <v>most</v>
      </c>
    </row>
    <row r="514" spans="1:16" x14ac:dyDescent="0.2">
      <c r="A514" t="s">
        <v>105</v>
      </c>
      <c r="B514" t="s">
        <v>106</v>
      </c>
      <c r="C514">
        <v>11713</v>
      </c>
      <c r="D514" t="s">
        <v>118</v>
      </c>
      <c r="E514" s="1">
        <v>42979</v>
      </c>
      <c r="F514">
        <v>11713</v>
      </c>
      <c r="G514" t="str">
        <f>VLOOKUP(Table1[[#This Row],[tot_e_Rx]],'Lookup Tables'!$B$2:$C$6,2,TRUE)</f>
        <v xml:space="preserve">low </v>
      </c>
      <c r="H514">
        <v>11005</v>
      </c>
      <c r="I514">
        <v>686</v>
      </c>
      <c r="J514">
        <v>4482</v>
      </c>
      <c r="K514">
        <v>6810</v>
      </c>
      <c r="L514">
        <v>1417</v>
      </c>
      <c r="M514">
        <v>1012</v>
      </c>
      <c r="N514">
        <v>0.92</v>
      </c>
      <c r="O514">
        <v>0.92</v>
      </c>
      <c r="P514" t="str">
        <f>IF(Table1[[#This Row],[pct_pharm_e_Rx]]&gt;=0.85,"most"," ")</f>
        <v>most</v>
      </c>
    </row>
    <row r="515" spans="1:16" x14ac:dyDescent="0.2">
      <c r="A515" t="s">
        <v>57</v>
      </c>
      <c r="B515" t="s">
        <v>58</v>
      </c>
      <c r="C515">
        <v>11698</v>
      </c>
      <c r="D515" t="s">
        <v>119</v>
      </c>
      <c r="E515" s="1">
        <v>43282</v>
      </c>
      <c r="F515">
        <v>11698</v>
      </c>
      <c r="G515" t="str">
        <f>VLOOKUP(Table1[[#This Row],[tot_e_Rx]],'Lookup Tables'!$B$2:$C$6,2,TRUE)</f>
        <v xml:space="preserve">low </v>
      </c>
      <c r="H515">
        <v>10729</v>
      </c>
      <c r="I515">
        <v>858</v>
      </c>
      <c r="J515">
        <v>3861</v>
      </c>
      <c r="K515">
        <v>6653</v>
      </c>
      <c r="L515">
        <v>1683</v>
      </c>
      <c r="M515">
        <v>265</v>
      </c>
      <c r="N515">
        <v>0.95</v>
      </c>
      <c r="O515">
        <v>0.95</v>
      </c>
      <c r="P515" t="str">
        <f>IF(Table1[[#This Row],[pct_pharm_e_Rx]]&gt;=0.85,"most"," ")</f>
        <v>most</v>
      </c>
    </row>
    <row r="516" spans="1:16" x14ac:dyDescent="0.2">
      <c r="A516" t="s">
        <v>55</v>
      </c>
      <c r="B516" t="s">
        <v>56</v>
      </c>
      <c r="C516">
        <v>11679</v>
      </c>
      <c r="D516" t="s">
        <v>119</v>
      </c>
      <c r="E516" s="1">
        <v>43040</v>
      </c>
      <c r="F516">
        <v>11679</v>
      </c>
      <c r="G516" t="str">
        <f>VLOOKUP(Table1[[#This Row],[tot_e_Rx]],'Lookup Tables'!$B$2:$C$6,2,TRUE)</f>
        <v xml:space="preserve">low </v>
      </c>
      <c r="H516">
        <v>10790</v>
      </c>
      <c r="I516">
        <v>807</v>
      </c>
      <c r="J516">
        <v>4844</v>
      </c>
      <c r="K516">
        <v>6328</v>
      </c>
      <c r="L516">
        <v>1472</v>
      </c>
      <c r="M516">
        <v>944</v>
      </c>
      <c r="N516">
        <v>0.94</v>
      </c>
      <c r="O516">
        <v>0.93</v>
      </c>
      <c r="P516" t="str">
        <f>IF(Table1[[#This Row],[pct_pharm_e_Rx]]&gt;=0.85,"most"," ")</f>
        <v>most</v>
      </c>
    </row>
    <row r="517" spans="1:16" x14ac:dyDescent="0.2">
      <c r="A517" t="s">
        <v>39</v>
      </c>
      <c r="B517" t="s">
        <v>40</v>
      </c>
      <c r="C517">
        <v>11668</v>
      </c>
      <c r="D517" t="s">
        <v>118</v>
      </c>
      <c r="E517" s="1">
        <v>43497</v>
      </c>
      <c r="F517">
        <v>11668</v>
      </c>
      <c r="G517" t="str">
        <f>VLOOKUP(Table1[[#This Row],[tot_e_Rx]],'Lookup Tables'!$B$2:$C$6,2,TRUE)</f>
        <v xml:space="preserve">low </v>
      </c>
      <c r="H517">
        <v>10886</v>
      </c>
      <c r="I517">
        <v>635</v>
      </c>
      <c r="J517">
        <v>4903</v>
      </c>
      <c r="K517">
        <v>6752</v>
      </c>
      <c r="L517">
        <v>1962</v>
      </c>
      <c r="M517">
        <v>371</v>
      </c>
      <c r="N517">
        <v>0.97</v>
      </c>
      <c r="O517">
        <v>0.97</v>
      </c>
      <c r="P517" t="str">
        <f>IF(Table1[[#This Row],[pct_pharm_e_Rx]]&gt;=0.85,"most"," ")</f>
        <v>most</v>
      </c>
    </row>
    <row r="518" spans="1:16" x14ac:dyDescent="0.2">
      <c r="A518" t="s">
        <v>29</v>
      </c>
      <c r="B518" t="s">
        <v>30</v>
      </c>
      <c r="C518">
        <v>11633</v>
      </c>
      <c r="D518" t="s">
        <v>117</v>
      </c>
      <c r="E518" s="1">
        <v>43009</v>
      </c>
      <c r="F518">
        <v>11633</v>
      </c>
      <c r="G518" t="str">
        <f>VLOOKUP(Table1[[#This Row],[tot_e_Rx]],'Lookup Tables'!$B$2:$C$6,2,TRUE)</f>
        <v xml:space="preserve">low </v>
      </c>
      <c r="H518">
        <v>9409</v>
      </c>
      <c r="I518">
        <v>2157</v>
      </c>
      <c r="J518">
        <v>4017</v>
      </c>
      <c r="K518">
        <v>7170</v>
      </c>
      <c r="L518">
        <v>984</v>
      </c>
      <c r="M518">
        <v>784</v>
      </c>
      <c r="N518">
        <v>0.95</v>
      </c>
      <c r="O518">
        <v>0.93</v>
      </c>
      <c r="P518" t="str">
        <f>IF(Table1[[#This Row],[pct_pharm_e_Rx]]&gt;=0.85,"most"," ")</f>
        <v>most</v>
      </c>
    </row>
    <row r="519" spans="1:16" x14ac:dyDescent="0.2">
      <c r="A519" t="s">
        <v>55</v>
      </c>
      <c r="B519" t="s">
        <v>56</v>
      </c>
      <c r="C519">
        <v>11618</v>
      </c>
      <c r="D519" t="s">
        <v>119</v>
      </c>
      <c r="E519" s="1">
        <v>43009</v>
      </c>
      <c r="F519">
        <v>11618</v>
      </c>
      <c r="G519" t="str">
        <f>VLOOKUP(Table1[[#This Row],[tot_e_Rx]],'Lookup Tables'!$B$2:$C$6,2,TRUE)</f>
        <v xml:space="preserve">low </v>
      </c>
      <c r="H519">
        <v>10722</v>
      </c>
      <c r="I519">
        <v>816</v>
      </c>
      <c r="J519">
        <v>4824</v>
      </c>
      <c r="K519">
        <v>6315</v>
      </c>
      <c r="L519">
        <v>1463</v>
      </c>
      <c r="M519">
        <v>941</v>
      </c>
      <c r="N519">
        <v>0.95</v>
      </c>
      <c r="O519">
        <v>0.94</v>
      </c>
      <c r="P519" t="str">
        <f>IF(Table1[[#This Row],[pct_pharm_e_Rx]]&gt;=0.85,"most"," ")</f>
        <v>most</v>
      </c>
    </row>
    <row r="520" spans="1:16" x14ac:dyDescent="0.2">
      <c r="A520" t="s">
        <v>39</v>
      </c>
      <c r="B520" t="s">
        <v>40</v>
      </c>
      <c r="C520">
        <v>11597</v>
      </c>
      <c r="D520" t="s">
        <v>118</v>
      </c>
      <c r="E520" s="1">
        <v>43466</v>
      </c>
      <c r="F520">
        <v>11597</v>
      </c>
      <c r="G520" t="str">
        <f>VLOOKUP(Table1[[#This Row],[tot_e_Rx]],'Lookup Tables'!$B$2:$C$6,2,TRUE)</f>
        <v xml:space="preserve">low </v>
      </c>
      <c r="H520">
        <v>10772</v>
      </c>
      <c r="I520">
        <v>686</v>
      </c>
      <c r="J520">
        <v>4773</v>
      </c>
      <c r="K520">
        <v>6746</v>
      </c>
      <c r="L520">
        <v>1925</v>
      </c>
      <c r="M520">
        <v>357</v>
      </c>
      <c r="N520">
        <v>0.97</v>
      </c>
      <c r="O520">
        <v>0.97</v>
      </c>
      <c r="P520" t="str">
        <f>IF(Table1[[#This Row],[pct_pharm_e_Rx]]&gt;=0.85,"most"," ")</f>
        <v>most</v>
      </c>
    </row>
    <row r="521" spans="1:16" x14ac:dyDescent="0.2">
      <c r="A521" t="s">
        <v>71</v>
      </c>
      <c r="B521" t="s">
        <v>72</v>
      </c>
      <c r="C521">
        <v>11593</v>
      </c>
      <c r="D521" t="s">
        <v>120</v>
      </c>
      <c r="E521" s="1">
        <v>42979</v>
      </c>
      <c r="F521">
        <v>11593</v>
      </c>
      <c r="G521" t="str">
        <f>VLOOKUP(Table1[[#This Row],[tot_e_Rx]],'Lookup Tables'!$B$2:$C$6,2,TRUE)</f>
        <v xml:space="preserve">low </v>
      </c>
      <c r="H521">
        <v>9023</v>
      </c>
      <c r="I521">
        <v>2483</v>
      </c>
      <c r="J521">
        <v>3156</v>
      </c>
      <c r="K521">
        <v>8181</v>
      </c>
      <c r="L521">
        <v>805</v>
      </c>
      <c r="M521">
        <v>339</v>
      </c>
      <c r="N521">
        <v>0.95</v>
      </c>
      <c r="O521">
        <v>0.95</v>
      </c>
      <c r="P521" t="str">
        <f>IF(Table1[[#This Row],[pct_pharm_e_Rx]]&gt;=0.85,"most"," ")</f>
        <v>most</v>
      </c>
    </row>
    <row r="522" spans="1:16" x14ac:dyDescent="0.2">
      <c r="A522" t="s">
        <v>37</v>
      </c>
      <c r="B522" t="s">
        <v>38</v>
      </c>
      <c r="C522">
        <v>11573</v>
      </c>
      <c r="D522" t="s">
        <v>118</v>
      </c>
      <c r="E522" s="1">
        <v>42430</v>
      </c>
      <c r="F522">
        <v>11573</v>
      </c>
      <c r="G522" t="str">
        <f>VLOOKUP(Table1[[#This Row],[tot_e_Rx]],'Lookup Tables'!$B$2:$C$6,2,TRUE)</f>
        <v xml:space="preserve">low </v>
      </c>
      <c r="H522">
        <v>9318</v>
      </c>
      <c r="I522">
        <v>2014</v>
      </c>
      <c r="J522">
        <v>4377</v>
      </c>
      <c r="K522">
        <v>7073</v>
      </c>
      <c r="L522">
        <v>1106</v>
      </c>
      <c r="M522">
        <v>512</v>
      </c>
      <c r="N522">
        <v>0.92</v>
      </c>
      <c r="O522">
        <v>0.86</v>
      </c>
      <c r="P522" t="str">
        <f>IF(Table1[[#This Row],[pct_pharm_e_Rx]]&gt;=0.85,"most"," ")</f>
        <v>most</v>
      </c>
    </row>
    <row r="523" spans="1:16" x14ac:dyDescent="0.2">
      <c r="A523" t="s">
        <v>49</v>
      </c>
      <c r="B523" t="s">
        <v>50</v>
      </c>
      <c r="C523">
        <v>11566</v>
      </c>
      <c r="D523" t="s">
        <v>117</v>
      </c>
      <c r="E523" s="1">
        <v>43556</v>
      </c>
      <c r="F523">
        <v>11566</v>
      </c>
      <c r="G523" t="str">
        <f>VLOOKUP(Table1[[#This Row],[tot_e_Rx]],'Lookup Tables'!$B$2:$C$6,2,TRUE)</f>
        <v xml:space="preserve">low </v>
      </c>
      <c r="H523">
        <v>10362</v>
      </c>
      <c r="I523">
        <v>1084</v>
      </c>
      <c r="J523">
        <v>3449</v>
      </c>
      <c r="K523">
        <v>8093</v>
      </c>
      <c r="L523">
        <v>1317</v>
      </c>
      <c r="M523">
        <v>750</v>
      </c>
      <c r="N523">
        <v>0.94</v>
      </c>
      <c r="O523">
        <v>0.94</v>
      </c>
      <c r="P523" t="str">
        <f>IF(Table1[[#This Row],[pct_pharm_e_Rx]]&gt;=0.85,"most"," ")</f>
        <v>most</v>
      </c>
    </row>
    <row r="524" spans="1:16" x14ac:dyDescent="0.2">
      <c r="A524" t="s">
        <v>39</v>
      </c>
      <c r="B524" t="s">
        <v>40</v>
      </c>
      <c r="C524">
        <v>11543</v>
      </c>
      <c r="D524" t="s">
        <v>118</v>
      </c>
      <c r="E524" s="1">
        <v>43435</v>
      </c>
      <c r="F524">
        <v>11543</v>
      </c>
      <c r="G524" t="str">
        <f>VLOOKUP(Table1[[#This Row],[tot_e_Rx]],'Lookup Tables'!$B$2:$C$6,2,TRUE)</f>
        <v xml:space="preserve">low </v>
      </c>
      <c r="H524">
        <v>10714</v>
      </c>
      <c r="I524">
        <v>672</v>
      </c>
      <c r="J524">
        <v>4764</v>
      </c>
      <c r="K524">
        <v>6709</v>
      </c>
      <c r="L524">
        <v>1910</v>
      </c>
      <c r="M524">
        <v>351</v>
      </c>
      <c r="N524">
        <v>0.97</v>
      </c>
      <c r="O524">
        <v>0.97</v>
      </c>
      <c r="P524" t="str">
        <f>IF(Table1[[#This Row],[pct_pharm_e_Rx]]&gt;=0.85,"most"," ")</f>
        <v>most</v>
      </c>
    </row>
    <row r="525" spans="1:16" x14ac:dyDescent="0.2">
      <c r="A525" t="s">
        <v>57</v>
      </c>
      <c r="B525" t="s">
        <v>58</v>
      </c>
      <c r="C525">
        <v>11507</v>
      </c>
      <c r="D525" t="s">
        <v>119</v>
      </c>
      <c r="E525" s="1">
        <v>43252</v>
      </c>
      <c r="F525">
        <v>11507</v>
      </c>
      <c r="G525" t="str">
        <f>VLOOKUP(Table1[[#This Row],[tot_e_Rx]],'Lookup Tables'!$B$2:$C$6,2,TRUE)</f>
        <v xml:space="preserve">low </v>
      </c>
      <c r="H525">
        <v>10503</v>
      </c>
      <c r="I525">
        <v>894</v>
      </c>
      <c r="J525">
        <v>3858</v>
      </c>
      <c r="K525">
        <v>6746</v>
      </c>
      <c r="L525">
        <v>1664</v>
      </c>
      <c r="M525">
        <v>261</v>
      </c>
      <c r="N525">
        <v>0.95</v>
      </c>
      <c r="O525">
        <v>0.94</v>
      </c>
      <c r="P525" t="str">
        <f>IF(Table1[[#This Row],[pct_pharm_e_Rx]]&gt;=0.85,"most"," ")</f>
        <v>most</v>
      </c>
    </row>
    <row r="526" spans="1:16" x14ac:dyDescent="0.2">
      <c r="A526" t="s">
        <v>93</v>
      </c>
      <c r="B526" t="s">
        <v>94</v>
      </c>
      <c r="C526">
        <v>11499</v>
      </c>
      <c r="D526" t="s">
        <v>112</v>
      </c>
      <c r="E526" s="1">
        <v>43282</v>
      </c>
      <c r="F526">
        <v>11499</v>
      </c>
      <c r="G526" t="str">
        <f>VLOOKUP(Table1[[#This Row],[tot_e_Rx]],'Lookup Tables'!$B$2:$C$6,2,TRUE)</f>
        <v xml:space="preserve">low </v>
      </c>
      <c r="H526">
        <v>9903</v>
      </c>
      <c r="I526">
        <v>1447</v>
      </c>
      <c r="J526">
        <v>4207</v>
      </c>
      <c r="K526">
        <v>6448</v>
      </c>
      <c r="L526">
        <v>2377</v>
      </c>
      <c r="M526">
        <v>539</v>
      </c>
      <c r="N526">
        <v>0.94</v>
      </c>
      <c r="O526">
        <v>0.93</v>
      </c>
      <c r="P526" t="str">
        <f>IF(Table1[[#This Row],[pct_pharm_e_Rx]]&gt;=0.85,"most"," ")</f>
        <v>most</v>
      </c>
    </row>
    <row r="527" spans="1:16" x14ac:dyDescent="0.2">
      <c r="A527" t="s">
        <v>105</v>
      </c>
      <c r="B527" t="s">
        <v>106</v>
      </c>
      <c r="C527">
        <v>11464</v>
      </c>
      <c r="D527" t="s">
        <v>118</v>
      </c>
      <c r="E527" s="1">
        <v>42948</v>
      </c>
      <c r="F527">
        <v>11464</v>
      </c>
      <c r="G527" t="str">
        <f>VLOOKUP(Table1[[#This Row],[tot_e_Rx]],'Lookup Tables'!$B$2:$C$6,2,TRUE)</f>
        <v xml:space="preserve">low </v>
      </c>
      <c r="H527">
        <v>10770</v>
      </c>
      <c r="I527">
        <v>671</v>
      </c>
      <c r="J527">
        <v>4407</v>
      </c>
      <c r="K527">
        <v>6676</v>
      </c>
      <c r="L527">
        <v>1394</v>
      </c>
      <c r="M527">
        <v>1016</v>
      </c>
      <c r="N527">
        <v>0.92</v>
      </c>
      <c r="O527">
        <v>0.92</v>
      </c>
      <c r="P527" t="str">
        <f>IF(Table1[[#This Row],[pct_pharm_e_Rx]]&gt;=0.85,"most"," ")</f>
        <v>most</v>
      </c>
    </row>
    <row r="528" spans="1:16" x14ac:dyDescent="0.2">
      <c r="A528" t="s">
        <v>57</v>
      </c>
      <c r="B528" t="s">
        <v>58</v>
      </c>
      <c r="C528">
        <v>11463</v>
      </c>
      <c r="D528" t="s">
        <v>119</v>
      </c>
      <c r="E528" s="1">
        <v>43221</v>
      </c>
      <c r="F528">
        <v>11463</v>
      </c>
      <c r="G528" t="str">
        <f>VLOOKUP(Table1[[#This Row],[tot_e_Rx]],'Lookup Tables'!$B$2:$C$6,2,TRUE)</f>
        <v xml:space="preserve">low </v>
      </c>
      <c r="H528">
        <v>10375</v>
      </c>
      <c r="I528">
        <v>980</v>
      </c>
      <c r="J528">
        <v>3835</v>
      </c>
      <c r="K528">
        <v>6731</v>
      </c>
      <c r="L528">
        <v>1635</v>
      </c>
      <c r="M528">
        <v>255</v>
      </c>
      <c r="N528">
        <v>0.95</v>
      </c>
      <c r="O528">
        <v>0.95</v>
      </c>
      <c r="P528" t="str">
        <f>IF(Table1[[#This Row],[pct_pharm_e_Rx]]&gt;=0.85,"most"," ")</f>
        <v>most</v>
      </c>
    </row>
    <row r="529" spans="1:16" x14ac:dyDescent="0.2">
      <c r="A529" t="s">
        <v>103</v>
      </c>
      <c r="B529" t="s">
        <v>104</v>
      </c>
      <c r="C529">
        <v>11459</v>
      </c>
      <c r="D529" t="s">
        <v>113</v>
      </c>
      <c r="E529" s="1">
        <v>43282</v>
      </c>
      <c r="F529">
        <v>11459</v>
      </c>
      <c r="G529" t="str">
        <f>VLOOKUP(Table1[[#This Row],[tot_e_Rx]],'Lookup Tables'!$B$2:$C$6,2,TRUE)</f>
        <v xml:space="preserve">low </v>
      </c>
      <c r="H529">
        <v>10306</v>
      </c>
      <c r="I529">
        <v>1051</v>
      </c>
      <c r="J529">
        <v>4792</v>
      </c>
      <c r="K529">
        <v>6050</v>
      </c>
      <c r="L529">
        <v>1489</v>
      </c>
      <c r="M529">
        <v>993</v>
      </c>
      <c r="N529">
        <v>0.94</v>
      </c>
      <c r="O529">
        <v>0.94</v>
      </c>
      <c r="P529" t="str">
        <f>IF(Table1[[#This Row],[pct_pharm_e_Rx]]&gt;=0.85,"most"," ")</f>
        <v>most</v>
      </c>
    </row>
    <row r="530" spans="1:16" x14ac:dyDescent="0.2">
      <c r="A530" t="s">
        <v>99</v>
      </c>
      <c r="B530" t="s">
        <v>100</v>
      </c>
      <c r="C530">
        <v>11445</v>
      </c>
      <c r="D530" t="s">
        <v>117</v>
      </c>
      <c r="E530" s="1">
        <v>42856</v>
      </c>
      <c r="F530">
        <v>11445</v>
      </c>
      <c r="G530" t="str">
        <f>VLOOKUP(Table1[[#This Row],[tot_e_Rx]],'Lookup Tables'!$B$2:$C$6,2,TRUE)</f>
        <v xml:space="preserve">low </v>
      </c>
      <c r="H530">
        <v>9829</v>
      </c>
      <c r="I530">
        <v>1534</v>
      </c>
      <c r="J530">
        <v>4173</v>
      </c>
      <c r="K530">
        <v>6821</v>
      </c>
      <c r="L530">
        <v>1399</v>
      </c>
      <c r="M530">
        <v>604</v>
      </c>
      <c r="N530">
        <v>0.94</v>
      </c>
      <c r="O530">
        <v>0.94</v>
      </c>
      <c r="P530" t="str">
        <f>IF(Table1[[#This Row],[pct_pharm_e_Rx]]&gt;=0.85,"most"," ")</f>
        <v>most</v>
      </c>
    </row>
    <row r="531" spans="1:16" x14ac:dyDescent="0.2">
      <c r="A531" t="s">
        <v>49</v>
      </c>
      <c r="B531" t="s">
        <v>50</v>
      </c>
      <c r="C531">
        <v>11439</v>
      </c>
      <c r="D531" t="s">
        <v>117</v>
      </c>
      <c r="E531" s="1">
        <v>43525</v>
      </c>
      <c r="F531">
        <v>11439</v>
      </c>
      <c r="G531" t="str">
        <f>VLOOKUP(Table1[[#This Row],[tot_e_Rx]],'Lookup Tables'!$B$2:$C$6,2,TRUE)</f>
        <v xml:space="preserve">low </v>
      </c>
      <c r="H531">
        <v>10174</v>
      </c>
      <c r="I531">
        <v>1132</v>
      </c>
      <c r="J531">
        <v>3397</v>
      </c>
      <c r="K531">
        <v>8027</v>
      </c>
      <c r="L531">
        <v>1306</v>
      </c>
      <c r="M531">
        <v>741</v>
      </c>
      <c r="N531">
        <v>0.94</v>
      </c>
      <c r="O531">
        <v>0.94</v>
      </c>
      <c r="P531" t="str">
        <f>IF(Table1[[#This Row],[pct_pharm_e_Rx]]&gt;=0.85,"most"," ")</f>
        <v>most</v>
      </c>
    </row>
    <row r="532" spans="1:16" x14ac:dyDescent="0.2">
      <c r="A532" t="s">
        <v>55</v>
      </c>
      <c r="B532" t="s">
        <v>56</v>
      </c>
      <c r="C532">
        <v>11421</v>
      </c>
      <c r="D532" t="s">
        <v>119</v>
      </c>
      <c r="E532" s="1">
        <v>42979</v>
      </c>
      <c r="F532">
        <v>11421</v>
      </c>
      <c r="G532" t="str">
        <f>VLOOKUP(Table1[[#This Row],[tot_e_Rx]],'Lookup Tables'!$B$2:$C$6,2,TRUE)</f>
        <v xml:space="preserve">low </v>
      </c>
      <c r="H532">
        <v>10537</v>
      </c>
      <c r="I532">
        <v>805</v>
      </c>
      <c r="J532">
        <v>4810</v>
      </c>
      <c r="K532">
        <v>6190</v>
      </c>
      <c r="L532">
        <v>1460</v>
      </c>
      <c r="M532">
        <v>922</v>
      </c>
      <c r="N532">
        <v>0.94</v>
      </c>
      <c r="O532">
        <v>0.93</v>
      </c>
      <c r="P532" t="str">
        <f>IF(Table1[[#This Row],[pct_pharm_e_Rx]]&gt;=0.85,"most"," ")</f>
        <v>most</v>
      </c>
    </row>
    <row r="533" spans="1:16" x14ac:dyDescent="0.2">
      <c r="A533" t="s">
        <v>49</v>
      </c>
      <c r="B533" t="s">
        <v>50</v>
      </c>
      <c r="C533">
        <v>11376</v>
      </c>
      <c r="D533" t="s">
        <v>117</v>
      </c>
      <c r="E533" s="1">
        <v>43497</v>
      </c>
      <c r="F533">
        <v>11376</v>
      </c>
      <c r="G533" t="str">
        <f>VLOOKUP(Table1[[#This Row],[tot_e_Rx]],'Lookup Tables'!$B$2:$C$6,2,TRUE)</f>
        <v xml:space="preserve">low </v>
      </c>
      <c r="H533">
        <v>10155</v>
      </c>
      <c r="I533">
        <v>1129</v>
      </c>
      <c r="J533">
        <v>3376</v>
      </c>
      <c r="K533">
        <v>7987</v>
      </c>
      <c r="L533">
        <v>1278</v>
      </c>
      <c r="M533">
        <v>729</v>
      </c>
      <c r="N533">
        <v>0.95</v>
      </c>
      <c r="O533">
        <v>0.95</v>
      </c>
      <c r="P533" t="str">
        <f>IF(Table1[[#This Row],[pct_pharm_e_Rx]]&gt;=0.85,"most"," ")</f>
        <v>most</v>
      </c>
    </row>
    <row r="534" spans="1:16" x14ac:dyDescent="0.2">
      <c r="A534" t="s">
        <v>57</v>
      </c>
      <c r="B534" t="s">
        <v>58</v>
      </c>
      <c r="C534">
        <v>11370</v>
      </c>
      <c r="D534" t="s">
        <v>119</v>
      </c>
      <c r="E534" s="1">
        <v>43191</v>
      </c>
      <c r="F534">
        <v>11370</v>
      </c>
      <c r="G534" t="str">
        <f>VLOOKUP(Table1[[#This Row],[tot_e_Rx]],'Lookup Tables'!$B$2:$C$6,2,TRUE)</f>
        <v xml:space="preserve">low </v>
      </c>
      <c r="H534">
        <v>10287</v>
      </c>
      <c r="I534">
        <v>981</v>
      </c>
      <c r="J534">
        <v>3830</v>
      </c>
      <c r="K534">
        <v>6658</v>
      </c>
      <c r="L534">
        <v>1620</v>
      </c>
      <c r="M534">
        <v>254</v>
      </c>
      <c r="N534">
        <v>0.95</v>
      </c>
      <c r="O534">
        <v>0.95</v>
      </c>
      <c r="P534" t="str">
        <f>IF(Table1[[#This Row],[pct_pharm_e_Rx]]&gt;=0.85,"most"," ")</f>
        <v>most</v>
      </c>
    </row>
    <row r="535" spans="1:16" x14ac:dyDescent="0.2">
      <c r="A535" t="s">
        <v>93</v>
      </c>
      <c r="B535" t="s">
        <v>94</v>
      </c>
      <c r="C535">
        <v>11368</v>
      </c>
      <c r="D535" t="s">
        <v>112</v>
      </c>
      <c r="E535" s="1">
        <v>43252</v>
      </c>
      <c r="F535">
        <v>11368</v>
      </c>
      <c r="G535" t="str">
        <f>VLOOKUP(Table1[[#This Row],[tot_e_Rx]],'Lookup Tables'!$B$2:$C$6,2,TRUE)</f>
        <v xml:space="preserve">low </v>
      </c>
      <c r="H535">
        <v>9612</v>
      </c>
      <c r="I535">
        <v>1607</v>
      </c>
      <c r="J535">
        <v>4212</v>
      </c>
      <c r="K535">
        <v>6486</v>
      </c>
      <c r="L535">
        <v>2359</v>
      </c>
      <c r="M535">
        <v>526</v>
      </c>
      <c r="N535">
        <v>0.95</v>
      </c>
      <c r="O535">
        <v>0.93</v>
      </c>
      <c r="P535" t="str">
        <f>IF(Table1[[#This Row],[pct_pharm_e_Rx]]&gt;=0.85,"most"," ")</f>
        <v>most</v>
      </c>
    </row>
    <row r="536" spans="1:16" x14ac:dyDescent="0.2">
      <c r="A536" t="s">
        <v>29</v>
      </c>
      <c r="B536" t="s">
        <v>30</v>
      </c>
      <c r="C536">
        <v>11365</v>
      </c>
      <c r="D536" t="s">
        <v>117</v>
      </c>
      <c r="E536" s="1">
        <v>42979</v>
      </c>
      <c r="F536">
        <v>11365</v>
      </c>
      <c r="G536" t="str">
        <f>VLOOKUP(Table1[[#This Row],[tot_e_Rx]],'Lookup Tables'!$B$2:$C$6,2,TRUE)</f>
        <v xml:space="preserve">low </v>
      </c>
      <c r="H536">
        <v>9191</v>
      </c>
      <c r="I536">
        <v>2112</v>
      </c>
      <c r="J536">
        <v>3922</v>
      </c>
      <c r="K536">
        <v>7023</v>
      </c>
      <c r="L536">
        <v>967</v>
      </c>
      <c r="M536">
        <v>734</v>
      </c>
      <c r="N536">
        <v>0.95</v>
      </c>
      <c r="O536">
        <v>0.93</v>
      </c>
      <c r="P536" t="str">
        <f>IF(Table1[[#This Row],[pct_pharm_e_Rx]]&gt;=0.85,"most"," ")</f>
        <v>most</v>
      </c>
    </row>
    <row r="537" spans="1:16" x14ac:dyDescent="0.2">
      <c r="A537" t="s">
        <v>39</v>
      </c>
      <c r="B537" t="s">
        <v>40</v>
      </c>
      <c r="C537">
        <v>11343</v>
      </c>
      <c r="D537" t="s">
        <v>118</v>
      </c>
      <c r="E537" s="1">
        <v>43405</v>
      </c>
      <c r="F537">
        <v>11343</v>
      </c>
      <c r="G537" t="str">
        <f>VLOOKUP(Table1[[#This Row],[tot_e_Rx]],'Lookup Tables'!$B$2:$C$6,2,TRUE)</f>
        <v xml:space="preserve">low </v>
      </c>
      <c r="H537">
        <v>10452</v>
      </c>
      <c r="I537">
        <v>743</v>
      </c>
      <c r="J537">
        <v>4723</v>
      </c>
      <c r="K537">
        <v>6561</v>
      </c>
      <c r="L537">
        <v>1868</v>
      </c>
      <c r="M537">
        <v>333</v>
      </c>
      <c r="N537">
        <v>0.97</v>
      </c>
      <c r="O537">
        <v>0.97</v>
      </c>
      <c r="P537" t="str">
        <f>IF(Table1[[#This Row],[pct_pharm_e_Rx]]&gt;=0.85,"most"," ")</f>
        <v>most</v>
      </c>
    </row>
    <row r="538" spans="1:16" x14ac:dyDescent="0.2">
      <c r="A538" t="s">
        <v>71</v>
      </c>
      <c r="B538" t="s">
        <v>72</v>
      </c>
      <c r="C538">
        <v>11334</v>
      </c>
      <c r="D538" t="s">
        <v>120</v>
      </c>
      <c r="E538" s="1">
        <v>42948</v>
      </c>
      <c r="F538">
        <v>11334</v>
      </c>
      <c r="G538" t="str">
        <f>VLOOKUP(Table1[[#This Row],[tot_e_Rx]],'Lookup Tables'!$B$2:$C$6,2,TRUE)</f>
        <v xml:space="preserve">low </v>
      </c>
      <c r="H538">
        <v>8671</v>
      </c>
      <c r="I538">
        <v>2572</v>
      </c>
      <c r="J538">
        <v>3090</v>
      </c>
      <c r="K538">
        <v>8004</v>
      </c>
      <c r="L538">
        <v>798</v>
      </c>
      <c r="M538">
        <v>337</v>
      </c>
      <c r="N538">
        <v>0.95</v>
      </c>
      <c r="O538">
        <v>0.95</v>
      </c>
      <c r="P538" t="str">
        <f>IF(Table1[[#This Row],[pct_pharm_e_Rx]]&gt;=0.85,"most"," ")</f>
        <v>most</v>
      </c>
    </row>
    <row r="539" spans="1:16" x14ac:dyDescent="0.2">
      <c r="A539" t="s">
        <v>103</v>
      </c>
      <c r="B539" t="s">
        <v>104</v>
      </c>
      <c r="C539">
        <v>11331</v>
      </c>
      <c r="D539" t="s">
        <v>113</v>
      </c>
      <c r="E539" s="1">
        <v>43252</v>
      </c>
      <c r="F539">
        <v>11331</v>
      </c>
      <c r="G539" t="str">
        <f>VLOOKUP(Table1[[#This Row],[tot_e_Rx]],'Lookup Tables'!$B$2:$C$6,2,TRUE)</f>
        <v xml:space="preserve">low </v>
      </c>
      <c r="H539">
        <v>10252</v>
      </c>
      <c r="I539">
        <v>1054</v>
      </c>
      <c r="J539">
        <v>4751</v>
      </c>
      <c r="K539">
        <v>6062</v>
      </c>
      <c r="L539">
        <v>1454</v>
      </c>
      <c r="M539">
        <v>978</v>
      </c>
      <c r="N539">
        <v>0.94</v>
      </c>
      <c r="O539">
        <v>0.94</v>
      </c>
      <c r="P539" t="str">
        <f>IF(Table1[[#This Row],[pct_pharm_e_Rx]]&gt;=0.85,"most"," ")</f>
        <v>most</v>
      </c>
    </row>
    <row r="540" spans="1:16" x14ac:dyDescent="0.2">
      <c r="A540" t="s">
        <v>55</v>
      </c>
      <c r="B540" t="s">
        <v>56</v>
      </c>
      <c r="C540">
        <v>11272</v>
      </c>
      <c r="D540" t="s">
        <v>119</v>
      </c>
      <c r="E540" s="1">
        <v>42948</v>
      </c>
      <c r="F540">
        <v>11272</v>
      </c>
      <c r="G540" t="str">
        <f>VLOOKUP(Table1[[#This Row],[tot_e_Rx]],'Lookup Tables'!$B$2:$C$6,2,TRUE)</f>
        <v xml:space="preserve">low </v>
      </c>
      <c r="H540">
        <v>10329</v>
      </c>
      <c r="I540">
        <v>864</v>
      </c>
      <c r="J540">
        <v>4797</v>
      </c>
      <c r="K540">
        <v>6073</v>
      </c>
      <c r="L540">
        <v>1435</v>
      </c>
      <c r="M540">
        <v>920</v>
      </c>
      <c r="N540">
        <v>0.94</v>
      </c>
      <c r="O540">
        <v>0.93</v>
      </c>
      <c r="P540" t="str">
        <f>IF(Table1[[#This Row],[pct_pharm_e_Rx]]&gt;=0.85,"most"," ")</f>
        <v>most</v>
      </c>
    </row>
    <row r="541" spans="1:16" x14ac:dyDescent="0.2">
      <c r="A541" t="s">
        <v>49</v>
      </c>
      <c r="B541" t="s">
        <v>50</v>
      </c>
      <c r="C541">
        <v>11261</v>
      </c>
      <c r="D541" t="s">
        <v>117</v>
      </c>
      <c r="E541" s="1">
        <v>43466</v>
      </c>
      <c r="F541">
        <v>11261</v>
      </c>
      <c r="G541" t="str">
        <f>VLOOKUP(Table1[[#This Row],[tot_e_Rx]],'Lookup Tables'!$B$2:$C$6,2,TRUE)</f>
        <v xml:space="preserve">low </v>
      </c>
      <c r="H541">
        <v>10028</v>
      </c>
      <c r="I541">
        <v>1145</v>
      </c>
      <c r="J541">
        <v>3289</v>
      </c>
      <c r="K541">
        <v>7896</v>
      </c>
      <c r="L541">
        <v>1225</v>
      </c>
      <c r="M541">
        <v>694</v>
      </c>
      <c r="N541">
        <v>0.95</v>
      </c>
      <c r="O541">
        <v>0.94</v>
      </c>
      <c r="P541" t="str">
        <f>IF(Table1[[#This Row],[pct_pharm_e_Rx]]&gt;=0.85,"most"," ")</f>
        <v>most</v>
      </c>
    </row>
    <row r="542" spans="1:16" x14ac:dyDescent="0.2">
      <c r="A542" t="s">
        <v>39</v>
      </c>
      <c r="B542" t="s">
        <v>40</v>
      </c>
      <c r="C542">
        <v>11258</v>
      </c>
      <c r="D542" t="s">
        <v>118</v>
      </c>
      <c r="E542" s="1">
        <v>43374</v>
      </c>
      <c r="F542">
        <v>11258</v>
      </c>
      <c r="G542" t="str">
        <f>VLOOKUP(Table1[[#This Row],[tot_e_Rx]],'Lookup Tables'!$B$2:$C$6,2,TRUE)</f>
        <v xml:space="preserve">low </v>
      </c>
      <c r="H542">
        <v>10269</v>
      </c>
      <c r="I542">
        <v>841</v>
      </c>
      <c r="J542">
        <v>4678</v>
      </c>
      <c r="K542">
        <v>6535</v>
      </c>
      <c r="L542">
        <v>1822</v>
      </c>
      <c r="M542">
        <v>341</v>
      </c>
      <c r="N542">
        <v>0.97</v>
      </c>
      <c r="O542">
        <v>0.97</v>
      </c>
      <c r="P542" t="str">
        <f>IF(Table1[[#This Row],[pct_pharm_e_Rx]]&gt;=0.85,"most"," ")</f>
        <v>most</v>
      </c>
    </row>
    <row r="543" spans="1:16" x14ac:dyDescent="0.2">
      <c r="A543" t="s">
        <v>71</v>
      </c>
      <c r="B543" t="s">
        <v>72</v>
      </c>
      <c r="C543">
        <v>11250</v>
      </c>
      <c r="D543" t="s">
        <v>120</v>
      </c>
      <c r="E543" s="1">
        <v>42887</v>
      </c>
      <c r="F543">
        <v>11250</v>
      </c>
      <c r="G543" t="str">
        <f>VLOOKUP(Table1[[#This Row],[tot_e_Rx]],'Lookup Tables'!$B$2:$C$6,2,TRUE)</f>
        <v xml:space="preserve">low </v>
      </c>
      <c r="H543">
        <v>8303</v>
      </c>
      <c r="I543">
        <v>2861</v>
      </c>
      <c r="J543">
        <v>2995</v>
      </c>
      <c r="K543">
        <v>8067</v>
      </c>
      <c r="L543">
        <v>762</v>
      </c>
      <c r="M543">
        <v>304</v>
      </c>
      <c r="N543">
        <v>0.95</v>
      </c>
      <c r="O543">
        <v>0.94</v>
      </c>
      <c r="P543" t="str">
        <f>IF(Table1[[#This Row],[pct_pharm_e_Rx]]&gt;=0.85,"most"," ")</f>
        <v>most</v>
      </c>
    </row>
    <row r="544" spans="1:16" x14ac:dyDescent="0.2">
      <c r="A544" t="s">
        <v>57</v>
      </c>
      <c r="B544" t="s">
        <v>58</v>
      </c>
      <c r="C544">
        <v>11250</v>
      </c>
      <c r="D544" t="s">
        <v>119</v>
      </c>
      <c r="E544" s="1">
        <v>43160</v>
      </c>
      <c r="F544">
        <v>11250</v>
      </c>
      <c r="G544" t="str">
        <f>VLOOKUP(Table1[[#This Row],[tot_e_Rx]],'Lookup Tables'!$B$2:$C$6,2,TRUE)</f>
        <v xml:space="preserve">low </v>
      </c>
      <c r="H544">
        <v>10161</v>
      </c>
      <c r="I544">
        <v>982</v>
      </c>
      <c r="J544">
        <v>3807</v>
      </c>
      <c r="K544">
        <v>6603</v>
      </c>
      <c r="L544">
        <v>1606</v>
      </c>
      <c r="M544">
        <v>245</v>
      </c>
      <c r="N544">
        <v>0.95</v>
      </c>
      <c r="O544">
        <v>0.94</v>
      </c>
      <c r="P544" t="str">
        <f>IF(Table1[[#This Row],[pct_pharm_e_Rx]]&gt;=0.85,"most"," ")</f>
        <v>most</v>
      </c>
    </row>
    <row r="545" spans="1:16" x14ac:dyDescent="0.2">
      <c r="A545" t="s">
        <v>103</v>
      </c>
      <c r="B545" t="s">
        <v>104</v>
      </c>
      <c r="C545">
        <v>11240</v>
      </c>
      <c r="D545" t="s">
        <v>113</v>
      </c>
      <c r="E545" s="1">
        <v>43221</v>
      </c>
      <c r="F545">
        <v>11240</v>
      </c>
      <c r="G545" t="str">
        <f>VLOOKUP(Table1[[#This Row],[tot_e_Rx]],'Lookup Tables'!$B$2:$C$6,2,TRUE)</f>
        <v xml:space="preserve">low </v>
      </c>
      <c r="H545">
        <v>10184</v>
      </c>
      <c r="I545">
        <v>1036</v>
      </c>
      <c r="J545">
        <v>4717</v>
      </c>
      <c r="K545">
        <v>6025</v>
      </c>
      <c r="L545">
        <v>1425</v>
      </c>
      <c r="M545">
        <v>978</v>
      </c>
      <c r="N545">
        <v>0.95</v>
      </c>
      <c r="O545">
        <v>0.94</v>
      </c>
      <c r="P545" t="str">
        <f>IF(Table1[[#This Row],[pct_pharm_e_Rx]]&gt;=0.85,"most"," ")</f>
        <v>most</v>
      </c>
    </row>
    <row r="546" spans="1:16" x14ac:dyDescent="0.2">
      <c r="A546" t="s">
        <v>53</v>
      </c>
      <c r="B546" t="s">
        <v>54</v>
      </c>
      <c r="C546">
        <v>11238</v>
      </c>
      <c r="D546" t="s">
        <v>118</v>
      </c>
      <c r="E546" s="1">
        <v>42401</v>
      </c>
      <c r="F546">
        <v>11238</v>
      </c>
      <c r="G546" t="str">
        <f>VLOOKUP(Table1[[#This Row],[tot_e_Rx]],'Lookup Tables'!$B$2:$C$6,2,TRUE)</f>
        <v xml:space="preserve">low </v>
      </c>
      <c r="H546">
        <v>5632</v>
      </c>
      <c r="I546">
        <v>5580</v>
      </c>
      <c r="J546">
        <v>4728</v>
      </c>
      <c r="K546">
        <v>6381</v>
      </c>
      <c r="L546">
        <v>660</v>
      </c>
      <c r="M546">
        <v>565</v>
      </c>
      <c r="N546">
        <v>0.94</v>
      </c>
      <c r="O546">
        <v>0.91</v>
      </c>
      <c r="P546" t="str">
        <f>IF(Table1[[#This Row],[pct_pharm_e_Rx]]&gt;=0.85,"most"," ")</f>
        <v>most</v>
      </c>
    </row>
    <row r="547" spans="1:16" x14ac:dyDescent="0.2">
      <c r="A547" t="s">
        <v>99</v>
      </c>
      <c r="B547" t="s">
        <v>100</v>
      </c>
      <c r="C547">
        <v>11233</v>
      </c>
      <c r="D547" t="s">
        <v>117</v>
      </c>
      <c r="E547" s="1">
        <v>42826</v>
      </c>
      <c r="F547">
        <v>11233</v>
      </c>
      <c r="G547" t="str">
        <f>VLOOKUP(Table1[[#This Row],[tot_e_Rx]],'Lookup Tables'!$B$2:$C$6,2,TRUE)</f>
        <v xml:space="preserve">low </v>
      </c>
      <c r="H547">
        <v>9610</v>
      </c>
      <c r="I547">
        <v>1556</v>
      </c>
      <c r="J547">
        <v>4112</v>
      </c>
      <c r="K547">
        <v>6684</v>
      </c>
      <c r="L547">
        <v>1386</v>
      </c>
      <c r="M547">
        <v>604</v>
      </c>
      <c r="N547">
        <v>0.94</v>
      </c>
      <c r="O547">
        <v>0.94</v>
      </c>
      <c r="P547" t="str">
        <f>IF(Table1[[#This Row],[pct_pharm_e_Rx]]&gt;=0.85,"most"," ")</f>
        <v>most</v>
      </c>
    </row>
    <row r="548" spans="1:16" x14ac:dyDescent="0.2">
      <c r="A548" t="s">
        <v>37</v>
      </c>
      <c r="B548" t="s">
        <v>38</v>
      </c>
      <c r="C548">
        <v>11215</v>
      </c>
      <c r="D548" t="s">
        <v>118</v>
      </c>
      <c r="E548" s="1">
        <v>42401</v>
      </c>
      <c r="F548">
        <v>11215</v>
      </c>
      <c r="G548" t="str">
        <f>VLOOKUP(Table1[[#This Row],[tot_e_Rx]],'Lookup Tables'!$B$2:$C$6,2,TRUE)</f>
        <v xml:space="preserve">low </v>
      </c>
      <c r="H548">
        <v>9037</v>
      </c>
      <c r="I548">
        <v>1936</v>
      </c>
      <c r="J548">
        <v>4334</v>
      </c>
      <c r="K548">
        <v>6757</v>
      </c>
      <c r="L548">
        <v>1112</v>
      </c>
      <c r="M548">
        <v>491</v>
      </c>
      <c r="N548">
        <v>0.91</v>
      </c>
      <c r="O548">
        <v>0.86</v>
      </c>
      <c r="P548" t="str">
        <f>IF(Table1[[#This Row],[pct_pharm_e_Rx]]&gt;=0.85,"most"," ")</f>
        <v>most</v>
      </c>
    </row>
    <row r="549" spans="1:16" x14ac:dyDescent="0.2">
      <c r="A549" t="s">
        <v>93</v>
      </c>
      <c r="B549" t="s">
        <v>94</v>
      </c>
      <c r="C549">
        <v>11214</v>
      </c>
      <c r="D549" t="s">
        <v>112</v>
      </c>
      <c r="E549" s="1">
        <v>43221</v>
      </c>
      <c r="F549">
        <v>11214</v>
      </c>
      <c r="G549" t="str">
        <f>VLOOKUP(Table1[[#This Row],[tot_e_Rx]],'Lookup Tables'!$B$2:$C$6,2,TRUE)</f>
        <v xml:space="preserve">low </v>
      </c>
      <c r="H549">
        <v>9384</v>
      </c>
      <c r="I549">
        <v>1685</v>
      </c>
      <c r="J549">
        <v>4146</v>
      </c>
      <c r="K549">
        <v>6422</v>
      </c>
      <c r="L549">
        <v>2308</v>
      </c>
      <c r="M549">
        <v>511</v>
      </c>
      <c r="N549">
        <v>0.95</v>
      </c>
      <c r="O549">
        <v>0.93</v>
      </c>
      <c r="P549" t="str">
        <f>IF(Table1[[#This Row],[pct_pharm_e_Rx]]&gt;=0.85,"most"," ")</f>
        <v>most</v>
      </c>
    </row>
    <row r="550" spans="1:16" x14ac:dyDescent="0.2">
      <c r="A550" t="s">
        <v>29</v>
      </c>
      <c r="B550" t="s">
        <v>30</v>
      </c>
      <c r="C550">
        <v>11188</v>
      </c>
      <c r="D550" t="s">
        <v>117</v>
      </c>
      <c r="E550" s="1">
        <v>42948</v>
      </c>
      <c r="F550">
        <v>11188</v>
      </c>
      <c r="G550" t="str">
        <f>VLOOKUP(Table1[[#This Row],[tot_e_Rx]],'Lookup Tables'!$B$2:$C$6,2,TRUE)</f>
        <v xml:space="preserve">low </v>
      </c>
      <c r="H550">
        <v>8972</v>
      </c>
      <c r="I550">
        <v>2154</v>
      </c>
      <c r="J550">
        <v>3903</v>
      </c>
      <c r="K550">
        <v>6881</v>
      </c>
      <c r="L550">
        <v>966</v>
      </c>
      <c r="M550">
        <v>724</v>
      </c>
      <c r="N550">
        <v>0.94</v>
      </c>
      <c r="O550">
        <v>0.93</v>
      </c>
      <c r="P550" t="str">
        <f>IF(Table1[[#This Row],[pct_pharm_e_Rx]]&gt;=0.85,"most"," ")</f>
        <v>most</v>
      </c>
    </row>
    <row r="551" spans="1:16" x14ac:dyDescent="0.2">
      <c r="A551" t="s">
        <v>55</v>
      </c>
      <c r="B551" t="s">
        <v>56</v>
      </c>
      <c r="C551">
        <v>11182</v>
      </c>
      <c r="D551" t="s">
        <v>119</v>
      </c>
      <c r="E551" s="1">
        <v>42917</v>
      </c>
      <c r="F551">
        <v>11182</v>
      </c>
      <c r="G551" t="str">
        <f>VLOOKUP(Table1[[#This Row],[tot_e_Rx]],'Lookup Tables'!$B$2:$C$6,2,TRUE)</f>
        <v xml:space="preserve">low </v>
      </c>
      <c r="H551">
        <v>10232</v>
      </c>
      <c r="I551">
        <v>875</v>
      </c>
      <c r="J551">
        <v>4786</v>
      </c>
      <c r="K551">
        <v>6026</v>
      </c>
      <c r="L551">
        <v>1443</v>
      </c>
      <c r="M551">
        <v>912</v>
      </c>
      <c r="N551">
        <v>0.94</v>
      </c>
      <c r="O551">
        <v>0.93</v>
      </c>
      <c r="P551" t="str">
        <f>IF(Table1[[#This Row],[pct_pharm_e_Rx]]&gt;=0.85,"most"," ")</f>
        <v>most</v>
      </c>
    </row>
    <row r="552" spans="1:16" x14ac:dyDescent="0.2">
      <c r="A552" t="s">
        <v>17</v>
      </c>
      <c r="B552" t="s">
        <v>18</v>
      </c>
      <c r="C552">
        <v>11163</v>
      </c>
      <c r="D552" t="s">
        <v>114</v>
      </c>
      <c r="E552" s="1">
        <v>43556</v>
      </c>
      <c r="F552">
        <v>11163</v>
      </c>
      <c r="G552" t="str">
        <f>VLOOKUP(Table1[[#This Row],[tot_e_Rx]],'Lookup Tables'!$B$2:$C$6,2,TRUE)</f>
        <v xml:space="preserve">low </v>
      </c>
      <c r="H552">
        <v>10268</v>
      </c>
      <c r="I552">
        <v>577</v>
      </c>
      <c r="J552">
        <v>4382</v>
      </c>
      <c r="K552">
        <v>6743</v>
      </c>
      <c r="L552">
        <v>1647</v>
      </c>
      <c r="M552">
        <v>1104</v>
      </c>
      <c r="N552">
        <v>0.97</v>
      </c>
      <c r="O552">
        <v>0.96</v>
      </c>
      <c r="P552" t="str">
        <f>IF(Table1[[#This Row],[pct_pharm_e_Rx]]&gt;=0.85,"most"," ")</f>
        <v>most</v>
      </c>
    </row>
    <row r="553" spans="1:16" x14ac:dyDescent="0.2">
      <c r="A553" t="s">
        <v>93</v>
      </c>
      <c r="B553" t="s">
        <v>94</v>
      </c>
      <c r="C553">
        <v>11145</v>
      </c>
      <c r="D553" t="s">
        <v>112</v>
      </c>
      <c r="E553" s="1">
        <v>43191</v>
      </c>
      <c r="F553">
        <v>11145</v>
      </c>
      <c r="G553" t="str">
        <f>VLOOKUP(Table1[[#This Row],[tot_e_Rx]],'Lookup Tables'!$B$2:$C$6,2,TRUE)</f>
        <v xml:space="preserve">low </v>
      </c>
      <c r="H553">
        <v>9322</v>
      </c>
      <c r="I553">
        <v>1684</v>
      </c>
      <c r="J553">
        <v>4088</v>
      </c>
      <c r="K553">
        <v>6422</v>
      </c>
      <c r="L553">
        <v>2270</v>
      </c>
      <c r="M553">
        <v>502</v>
      </c>
      <c r="N553">
        <v>0.95</v>
      </c>
      <c r="O553">
        <v>0.93</v>
      </c>
      <c r="P553" t="str">
        <f>IF(Table1[[#This Row],[pct_pharm_e_Rx]]&gt;=0.85,"most"," ")</f>
        <v>most</v>
      </c>
    </row>
    <row r="554" spans="1:16" x14ac:dyDescent="0.2">
      <c r="A554" t="s">
        <v>57</v>
      </c>
      <c r="B554" t="s">
        <v>58</v>
      </c>
      <c r="C554">
        <v>11132</v>
      </c>
      <c r="D554" t="s">
        <v>119</v>
      </c>
      <c r="E554" s="1">
        <v>43132</v>
      </c>
      <c r="F554">
        <v>11132</v>
      </c>
      <c r="G554" t="str">
        <f>VLOOKUP(Table1[[#This Row],[tot_e_Rx]],'Lookup Tables'!$B$2:$C$6,2,TRUE)</f>
        <v xml:space="preserve">low </v>
      </c>
      <c r="H554">
        <v>10052</v>
      </c>
      <c r="I554">
        <v>977</v>
      </c>
      <c r="J554">
        <v>3804</v>
      </c>
      <c r="K554">
        <v>6550</v>
      </c>
      <c r="L554">
        <v>1589</v>
      </c>
      <c r="M554">
        <v>250</v>
      </c>
      <c r="N554">
        <v>0.95</v>
      </c>
      <c r="O554">
        <v>0.94</v>
      </c>
      <c r="P554" t="str">
        <f>IF(Table1[[#This Row],[pct_pharm_e_Rx]]&gt;=0.85,"most"," ")</f>
        <v>most</v>
      </c>
    </row>
    <row r="555" spans="1:16" x14ac:dyDescent="0.2">
      <c r="A555" t="s">
        <v>71</v>
      </c>
      <c r="B555" t="s">
        <v>72</v>
      </c>
      <c r="C555">
        <v>11123</v>
      </c>
      <c r="D555" t="s">
        <v>120</v>
      </c>
      <c r="E555" s="1">
        <v>42917</v>
      </c>
      <c r="F555">
        <v>11123</v>
      </c>
      <c r="G555" t="str">
        <f>VLOOKUP(Table1[[#This Row],[tot_e_Rx]],'Lookup Tables'!$B$2:$C$6,2,TRUE)</f>
        <v xml:space="preserve">low </v>
      </c>
      <c r="H555">
        <v>8444</v>
      </c>
      <c r="I555">
        <v>2587</v>
      </c>
      <c r="J555">
        <v>3018</v>
      </c>
      <c r="K555">
        <v>7909</v>
      </c>
      <c r="L555">
        <v>768</v>
      </c>
      <c r="M555">
        <v>318</v>
      </c>
      <c r="N555">
        <v>0.95</v>
      </c>
      <c r="O555">
        <v>0.95</v>
      </c>
      <c r="P555" t="str">
        <f>IF(Table1[[#This Row],[pct_pharm_e_Rx]]&gt;=0.85,"most"," ")</f>
        <v>most</v>
      </c>
    </row>
    <row r="556" spans="1:16" x14ac:dyDescent="0.2">
      <c r="A556" t="s">
        <v>49</v>
      </c>
      <c r="B556" t="s">
        <v>50</v>
      </c>
      <c r="C556">
        <v>11116</v>
      </c>
      <c r="D556" t="s">
        <v>117</v>
      </c>
      <c r="E556" s="1">
        <v>43435</v>
      </c>
      <c r="F556">
        <v>11116</v>
      </c>
      <c r="G556" t="str">
        <f>VLOOKUP(Table1[[#This Row],[tot_e_Rx]],'Lookup Tables'!$B$2:$C$6,2,TRUE)</f>
        <v xml:space="preserve">low </v>
      </c>
      <c r="H556">
        <v>9864</v>
      </c>
      <c r="I556">
        <v>1160</v>
      </c>
      <c r="J556">
        <v>3240</v>
      </c>
      <c r="K556">
        <v>7822</v>
      </c>
      <c r="L556">
        <v>1208</v>
      </c>
      <c r="M556">
        <v>682</v>
      </c>
      <c r="N556">
        <v>0.94</v>
      </c>
      <c r="O556">
        <v>0.94</v>
      </c>
      <c r="P556" t="str">
        <f>IF(Table1[[#This Row],[pct_pharm_e_Rx]]&gt;=0.85,"most"," ")</f>
        <v>most</v>
      </c>
    </row>
    <row r="557" spans="1:16" x14ac:dyDescent="0.2">
      <c r="A557" t="s">
        <v>39</v>
      </c>
      <c r="B557" t="s">
        <v>40</v>
      </c>
      <c r="C557">
        <v>11115</v>
      </c>
      <c r="D557" t="s">
        <v>118</v>
      </c>
      <c r="E557" s="1">
        <v>43344</v>
      </c>
      <c r="F557">
        <v>11115</v>
      </c>
      <c r="G557" t="str">
        <f>VLOOKUP(Table1[[#This Row],[tot_e_Rx]],'Lookup Tables'!$B$2:$C$6,2,TRUE)</f>
        <v xml:space="preserve">low </v>
      </c>
      <c r="H557">
        <v>10150</v>
      </c>
      <c r="I557">
        <v>828</v>
      </c>
      <c r="J557">
        <v>4677</v>
      </c>
      <c r="K557">
        <v>6414</v>
      </c>
      <c r="L557">
        <v>1805</v>
      </c>
      <c r="M557">
        <v>332</v>
      </c>
      <c r="N557">
        <v>0.98</v>
      </c>
      <c r="O557">
        <v>0.97</v>
      </c>
      <c r="P557" t="str">
        <f>IF(Table1[[#This Row],[pct_pharm_e_Rx]]&gt;=0.85,"most"," ")</f>
        <v>most</v>
      </c>
    </row>
    <row r="558" spans="1:16" x14ac:dyDescent="0.2">
      <c r="A558" t="s">
        <v>55</v>
      </c>
      <c r="B558" t="s">
        <v>56</v>
      </c>
      <c r="C558">
        <v>11096</v>
      </c>
      <c r="D558" t="s">
        <v>119</v>
      </c>
      <c r="E558" s="1">
        <v>42887</v>
      </c>
      <c r="F558">
        <v>11096</v>
      </c>
      <c r="G558" t="str">
        <f>VLOOKUP(Table1[[#This Row],[tot_e_Rx]],'Lookup Tables'!$B$2:$C$6,2,TRUE)</f>
        <v xml:space="preserve">low </v>
      </c>
      <c r="H558">
        <v>10084</v>
      </c>
      <c r="I558">
        <v>889</v>
      </c>
      <c r="J558">
        <v>4746</v>
      </c>
      <c r="K558">
        <v>6031</v>
      </c>
      <c r="L558">
        <v>1404</v>
      </c>
      <c r="M558">
        <v>884</v>
      </c>
      <c r="N558">
        <v>0.94</v>
      </c>
      <c r="O558">
        <v>0.93</v>
      </c>
      <c r="P558" t="str">
        <f>IF(Table1[[#This Row],[pct_pharm_e_Rx]]&gt;=0.85,"most"," ")</f>
        <v>most</v>
      </c>
    </row>
    <row r="559" spans="1:16" x14ac:dyDescent="0.2">
      <c r="A559" t="s">
        <v>105</v>
      </c>
      <c r="B559" t="s">
        <v>106</v>
      </c>
      <c r="C559">
        <v>11085</v>
      </c>
      <c r="D559" t="s">
        <v>118</v>
      </c>
      <c r="E559" s="1">
        <v>42887</v>
      </c>
      <c r="F559">
        <v>11085</v>
      </c>
      <c r="G559" t="str">
        <f>VLOOKUP(Table1[[#This Row],[tot_e_Rx]],'Lookup Tables'!$B$2:$C$6,2,TRUE)</f>
        <v xml:space="preserve">low </v>
      </c>
      <c r="H559">
        <v>10348</v>
      </c>
      <c r="I559">
        <v>714</v>
      </c>
      <c r="J559">
        <v>4314</v>
      </c>
      <c r="K559">
        <v>6489</v>
      </c>
      <c r="L559">
        <v>1374</v>
      </c>
      <c r="M559">
        <v>990</v>
      </c>
      <c r="N559">
        <v>0.91</v>
      </c>
      <c r="O559">
        <v>0.91</v>
      </c>
      <c r="P559" t="str">
        <f>IF(Table1[[#This Row],[pct_pharm_e_Rx]]&gt;=0.85,"most"," ")</f>
        <v>most</v>
      </c>
    </row>
    <row r="560" spans="1:16" x14ac:dyDescent="0.2">
      <c r="A560" t="s">
        <v>57</v>
      </c>
      <c r="B560" t="s">
        <v>58</v>
      </c>
      <c r="C560">
        <v>11072</v>
      </c>
      <c r="D560" t="s">
        <v>119</v>
      </c>
      <c r="E560" s="1">
        <v>43101</v>
      </c>
      <c r="F560">
        <v>11072</v>
      </c>
      <c r="G560" t="str">
        <f>VLOOKUP(Table1[[#This Row],[tot_e_Rx]],'Lookup Tables'!$B$2:$C$6,2,TRUE)</f>
        <v xml:space="preserve">low </v>
      </c>
      <c r="H560">
        <v>9375</v>
      </c>
      <c r="I560">
        <v>1008</v>
      </c>
      <c r="J560">
        <v>3817</v>
      </c>
      <c r="K560">
        <v>6501</v>
      </c>
      <c r="L560">
        <v>1581</v>
      </c>
      <c r="M560">
        <v>239</v>
      </c>
      <c r="N560">
        <v>0.94</v>
      </c>
      <c r="O560">
        <v>0.93</v>
      </c>
      <c r="P560" t="str">
        <f>IF(Table1[[#This Row],[pct_pharm_e_Rx]]&gt;=0.85,"most"," ")</f>
        <v>most</v>
      </c>
    </row>
    <row r="561" spans="1:16" x14ac:dyDescent="0.2">
      <c r="A561" t="s">
        <v>17</v>
      </c>
      <c r="B561" t="s">
        <v>18</v>
      </c>
      <c r="C561">
        <v>11045</v>
      </c>
      <c r="D561" t="s">
        <v>114</v>
      </c>
      <c r="E561" s="1">
        <v>43525</v>
      </c>
      <c r="F561">
        <v>11045</v>
      </c>
      <c r="G561" t="str">
        <f>VLOOKUP(Table1[[#This Row],[tot_e_Rx]],'Lookup Tables'!$B$2:$C$6,2,TRUE)</f>
        <v xml:space="preserve">low </v>
      </c>
      <c r="H561">
        <v>10141</v>
      </c>
      <c r="I561">
        <v>597</v>
      </c>
      <c r="J561">
        <v>4391</v>
      </c>
      <c r="K561">
        <v>6628</v>
      </c>
      <c r="L561">
        <v>1610</v>
      </c>
      <c r="M561">
        <v>1114</v>
      </c>
      <c r="N561">
        <v>0.97</v>
      </c>
      <c r="O561">
        <v>0.96</v>
      </c>
      <c r="P561" t="str">
        <f>IF(Table1[[#This Row],[pct_pharm_e_Rx]]&gt;=0.85,"most"," ")</f>
        <v>most</v>
      </c>
    </row>
    <row r="562" spans="1:16" x14ac:dyDescent="0.2">
      <c r="A562" t="s">
        <v>105</v>
      </c>
      <c r="B562" t="s">
        <v>106</v>
      </c>
      <c r="C562">
        <v>11044</v>
      </c>
      <c r="D562" t="s">
        <v>118</v>
      </c>
      <c r="E562" s="1">
        <v>42917</v>
      </c>
      <c r="F562">
        <v>11044</v>
      </c>
      <c r="G562" t="str">
        <f>VLOOKUP(Table1[[#This Row],[tot_e_Rx]],'Lookup Tables'!$B$2:$C$6,2,TRUE)</f>
        <v xml:space="preserve">low </v>
      </c>
      <c r="H562">
        <v>10354</v>
      </c>
      <c r="I562">
        <v>666</v>
      </c>
      <c r="J562">
        <v>4305</v>
      </c>
      <c r="K562">
        <v>6413</v>
      </c>
      <c r="L562">
        <v>1383</v>
      </c>
      <c r="M562">
        <v>971</v>
      </c>
      <c r="N562">
        <v>0.92</v>
      </c>
      <c r="O562">
        <v>0.92</v>
      </c>
      <c r="P562" t="str">
        <f>IF(Table1[[#This Row],[pct_pharm_e_Rx]]&gt;=0.85,"most"," ")</f>
        <v>most</v>
      </c>
    </row>
    <row r="563" spans="1:16" x14ac:dyDescent="0.2">
      <c r="A563" t="s">
        <v>79</v>
      </c>
      <c r="B563" t="s">
        <v>80</v>
      </c>
      <c r="C563">
        <v>11032</v>
      </c>
      <c r="D563" t="s">
        <v>118</v>
      </c>
      <c r="E563" s="1">
        <v>42461</v>
      </c>
      <c r="F563">
        <v>11032</v>
      </c>
      <c r="G563" t="str">
        <f>VLOOKUP(Table1[[#This Row],[tot_e_Rx]],'Lookup Tables'!$B$2:$C$6,2,TRUE)</f>
        <v xml:space="preserve">low </v>
      </c>
      <c r="H563">
        <v>8576</v>
      </c>
      <c r="I563">
        <v>2404</v>
      </c>
      <c r="J563">
        <v>4127</v>
      </c>
      <c r="K563">
        <v>6844</v>
      </c>
      <c r="L563">
        <v>1072</v>
      </c>
      <c r="M563">
        <v>228</v>
      </c>
      <c r="N563">
        <v>0.94</v>
      </c>
      <c r="O563">
        <v>0.94</v>
      </c>
      <c r="P563" t="str">
        <f>IF(Table1[[#This Row],[pct_pharm_e_Rx]]&gt;=0.85,"most"," ")</f>
        <v>most</v>
      </c>
    </row>
    <row r="564" spans="1:16" x14ac:dyDescent="0.2">
      <c r="A564" t="s">
        <v>55</v>
      </c>
      <c r="B564" t="s">
        <v>56</v>
      </c>
      <c r="C564">
        <v>11015</v>
      </c>
      <c r="D564" t="s">
        <v>119</v>
      </c>
      <c r="E564" s="1">
        <v>42856</v>
      </c>
      <c r="F564">
        <v>11015</v>
      </c>
      <c r="G564" t="str">
        <f>VLOOKUP(Table1[[#This Row],[tot_e_Rx]],'Lookup Tables'!$B$2:$C$6,2,TRUE)</f>
        <v xml:space="preserve">low </v>
      </c>
      <c r="H564">
        <v>10049</v>
      </c>
      <c r="I564">
        <v>886</v>
      </c>
      <c r="J564">
        <v>4769</v>
      </c>
      <c r="K564">
        <v>5944</v>
      </c>
      <c r="L564">
        <v>1404</v>
      </c>
      <c r="M564">
        <v>883</v>
      </c>
      <c r="N564">
        <v>0.92</v>
      </c>
      <c r="O564">
        <v>0.91</v>
      </c>
      <c r="P564" t="str">
        <f>IF(Table1[[#This Row],[pct_pharm_e_Rx]]&gt;=0.85,"most"," ")</f>
        <v>most</v>
      </c>
    </row>
    <row r="565" spans="1:16" x14ac:dyDescent="0.2">
      <c r="A565" t="s">
        <v>39</v>
      </c>
      <c r="B565" t="s">
        <v>40</v>
      </c>
      <c r="C565">
        <v>11006</v>
      </c>
      <c r="D565" t="s">
        <v>118</v>
      </c>
      <c r="E565" s="1">
        <v>43313</v>
      </c>
      <c r="F565">
        <v>11006</v>
      </c>
      <c r="G565" t="str">
        <f>VLOOKUP(Table1[[#This Row],[tot_e_Rx]],'Lookup Tables'!$B$2:$C$6,2,TRUE)</f>
        <v xml:space="preserve">low </v>
      </c>
      <c r="H565">
        <v>9846</v>
      </c>
      <c r="I565">
        <v>1021</v>
      </c>
      <c r="J565">
        <v>4658</v>
      </c>
      <c r="K565">
        <v>6322</v>
      </c>
      <c r="L565">
        <v>1780</v>
      </c>
      <c r="M565">
        <v>316</v>
      </c>
      <c r="N565">
        <v>0.98</v>
      </c>
      <c r="O565">
        <v>0.97</v>
      </c>
      <c r="P565" t="str">
        <f>IF(Table1[[#This Row],[pct_pharm_e_Rx]]&gt;=0.85,"most"," ")</f>
        <v>most</v>
      </c>
    </row>
    <row r="566" spans="1:16" x14ac:dyDescent="0.2">
      <c r="A566" t="s">
        <v>49</v>
      </c>
      <c r="B566" t="s">
        <v>50</v>
      </c>
      <c r="C566">
        <v>11000</v>
      </c>
      <c r="D566" t="s">
        <v>117</v>
      </c>
      <c r="E566" s="1">
        <v>43405</v>
      </c>
      <c r="F566">
        <v>11000</v>
      </c>
      <c r="G566" t="str">
        <f>VLOOKUP(Table1[[#This Row],[tot_e_Rx]],'Lookup Tables'!$B$2:$C$6,2,TRUE)</f>
        <v xml:space="preserve">low </v>
      </c>
      <c r="H566">
        <v>9743</v>
      </c>
      <c r="I566">
        <v>1167</v>
      </c>
      <c r="J566">
        <v>3204</v>
      </c>
      <c r="K566">
        <v>7745</v>
      </c>
      <c r="L566">
        <v>1176</v>
      </c>
      <c r="M566">
        <v>639</v>
      </c>
      <c r="N566">
        <v>0.95</v>
      </c>
      <c r="O566">
        <v>0.95</v>
      </c>
      <c r="P566" t="str">
        <f>IF(Table1[[#This Row],[pct_pharm_e_Rx]]&gt;=0.85,"most"," ")</f>
        <v>most</v>
      </c>
    </row>
    <row r="567" spans="1:16" x14ac:dyDescent="0.2">
      <c r="A567" t="s">
        <v>49</v>
      </c>
      <c r="B567" t="s">
        <v>50</v>
      </c>
      <c r="C567">
        <v>10997</v>
      </c>
      <c r="D567" t="s">
        <v>117</v>
      </c>
      <c r="E567" s="1">
        <v>43374</v>
      </c>
      <c r="F567">
        <v>10997</v>
      </c>
      <c r="G567" t="str">
        <f>VLOOKUP(Table1[[#This Row],[tot_e_Rx]],'Lookup Tables'!$B$2:$C$6,2,TRUE)</f>
        <v xml:space="preserve">low </v>
      </c>
      <c r="H567">
        <v>9733</v>
      </c>
      <c r="I567">
        <v>1179</v>
      </c>
      <c r="J567">
        <v>3205</v>
      </c>
      <c r="K567">
        <v>7762</v>
      </c>
      <c r="L567">
        <v>1171</v>
      </c>
      <c r="M567">
        <v>631</v>
      </c>
      <c r="N567">
        <v>0.95</v>
      </c>
      <c r="O567">
        <v>0.95</v>
      </c>
      <c r="P567" t="str">
        <f>IF(Table1[[#This Row],[pct_pharm_e_Rx]]&gt;=0.85,"most"," ")</f>
        <v>most</v>
      </c>
    </row>
    <row r="568" spans="1:16" x14ac:dyDescent="0.2">
      <c r="A568" t="s">
        <v>99</v>
      </c>
      <c r="B568" t="s">
        <v>100</v>
      </c>
      <c r="C568">
        <v>10990</v>
      </c>
      <c r="D568" t="s">
        <v>117</v>
      </c>
      <c r="E568" s="1">
        <v>42795</v>
      </c>
      <c r="F568">
        <v>10990</v>
      </c>
      <c r="G568" t="str">
        <f>VLOOKUP(Table1[[#This Row],[tot_e_Rx]],'Lookup Tables'!$B$2:$C$6,2,TRUE)</f>
        <v xml:space="preserve">low </v>
      </c>
      <c r="H568">
        <v>9366</v>
      </c>
      <c r="I568">
        <v>1556</v>
      </c>
      <c r="J568">
        <v>4018</v>
      </c>
      <c r="K568">
        <v>6551</v>
      </c>
      <c r="L568">
        <v>1371</v>
      </c>
      <c r="M568">
        <v>576</v>
      </c>
      <c r="N568">
        <v>0.94</v>
      </c>
      <c r="O568">
        <v>0.94</v>
      </c>
      <c r="P568" t="str">
        <f>IF(Table1[[#This Row],[pct_pharm_e_Rx]]&gt;=0.85,"most"," ")</f>
        <v>most</v>
      </c>
    </row>
    <row r="569" spans="1:16" x14ac:dyDescent="0.2">
      <c r="A569" t="s">
        <v>55</v>
      </c>
      <c r="B569" t="s">
        <v>56</v>
      </c>
      <c r="C569">
        <v>10986</v>
      </c>
      <c r="D569" t="s">
        <v>119</v>
      </c>
      <c r="E569" s="1">
        <v>42826</v>
      </c>
      <c r="F569">
        <v>10986</v>
      </c>
      <c r="G569" t="str">
        <f>VLOOKUP(Table1[[#This Row],[tot_e_Rx]],'Lookup Tables'!$B$2:$C$6,2,TRUE)</f>
        <v xml:space="preserve">low </v>
      </c>
      <c r="H569">
        <v>10037</v>
      </c>
      <c r="I569">
        <v>876</v>
      </c>
      <c r="J569">
        <v>4764</v>
      </c>
      <c r="K569">
        <v>5934</v>
      </c>
      <c r="L569">
        <v>1399</v>
      </c>
      <c r="M569">
        <v>884</v>
      </c>
      <c r="N569">
        <v>0.92</v>
      </c>
      <c r="O569">
        <v>0.91</v>
      </c>
      <c r="P569" t="str">
        <f>IF(Table1[[#This Row],[pct_pharm_e_Rx]]&gt;=0.85,"most"," ")</f>
        <v>most</v>
      </c>
    </row>
    <row r="570" spans="1:16" x14ac:dyDescent="0.2">
      <c r="A570" t="s">
        <v>57</v>
      </c>
      <c r="B570" t="s">
        <v>58</v>
      </c>
      <c r="C570">
        <v>10962</v>
      </c>
      <c r="D570" t="s">
        <v>119</v>
      </c>
      <c r="E570" s="1">
        <v>43070</v>
      </c>
      <c r="F570">
        <v>10962</v>
      </c>
      <c r="G570" t="str">
        <f>VLOOKUP(Table1[[#This Row],[tot_e_Rx]],'Lookup Tables'!$B$2:$C$6,2,TRUE)</f>
        <v xml:space="preserve">low </v>
      </c>
      <c r="H570">
        <v>9842</v>
      </c>
      <c r="I570">
        <v>1014</v>
      </c>
      <c r="J570">
        <v>3800</v>
      </c>
      <c r="K570">
        <v>6433</v>
      </c>
      <c r="L570">
        <v>1565</v>
      </c>
      <c r="M570">
        <v>238</v>
      </c>
      <c r="N570">
        <v>0.94</v>
      </c>
      <c r="O570">
        <v>0.94</v>
      </c>
      <c r="P570" t="str">
        <f>IF(Table1[[#This Row],[pct_pharm_e_Rx]]&gt;=0.85,"most"," ")</f>
        <v>most</v>
      </c>
    </row>
    <row r="571" spans="1:16" x14ac:dyDescent="0.2">
      <c r="A571" t="s">
        <v>93</v>
      </c>
      <c r="B571" t="s">
        <v>94</v>
      </c>
      <c r="C571">
        <v>10962</v>
      </c>
      <c r="D571" t="s">
        <v>112</v>
      </c>
      <c r="E571" s="1">
        <v>43160</v>
      </c>
      <c r="F571">
        <v>10962</v>
      </c>
      <c r="G571" t="str">
        <f>VLOOKUP(Table1[[#This Row],[tot_e_Rx]],'Lookup Tables'!$B$2:$C$6,2,TRUE)</f>
        <v xml:space="preserve">low </v>
      </c>
      <c r="H571">
        <v>9161</v>
      </c>
      <c r="I571">
        <v>1661</v>
      </c>
      <c r="J571">
        <v>4050</v>
      </c>
      <c r="K571">
        <v>6329</v>
      </c>
      <c r="L571">
        <v>2236</v>
      </c>
      <c r="M571">
        <v>487</v>
      </c>
      <c r="N571">
        <v>0.94</v>
      </c>
      <c r="O571">
        <v>0.93</v>
      </c>
      <c r="P571" t="str">
        <f>IF(Table1[[#This Row],[pct_pharm_e_Rx]]&gt;=0.85,"most"," ")</f>
        <v>most</v>
      </c>
    </row>
    <row r="572" spans="1:16" x14ac:dyDescent="0.2">
      <c r="A572" t="s">
        <v>103</v>
      </c>
      <c r="B572" t="s">
        <v>104</v>
      </c>
      <c r="C572">
        <v>10944</v>
      </c>
      <c r="D572" t="s">
        <v>113</v>
      </c>
      <c r="E572" s="1">
        <v>43191</v>
      </c>
      <c r="F572">
        <v>10944</v>
      </c>
      <c r="G572" t="str">
        <f>VLOOKUP(Table1[[#This Row],[tot_e_Rx]],'Lookup Tables'!$B$2:$C$6,2,TRUE)</f>
        <v xml:space="preserve">low </v>
      </c>
      <c r="H572">
        <v>9922</v>
      </c>
      <c r="I572">
        <v>1022</v>
      </c>
      <c r="J572">
        <v>4657</v>
      </c>
      <c r="K572">
        <v>5813</v>
      </c>
      <c r="L572">
        <v>1400</v>
      </c>
      <c r="M572">
        <v>939</v>
      </c>
      <c r="N572">
        <v>0.94</v>
      </c>
      <c r="O572">
        <v>0.93</v>
      </c>
      <c r="P572" t="str">
        <f>IF(Table1[[#This Row],[pct_pharm_e_Rx]]&gt;=0.85,"most"," ")</f>
        <v>most</v>
      </c>
    </row>
    <row r="573" spans="1:16" x14ac:dyDescent="0.2">
      <c r="A573" t="s">
        <v>37</v>
      </c>
      <c r="B573" t="s">
        <v>38</v>
      </c>
      <c r="C573">
        <v>10936</v>
      </c>
      <c r="D573" t="s">
        <v>118</v>
      </c>
      <c r="E573" s="1">
        <v>42370</v>
      </c>
      <c r="F573">
        <v>10936</v>
      </c>
      <c r="G573" t="str">
        <f>VLOOKUP(Table1[[#This Row],[tot_e_Rx]],'Lookup Tables'!$B$2:$C$6,2,TRUE)</f>
        <v xml:space="preserve">low </v>
      </c>
      <c r="H573">
        <v>8782</v>
      </c>
      <c r="I573">
        <v>1915</v>
      </c>
      <c r="J573">
        <v>3808</v>
      </c>
      <c r="K573">
        <v>6123</v>
      </c>
      <c r="L573">
        <v>1007</v>
      </c>
      <c r="M573">
        <v>459</v>
      </c>
      <c r="N573">
        <v>0.91</v>
      </c>
      <c r="O573">
        <v>0.86</v>
      </c>
      <c r="P573" t="str">
        <f>IF(Table1[[#This Row],[pct_pharm_e_Rx]]&gt;=0.85,"most"," ")</f>
        <v>most</v>
      </c>
    </row>
    <row r="574" spans="1:16" x14ac:dyDescent="0.2">
      <c r="A574" t="s">
        <v>53</v>
      </c>
      <c r="B574" t="s">
        <v>54</v>
      </c>
      <c r="C574">
        <v>10934</v>
      </c>
      <c r="D574" t="s">
        <v>118</v>
      </c>
      <c r="E574" s="1">
        <v>42370</v>
      </c>
      <c r="F574">
        <v>10934</v>
      </c>
      <c r="G574" t="str">
        <f>VLOOKUP(Table1[[#This Row],[tot_e_Rx]],'Lookup Tables'!$B$2:$C$6,2,TRUE)</f>
        <v xml:space="preserve">low </v>
      </c>
      <c r="H574">
        <v>5494</v>
      </c>
      <c r="I574">
        <v>5408</v>
      </c>
      <c r="J574">
        <v>4286</v>
      </c>
      <c r="K574">
        <v>5592</v>
      </c>
      <c r="L574">
        <v>811</v>
      </c>
      <c r="M574">
        <v>502</v>
      </c>
      <c r="N574">
        <v>0.94</v>
      </c>
      <c r="O574">
        <v>0.92</v>
      </c>
      <c r="P574" t="str">
        <f>IF(Table1[[#This Row],[pct_pharm_e_Rx]]&gt;=0.85,"most"," ")</f>
        <v>most</v>
      </c>
    </row>
    <row r="575" spans="1:16" x14ac:dyDescent="0.2">
      <c r="A575" t="s">
        <v>17</v>
      </c>
      <c r="B575" t="s">
        <v>18</v>
      </c>
      <c r="C575">
        <v>10927</v>
      </c>
      <c r="D575" t="s">
        <v>114</v>
      </c>
      <c r="E575" s="1">
        <v>43497</v>
      </c>
      <c r="F575">
        <v>10927</v>
      </c>
      <c r="G575" t="str">
        <f>VLOOKUP(Table1[[#This Row],[tot_e_Rx]],'Lookup Tables'!$B$2:$C$6,2,TRUE)</f>
        <v xml:space="preserve">low </v>
      </c>
      <c r="H575">
        <v>10096</v>
      </c>
      <c r="I575">
        <v>630</v>
      </c>
      <c r="J575">
        <v>4346</v>
      </c>
      <c r="K575">
        <v>6562</v>
      </c>
      <c r="L575">
        <v>1590</v>
      </c>
      <c r="M575">
        <v>1099</v>
      </c>
      <c r="N575">
        <v>0.97</v>
      </c>
      <c r="O575">
        <v>0.96</v>
      </c>
      <c r="P575" t="str">
        <f>IF(Table1[[#This Row],[pct_pharm_e_Rx]]&gt;=0.85,"most"," ")</f>
        <v>most</v>
      </c>
    </row>
    <row r="576" spans="1:16" x14ac:dyDescent="0.2">
      <c r="A576" t="s">
        <v>63</v>
      </c>
      <c r="B576" t="s">
        <v>64</v>
      </c>
      <c r="C576">
        <v>10912</v>
      </c>
      <c r="D576" t="s">
        <v>117</v>
      </c>
      <c r="E576" s="1">
        <v>42461</v>
      </c>
      <c r="F576">
        <v>10912</v>
      </c>
      <c r="G576" t="str">
        <f>VLOOKUP(Table1[[#This Row],[tot_e_Rx]],'Lookup Tables'!$B$2:$C$6,2,TRUE)</f>
        <v xml:space="preserve">low </v>
      </c>
      <c r="H576">
        <v>8457</v>
      </c>
      <c r="I576">
        <v>2369</v>
      </c>
      <c r="J576">
        <v>4313</v>
      </c>
      <c r="K576">
        <v>6475</v>
      </c>
      <c r="L576">
        <v>1110</v>
      </c>
      <c r="M576">
        <v>1314</v>
      </c>
      <c r="N576">
        <v>0.94</v>
      </c>
      <c r="O576">
        <v>0.93</v>
      </c>
      <c r="P576" t="str">
        <f>IF(Table1[[#This Row],[pct_pharm_e_Rx]]&gt;=0.85,"most"," ")</f>
        <v>most</v>
      </c>
    </row>
    <row r="577" spans="1:16" x14ac:dyDescent="0.2">
      <c r="A577" t="s">
        <v>29</v>
      </c>
      <c r="B577" t="s">
        <v>30</v>
      </c>
      <c r="C577">
        <v>10909</v>
      </c>
      <c r="D577" t="s">
        <v>117</v>
      </c>
      <c r="E577" s="1">
        <v>42887</v>
      </c>
      <c r="F577">
        <v>10909</v>
      </c>
      <c r="G577" t="str">
        <f>VLOOKUP(Table1[[#This Row],[tot_e_Rx]],'Lookup Tables'!$B$2:$C$6,2,TRUE)</f>
        <v xml:space="preserve">low </v>
      </c>
      <c r="H577">
        <v>8596</v>
      </c>
      <c r="I577">
        <v>2254</v>
      </c>
      <c r="J577">
        <v>3813</v>
      </c>
      <c r="K577">
        <v>6810</v>
      </c>
      <c r="L577">
        <v>899</v>
      </c>
      <c r="M577">
        <v>683</v>
      </c>
      <c r="N577">
        <v>0.95</v>
      </c>
      <c r="O577">
        <v>0.94</v>
      </c>
      <c r="P577" t="str">
        <f>IF(Table1[[#This Row],[pct_pharm_e_Rx]]&gt;=0.85,"most"," ")</f>
        <v>most</v>
      </c>
    </row>
    <row r="578" spans="1:16" x14ac:dyDescent="0.2">
      <c r="A578" t="s">
        <v>57</v>
      </c>
      <c r="B578" t="s">
        <v>58</v>
      </c>
      <c r="C578">
        <v>10909</v>
      </c>
      <c r="D578" t="s">
        <v>119</v>
      </c>
      <c r="E578" s="1">
        <v>43040</v>
      </c>
      <c r="F578">
        <v>10909</v>
      </c>
      <c r="G578" t="str">
        <f>VLOOKUP(Table1[[#This Row],[tot_e_Rx]],'Lookup Tables'!$B$2:$C$6,2,TRUE)</f>
        <v xml:space="preserve">low </v>
      </c>
      <c r="H578">
        <v>9773</v>
      </c>
      <c r="I578">
        <v>1030</v>
      </c>
      <c r="J578">
        <v>3749</v>
      </c>
      <c r="K578">
        <v>6412</v>
      </c>
      <c r="L578">
        <v>1559</v>
      </c>
      <c r="M578">
        <v>236</v>
      </c>
      <c r="N578">
        <v>0.94</v>
      </c>
      <c r="O578">
        <v>0.93</v>
      </c>
      <c r="P578" t="str">
        <f>IF(Table1[[#This Row],[pct_pharm_e_Rx]]&gt;=0.85,"most"," ")</f>
        <v>most</v>
      </c>
    </row>
    <row r="579" spans="1:16" x14ac:dyDescent="0.2">
      <c r="A579" t="s">
        <v>93</v>
      </c>
      <c r="B579" t="s">
        <v>94</v>
      </c>
      <c r="C579">
        <v>10902</v>
      </c>
      <c r="D579" t="s">
        <v>112</v>
      </c>
      <c r="E579" s="1">
        <v>43132</v>
      </c>
      <c r="F579">
        <v>10902</v>
      </c>
      <c r="G579" t="str">
        <f>VLOOKUP(Table1[[#This Row],[tot_e_Rx]],'Lookup Tables'!$B$2:$C$6,2,TRUE)</f>
        <v xml:space="preserve">low </v>
      </c>
      <c r="H579">
        <v>9075</v>
      </c>
      <c r="I579">
        <v>1684</v>
      </c>
      <c r="J579">
        <v>4010</v>
      </c>
      <c r="K579">
        <v>6308</v>
      </c>
      <c r="L579">
        <v>2211</v>
      </c>
      <c r="M579">
        <v>480</v>
      </c>
      <c r="N579">
        <v>0.94</v>
      </c>
      <c r="O579">
        <v>0.93</v>
      </c>
      <c r="P579" t="str">
        <f>IF(Table1[[#This Row],[pct_pharm_e_Rx]]&gt;=0.85,"most"," ")</f>
        <v>most</v>
      </c>
    </row>
    <row r="580" spans="1:16" x14ac:dyDescent="0.2">
      <c r="A580" t="s">
        <v>17</v>
      </c>
      <c r="B580" t="s">
        <v>18</v>
      </c>
      <c r="C580">
        <v>10899</v>
      </c>
      <c r="D580" t="s">
        <v>114</v>
      </c>
      <c r="E580" s="1">
        <v>43466</v>
      </c>
      <c r="F580">
        <v>10899</v>
      </c>
      <c r="G580" t="str">
        <f>VLOOKUP(Table1[[#This Row],[tot_e_Rx]],'Lookup Tables'!$B$2:$C$6,2,TRUE)</f>
        <v xml:space="preserve">low </v>
      </c>
      <c r="H580">
        <v>10043</v>
      </c>
      <c r="I580">
        <v>651</v>
      </c>
      <c r="J580">
        <v>4231</v>
      </c>
      <c r="K580">
        <v>6539</v>
      </c>
      <c r="L580">
        <v>1552</v>
      </c>
      <c r="M580">
        <v>1040</v>
      </c>
      <c r="N580">
        <v>0.97</v>
      </c>
      <c r="O580">
        <v>0.97</v>
      </c>
      <c r="P580" t="str">
        <f>IF(Table1[[#This Row],[pct_pharm_e_Rx]]&gt;=0.85,"most"," ")</f>
        <v>most</v>
      </c>
    </row>
    <row r="581" spans="1:16" x14ac:dyDescent="0.2">
      <c r="A581" t="s">
        <v>105</v>
      </c>
      <c r="B581" t="s">
        <v>106</v>
      </c>
      <c r="C581">
        <v>10889</v>
      </c>
      <c r="D581" t="s">
        <v>118</v>
      </c>
      <c r="E581" s="1">
        <v>42856</v>
      </c>
      <c r="F581">
        <v>10889</v>
      </c>
      <c r="G581" t="str">
        <f>VLOOKUP(Table1[[#This Row],[tot_e_Rx]],'Lookup Tables'!$B$2:$C$6,2,TRUE)</f>
        <v xml:space="preserve">low </v>
      </c>
      <c r="H581">
        <v>10159</v>
      </c>
      <c r="I581">
        <v>707</v>
      </c>
      <c r="J581">
        <v>4288</v>
      </c>
      <c r="K581">
        <v>6323</v>
      </c>
      <c r="L581">
        <v>1335</v>
      </c>
      <c r="M581">
        <v>961</v>
      </c>
      <c r="N581">
        <v>0.9</v>
      </c>
      <c r="O581">
        <v>0.89</v>
      </c>
      <c r="P581" t="str">
        <f>IF(Table1[[#This Row],[pct_pharm_e_Rx]]&gt;=0.85,"most"," ")</f>
        <v>most</v>
      </c>
    </row>
    <row r="582" spans="1:16" x14ac:dyDescent="0.2">
      <c r="A582" t="s">
        <v>29</v>
      </c>
      <c r="B582" t="s">
        <v>30</v>
      </c>
      <c r="C582">
        <v>10886</v>
      </c>
      <c r="D582" t="s">
        <v>117</v>
      </c>
      <c r="E582" s="1">
        <v>42917</v>
      </c>
      <c r="F582">
        <v>10886</v>
      </c>
      <c r="G582" t="str">
        <f>VLOOKUP(Table1[[#This Row],[tot_e_Rx]],'Lookup Tables'!$B$2:$C$6,2,TRUE)</f>
        <v xml:space="preserve">low </v>
      </c>
      <c r="H582">
        <v>8704</v>
      </c>
      <c r="I582">
        <v>2123</v>
      </c>
      <c r="J582">
        <v>3810</v>
      </c>
      <c r="K582">
        <v>6709</v>
      </c>
      <c r="L582">
        <v>907</v>
      </c>
      <c r="M582">
        <v>697</v>
      </c>
      <c r="N582">
        <v>0.95</v>
      </c>
      <c r="O582">
        <v>0.94</v>
      </c>
      <c r="P582" t="str">
        <f>IF(Table1[[#This Row],[pct_pharm_e_Rx]]&gt;=0.85,"most"," ")</f>
        <v>most</v>
      </c>
    </row>
    <row r="583" spans="1:16" x14ac:dyDescent="0.2">
      <c r="A583" t="s">
        <v>105</v>
      </c>
      <c r="B583" t="s">
        <v>106</v>
      </c>
      <c r="C583">
        <v>10879</v>
      </c>
      <c r="D583" t="s">
        <v>118</v>
      </c>
      <c r="E583" s="1">
        <v>42826</v>
      </c>
      <c r="F583">
        <v>10879</v>
      </c>
      <c r="G583" t="str">
        <f>VLOOKUP(Table1[[#This Row],[tot_e_Rx]],'Lookup Tables'!$B$2:$C$6,2,TRUE)</f>
        <v xml:space="preserve">low </v>
      </c>
      <c r="H583">
        <v>10143</v>
      </c>
      <c r="I583">
        <v>713</v>
      </c>
      <c r="J583">
        <v>4275</v>
      </c>
      <c r="K583">
        <v>6328</v>
      </c>
      <c r="L583">
        <v>1344</v>
      </c>
      <c r="M583">
        <v>956</v>
      </c>
      <c r="N583">
        <v>0.9</v>
      </c>
      <c r="O583">
        <v>0.89</v>
      </c>
      <c r="P583" t="str">
        <f>IF(Table1[[#This Row],[pct_pharm_e_Rx]]&gt;=0.85,"most"," ")</f>
        <v>most</v>
      </c>
    </row>
    <row r="584" spans="1:16" x14ac:dyDescent="0.2">
      <c r="A584" t="s">
        <v>93</v>
      </c>
      <c r="B584" t="s">
        <v>94</v>
      </c>
      <c r="C584">
        <v>10836</v>
      </c>
      <c r="D584" t="s">
        <v>112</v>
      </c>
      <c r="E584" s="1">
        <v>43101</v>
      </c>
      <c r="F584">
        <v>10836</v>
      </c>
      <c r="G584" t="str">
        <f>VLOOKUP(Table1[[#This Row],[tot_e_Rx]],'Lookup Tables'!$B$2:$C$6,2,TRUE)</f>
        <v xml:space="preserve">low </v>
      </c>
      <c r="H584">
        <v>9004</v>
      </c>
      <c r="I584">
        <v>1682</v>
      </c>
      <c r="J584">
        <v>4007</v>
      </c>
      <c r="K584">
        <v>6262</v>
      </c>
      <c r="L584">
        <v>2198</v>
      </c>
      <c r="M584">
        <v>486</v>
      </c>
      <c r="N584">
        <v>0.94</v>
      </c>
      <c r="O584">
        <v>0.93</v>
      </c>
      <c r="P584" t="str">
        <f>IF(Table1[[#This Row],[pct_pharm_e_Rx]]&gt;=0.85,"most"," ")</f>
        <v>most</v>
      </c>
    </row>
    <row r="585" spans="1:16" x14ac:dyDescent="0.2">
      <c r="A585" t="s">
        <v>57</v>
      </c>
      <c r="B585" t="s">
        <v>58</v>
      </c>
      <c r="C585">
        <v>10821</v>
      </c>
      <c r="D585" t="s">
        <v>119</v>
      </c>
      <c r="E585" s="1">
        <v>43009</v>
      </c>
      <c r="F585">
        <v>10821</v>
      </c>
      <c r="G585" t="str">
        <f>VLOOKUP(Table1[[#This Row],[tot_e_Rx]],'Lookup Tables'!$B$2:$C$6,2,TRUE)</f>
        <v xml:space="preserve">low </v>
      </c>
      <c r="H585">
        <v>9683</v>
      </c>
      <c r="I585">
        <v>1026</v>
      </c>
      <c r="J585">
        <v>3709</v>
      </c>
      <c r="K585">
        <v>6381</v>
      </c>
      <c r="L585">
        <v>1541</v>
      </c>
      <c r="M585">
        <v>230</v>
      </c>
      <c r="N585">
        <v>0.94</v>
      </c>
      <c r="O585">
        <v>0.93</v>
      </c>
      <c r="P585" t="str">
        <f>IF(Table1[[#This Row],[pct_pharm_e_Rx]]&gt;=0.85,"most"," ")</f>
        <v>most</v>
      </c>
    </row>
    <row r="586" spans="1:16" x14ac:dyDescent="0.2">
      <c r="A586" t="s">
        <v>103</v>
      </c>
      <c r="B586" t="s">
        <v>104</v>
      </c>
      <c r="C586">
        <v>10814</v>
      </c>
      <c r="D586" t="s">
        <v>113</v>
      </c>
      <c r="E586" s="1">
        <v>43160</v>
      </c>
      <c r="F586">
        <v>10814</v>
      </c>
      <c r="G586" t="str">
        <f>VLOOKUP(Table1[[#This Row],[tot_e_Rx]],'Lookup Tables'!$B$2:$C$6,2,TRUE)</f>
        <v xml:space="preserve">low </v>
      </c>
      <c r="H586">
        <v>9814</v>
      </c>
      <c r="I586">
        <v>999</v>
      </c>
      <c r="J586">
        <v>4595</v>
      </c>
      <c r="K586">
        <v>5753</v>
      </c>
      <c r="L586">
        <v>1389</v>
      </c>
      <c r="M586">
        <v>924</v>
      </c>
      <c r="N586">
        <v>0.94</v>
      </c>
      <c r="O586">
        <v>0.93</v>
      </c>
      <c r="P586" t="str">
        <f>IF(Table1[[#This Row],[pct_pharm_e_Rx]]&gt;=0.85,"most"," ")</f>
        <v>most</v>
      </c>
    </row>
    <row r="587" spans="1:16" x14ac:dyDescent="0.2">
      <c r="A587" t="s">
        <v>71</v>
      </c>
      <c r="B587" t="s">
        <v>72</v>
      </c>
      <c r="C587">
        <v>10813</v>
      </c>
      <c r="D587" t="s">
        <v>120</v>
      </c>
      <c r="E587" s="1">
        <v>42856</v>
      </c>
      <c r="F587">
        <v>10813</v>
      </c>
      <c r="G587" t="str">
        <f>VLOOKUP(Table1[[#This Row],[tot_e_Rx]],'Lookup Tables'!$B$2:$C$6,2,TRUE)</f>
        <v xml:space="preserve">low </v>
      </c>
      <c r="H587">
        <v>7959</v>
      </c>
      <c r="I587">
        <v>2765</v>
      </c>
      <c r="J587">
        <v>2900</v>
      </c>
      <c r="K587">
        <v>7730</v>
      </c>
      <c r="L587">
        <v>745</v>
      </c>
      <c r="M587">
        <v>293</v>
      </c>
      <c r="N587">
        <v>0.94</v>
      </c>
      <c r="O587">
        <v>0.93</v>
      </c>
      <c r="P587" t="str">
        <f>IF(Table1[[#This Row],[pct_pharm_e_Rx]]&gt;=0.85,"most"," ")</f>
        <v>most</v>
      </c>
    </row>
    <row r="588" spans="1:16" x14ac:dyDescent="0.2">
      <c r="A588" t="s">
        <v>93</v>
      </c>
      <c r="B588" t="s">
        <v>94</v>
      </c>
      <c r="C588">
        <v>10794</v>
      </c>
      <c r="D588" t="s">
        <v>112</v>
      </c>
      <c r="E588" s="1">
        <v>43070</v>
      </c>
      <c r="F588">
        <v>10794</v>
      </c>
      <c r="G588" t="str">
        <f>VLOOKUP(Table1[[#This Row],[tot_e_Rx]],'Lookup Tables'!$B$2:$C$6,2,TRUE)</f>
        <v xml:space="preserve">low </v>
      </c>
      <c r="H588">
        <v>8923</v>
      </c>
      <c r="I588">
        <v>1710</v>
      </c>
      <c r="J588">
        <v>3993</v>
      </c>
      <c r="K588">
        <v>6250</v>
      </c>
      <c r="L588">
        <v>2179</v>
      </c>
      <c r="M588">
        <v>476</v>
      </c>
      <c r="N588">
        <v>0.94</v>
      </c>
      <c r="O588">
        <v>0.93</v>
      </c>
      <c r="P588" t="str">
        <f>IF(Table1[[#This Row],[pct_pharm_e_Rx]]&gt;=0.85,"most"," ")</f>
        <v>most</v>
      </c>
    </row>
    <row r="589" spans="1:16" x14ac:dyDescent="0.2">
      <c r="A589" t="s">
        <v>49</v>
      </c>
      <c r="B589" t="s">
        <v>50</v>
      </c>
      <c r="C589">
        <v>10782</v>
      </c>
      <c r="D589" t="s">
        <v>117</v>
      </c>
      <c r="E589" s="1">
        <v>43344</v>
      </c>
      <c r="F589">
        <v>10782</v>
      </c>
      <c r="G589" t="str">
        <f>VLOOKUP(Table1[[#This Row],[tot_e_Rx]],'Lookup Tables'!$B$2:$C$6,2,TRUE)</f>
        <v xml:space="preserve">low </v>
      </c>
      <c r="H589">
        <v>9497</v>
      </c>
      <c r="I589">
        <v>1206</v>
      </c>
      <c r="J589">
        <v>3117</v>
      </c>
      <c r="K589">
        <v>7641</v>
      </c>
      <c r="L589">
        <v>1123</v>
      </c>
      <c r="M589">
        <v>611</v>
      </c>
      <c r="N589">
        <v>0.95</v>
      </c>
      <c r="O589">
        <v>0.94</v>
      </c>
      <c r="P589" t="str">
        <f>IF(Table1[[#This Row],[pct_pharm_e_Rx]]&gt;=0.85,"most"," ")</f>
        <v>most</v>
      </c>
    </row>
    <row r="590" spans="1:16" x14ac:dyDescent="0.2">
      <c r="A590" t="s">
        <v>99</v>
      </c>
      <c r="B590" t="s">
        <v>100</v>
      </c>
      <c r="C590">
        <v>10779</v>
      </c>
      <c r="D590" t="s">
        <v>117</v>
      </c>
      <c r="E590" s="1">
        <v>42767</v>
      </c>
      <c r="F590">
        <v>10779</v>
      </c>
      <c r="G590" t="str">
        <f>VLOOKUP(Table1[[#This Row],[tot_e_Rx]],'Lookup Tables'!$B$2:$C$6,2,TRUE)</f>
        <v xml:space="preserve">low </v>
      </c>
      <c r="H590">
        <v>9196</v>
      </c>
      <c r="I590">
        <v>1509</v>
      </c>
      <c r="J590">
        <v>3956</v>
      </c>
      <c r="K590">
        <v>6424</v>
      </c>
      <c r="L590">
        <v>1330</v>
      </c>
      <c r="M590">
        <v>571</v>
      </c>
      <c r="N590">
        <v>0.94</v>
      </c>
      <c r="O590">
        <v>0.94</v>
      </c>
      <c r="P590" t="str">
        <f>IF(Table1[[#This Row],[pct_pharm_e_Rx]]&gt;=0.85,"most"," ")</f>
        <v>most</v>
      </c>
    </row>
    <row r="591" spans="1:16" x14ac:dyDescent="0.2">
      <c r="A591" t="s">
        <v>55</v>
      </c>
      <c r="B591" t="s">
        <v>56</v>
      </c>
      <c r="C591">
        <v>10769</v>
      </c>
      <c r="D591" t="s">
        <v>119</v>
      </c>
      <c r="E591" s="1">
        <v>42795</v>
      </c>
      <c r="F591">
        <v>10769</v>
      </c>
      <c r="G591" t="str">
        <f>VLOOKUP(Table1[[#This Row],[tot_e_Rx]],'Lookup Tables'!$B$2:$C$6,2,TRUE)</f>
        <v xml:space="preserve">low </v>
      </c>
      <c r="H591">
        <v>9822</v>
      </c>
      <c r="I591">
        <v>872</v>
      </c>
      <c r="J591">
        <v>4733</v>
      </c>
      <c r="K591">
        <v>5759</v>
      </c>
      <c r="L591">
        <v>1358</v>
      </c>
      <c r="M591">
        <v>864</v>
      </c>
      <c r="N591">
        <v>0.92</v>
      </c>
      <c r="O591">
        <v>0.91</v>
      </c>
      <c r="P591" t="str">
        <f>IF(Table1[[#This Row],[pct_pharm_e_Rx]]&gt;=0.85,"most"," ")</f>
        <v>most</v>
      </c>
    </row>
    <row r="592" spans="1:16" x14ac:dyDescent="0.2">
      <c r="A592" t="s">
        <v>55</v>
      </c>
      <c r="B592" t="s">
        <v>56</v>
      </c>
      <c r="C592">
        <v>10764</v>
      </c>
      <c r="D592" t="s">
        <v>119</v>
      </c>
      <c r="E592" s="1">
        <v>42767</v>
      </c>
      <c r="F592">
        <v>10764</v>
      </c>
      <c r="G592" t="str">
        <f>VLOOKUP(Table1[[#This Row],[tot_e_Rx]],'Lookup Tables'!$B$2:$C$6,2,TRUE)</f>
        <v xml:space="preserve">low </v>
      </c>
      <c r="H592">
        <v>9829</v>
      </c>
      <c r="I592">
        <v>862</v>
      </c>
      <c r="J592">
        <v>4740</v>
      </c>
      <c r="K592">
        <v>5752</v>
      </c>
      <c r="L592">
        <v>1353</v>
      </c>
      <c r="M592">
        <v>864</v>
      </c>
      <c r="N592">
        <v>0.92</v>
      </c>
      <c r="O592">
        <v>0.9</v>
      </c>
      <c r="P592" t="str">
        <f>IF(Table1[[#This Row],[pct_pharm_e_Rx]]&gt;=0.85,"most"," ")</f>
        <v>most</v>
      </c>
    </row>
    <row r="593" spans="1:16" x14ac:dyDescent="0.2">
      <c r="A593" t="s">
        <v>103</v>
      </c>
      <c r="B593" t="s">
        <v>104</v>
      </c>
      <c r="C593">
        <v>10762</v>
      </c>
      <c r="D593" t="s">
        <v>113</v>
      </c>
      <c r="E593" s="1">
        <v>43132</v>
      </c>
      <c r="F593">
        <v>10762</v>
      </c>
      <c r="G593" t="str">
        <f>VLOOKUP(Table1[[#This Row],[tot_e_Rx]],'Lookup Tables'!$B$2:$C$6,2,TRUE)</f>
        <v xml:space="preserve">low </v>
      </c>
      <c r="H593">
        <v>9760</v>
      </c>
      <c r="I593">
        <v>1001</v>
      </c>
      <c r="J593">
        <v>4571</v>
      </c>
      <c r="K593">
        <v>5731</v>
      </c>
      <c r="L593">
        <v>1384</v>
      </c>
      <c r="M593">
        <v>926</v>
      </c>
      <c r="N593">
        <v>0.94</v>
      </c>
      <c r="O593">
        <v>0.93</v>
      </c>
      <c r="P593" t="str">
        <f>IF(Table1[[#This Row],[pct_pharm_e_Rx]]&gt;=0.85,"most"," ")</f>
        <v>most</v>
      </c>
    </row>
    <row r="594" spans="1:16" x14ac:dyDescent="0.2">
      <c r="A594" t="s">
        <v>105</v>
      </c>
      <c r="B594" t="s">
        <v>106</v>
      </c>
      <c r="C594">
        <v>10754</v>
      </c>
      <c r="D594" t="s">
        <v>118</v>
      </c>
      <c r="E594" s="1">
        <v>42795</v>
      </c>
      <c r="F594">
        <v>10754</v>
      </c>
      <c r="G594" t="str">
        <f>VLOOKUP(Table1[[#This Row],[tot_e_Rx]],'Lookup Tables'!$B$2:$C$6,2,TRUE)</f>
        <v xml:space="preserve">low </v>
      </c>
      <c r="H594">
        <v>10028</v>
      </c>
      <c r="I594">
        <v>704</v>
      </c>
      <c r="J594">
        <v>4228</v>
      </c>
      <c r="K594">
        <v>6252</v>
      </c>
      <c r="L594">
        <v>1295</v>
      </c>
      <c r="M594">
        <v>933</v>
      </c>
      <c r="N594">
        <v>0.9</v>
      </c>
      <c r="O594">
        <v>0.91</v>
      </c>
      <c r="P594" t="str">
        <f>IF(Table1[[#This Row],[pct_pharm_e_Rx]]&gt;=0.85,"most"," ")</f>
        <v>most</v>
      </c>
    </row>
    <row r="595" spans="1:16" x14ac:dyDescent="0.2">
      <c r="A595" t="s">
        <v>39</v>
      </c>
      <c r="B595" t="s">
        <v>40</v>
      </c>
      <c r="C595">
        <v>10750</v>
      </c>
      <c r="D595" t="s">
        <v>118</v>
      </c>
      <c r="E595" s="1">
        <v>43282</v>
      </c>
      <c r="F595">
        <v>10750</v>
      </c>
      <c r="G595" t="str">
        <f>VLOOKUP(Table1[[#This Row],[tot_e_Rx]],'Lookup Tables'!$B$2:$C$6,2,TRUE)</f>
        <v xml:space="preserve">low </v>
      </c>
      <c r="H595">
        <v>9590</v>
      </c>
      <c r="I595">
        <v>1036</v>
      </c>
      <c r="J595">
        <v>4109</v>
      </c>
      <c r="K595">
        <v>5923</v>
      </c>
      <c r="L595">
        <v>1610</v>
      </c>
      <c r="M595">
        <v>291</v>
      </c>
      <c r="N595">
        <v>0.98</v>
      </c>
      <c r="O595">
        <v>0.97</v>
      </c>
      <c r="P595" t="str">
        <f>IF(Table1[[#This Row],[pct_pharm_e_Rx]]&gt;=0.85,"most"," ")</f>
        <v>most</v>
      </c>
    </row>
    <row r="596" spans="1:16" x14ac:dyDescent="0.2">
      <c r="A596" t="s">
        <v>17</v>
      </c>
      <c r="B596" t="s">
        <v>18</v>
      </c>
      <c r="C596">
        <v>10749</v>
      </c>
      <c r="D596" t="s">
        <v>114</v>
      </c>
      <c r="E596" s="1">
        <v>43435</v>
      </c>
      <c r="F596">
        <v>10749</v>
      </c>
      <c r="G596" t="str">
        <f>VLOOKUP(Table1[[#This Row],[tot_e_Rx]],'Lookup Tables'!$B$2:$C$6,2,TRUE)</f>
        <v xml:space="preserve">low </v>
      </c>
      <c r="H596">
        <v>9838</v>
      </c>
      <c r="I596">
        <v>701</v>
      </c>
      <c r="J596">
        <v>4190</v>
      </c>
      <c r="K596">
        <v>6448</v>
      </c>
      <c r="L596">
        <v>1529</v>
      </c>
      <c r="M596">
        <v>1044</v>
      </c>
      <c r="N596">
        <v>0.97</v>
      </c>
      <c r="O596">
        <v>0.96</v>
      </c>
      <c r="P596" t="str">
        <f>IF(Table1[[#This Row],[pct_pharm_e_Rx]]&gt;=0.85,"most"," ")</f>
        <v>most</v>
      </c>
    </row>
    <row r="597" spans="1:16" x14ac:dyDescent="0.2">
      <c r="A597" t="s">
        <v>93</v>
      </c>
      <c r="B597" t="s">
        <v>94</v>
      </c>
      <c r="C597">
        <v>10656</v>
      </c>
      <c r="D597" t="s">
        <v>112</v>
      </c>
      <c r="E597" s="1">
        <v>43040</v>
      </c>
      <c r="F597">
        <v>10656</v>
      </c>
      <c r="G597" t="str">
        <f>VLOOKUP(Table1[[#This Row],[tot_e_Rx]],'Lookup Tables'!$B$2:$C$6,2,TRUE)</f>
        <v xml:space="preserve">low </v>
      </c>
      <c r="H597">
        <v>8793</v>
      </c>
      <c r="I597">
        <v>1691</v>
      </c>
      <c r="J597">
        <v>3939</v>
      </c>
      <c r="K597">
        <v>6159</v>
      </c>
      <c r="L597">
        <v>2167</v>
      </c>
      <c r="M597">
        <v>452</v>
      </c>
      <c r="N597">
        <v>0.94</v>
      </c>
      <c r="O597">
        <v>0.93</v>
      </c>
      <c r="P597" t="str">
        <f>IF(Table1[[#This Row],[pct_pharm_e_Rx]]&gt;=0.85,"most"," ")</f>
        <v>most</v>
      </c>
    </row>
    <row r="598" spans="1:16" x14ac:dyDescent="0.2">
      <c r="A598" t="s">
        <v>79</v>
      </c>
      <c r="B598" t="s">
        <v>80</v>
      </c>
      <c r="C598">
        <v>10649</v>
      </c>
      <c r="D598" t="s">
        <v>118</v>
      </c>
      <c r="E598" s="1">
        <v>42430</v>
      </c>
      <c r="F598">
        <v>10649</v>
      </c>
      <c r="G598" t="str">
        <f>VLOOKUP(Table1[[#This Row],[tot_e_Rx]],'Lookup Tables'!$B$2:$C$6,2,TRUE)</f>
        <v xml:space="preserve">low </v>
      </c>
      <c r="H598">
        <v>8299</v>
      </c>
      <c r="I598">
        <v>2293</v>
      </c>
      <c r="J598">
        <v>4036</v>
      </c>
      <c r="K598">
        <v>6548</v>
      </c>
      <c r="L598">
        <v>1001</v>
      </c>
      <c r="M598">
        <v>205</v>
      </c>
      <c r="N598">
        <v>0.94</v>
      </c>
      <c r="O598">
        <v>0.93</v>
      </c>
      <c r="P598" t="str">
        <f>IF(Table1[[#This Row],[pct_pharm_e_Rx]]&gt;=0.85,"most"," ")</f>
        <v>most</v>
      </c>
    </row>
    <row r="599" spans="1:16" x14ac:dyDescent="0.2">
      <c r="A599" t="s">
        <v>99</v>
      </c>
      <c r="B599" t="s">
        <v>100</v>
      </c>
      <c r="C599">
        <v>10648</v>
      </c>
      <c r="D599" t="s">
        <v>117</v>
      </c>
      <c r="E599" s="1">
        <v>42736</v>
      </c>
      <c r="F599">
        <v>10648</v>
      </c>
      <c r="G599" t="str">
        <f>VLOOKUP(Table1[[#This Row],[tot_e_Rx]],'Lookup Tables'!$B$2:$C$6,2,TRUE)</f>
        <v xml:space="preserve">low </v>
      </c>
      <c r="H599">
        <v>9041</v>
      </c>
      <c r="I599">
        <v>1532</v>
      </c>
      <c r="J599">
        <v>3881</v>
      </c>
      <c r="K599">
        <v>6373</v>
      </c>
      <c r="L599">
        <v>1298</v>
      </c>
      <c r="M599">
        <v>572</v>
      </c>
      <c r="N599">
        <v>0.94</v>
      </c>
      <c r="O599">
        <v>0.94</v>
      </c>
      <c r="P599" t="str">
        <f>IF(Table1[[#This Row],[pct_pharm_e_Rx]]&gt;=0.85,"most"," ")</f>
        <v>most</v>
      </c>
    </row>
    <row r="600" spans="1:16" x14ac:dyDescent="0.2">
      <c r="A600" t="s">
        <v>55</v>
      </c>
      <c r="B600" t="s">
        <v>56</v>
      </c>
      <c r="C600">
        <v>10637</v>
      </c>
      <c r="D600" t="s">
        <v>119</v>
      </c>
      <c r="E600" s="1">
        <v>42736</v>
      </c>
      <c r="F600">
        <v>10637</v>
      </c>
      <c r="G600" t="str">
        <f>VLOOKUP(Table1[[#This Row],[tot_e_Rx]],'Lookup Tables'!$B$2:$C$6,2,TRUE)</f>
        <v xml:space="preserve">low </v>
      </c>
      <c r="H600">
        <v>9677</v>
      </c>
      <c r="I600">
        <v>886</v>
      </c>
      <c r="J600">
        <v>4705</v>
      </c>
      <c r="K600">
        <v>5658</v>
      </c>
      <c r="L600">
        <v>1338</v>
      </c>
      <c r="M600">
        <v>860</v>
      </c>
      <c r="N600">
        <v>0.92</v>
      </c>
      <c r="O600">
        <v>0.91</v>
      </c>
      <c r="P600" t="str">
        <f>IF(Table1[[#This Row],[pct_pharm_e_Rx]]&gt;=0.85,"most"," ")</f>
        <v>most</v>
      </c>
    </row>
    <row r="601" spans="1:16" x14ac:dyDescent="0.2">
      <c r="A601" t="s">
        <v>103</v>
      </c>
      <c r="B601" t="s">
        <v>104</v>
      </c>
      <c r="C601">
        <v>10632</v>
      </c>
      <c r="D601" t="s">
        <v>113</v>
      </c>
      <c r="E601" s="1">
        <v>43101</v>
      </c>
      <c r="F601">
        <v>10632</v>
      </c>
      <c r="G601" t="str">
        <f>VLOOKUP(Table1[[#This Row],[tot_e_Rx]],'Lookup Tables'!$B$2:$C$6,2,TRUE)</f>
        <v xml:space="preserve">low </v>
      </c>
      <c r="H601">
        <v>9605</v>
      </c>
      <c r="I601">
        <v>981</v>
      </c>
      <c r="J601">
        <v>4484</v>
      </c>
      <c r="K601">
        <v>5699</v>
      </c>
      <c r="L601">
        <v>1339</v>
      </c>
      <c r="M601">
        <v>891</v>
      </c>
      <c r="N601">
        <v>0.93</v>
      </c>
      <c r="O601">
        <v>0.92</v>
      </c>
      <c r="P601" t="str">
        <f>IF(Table1[[#This Row],[pct_pharm_e_Rx]]&gt;=0.85,"most"," ")</f>
        <v>most</v>
      </c>
    </row>
    <row r="602" spans="1:16" x14ac:dyDescent="0.2">
      <c r="A602" t="s">
        <v>39</v>
      </c>
      <c r="B602" t="s">
        <v>40</v>
      </c>
      <c r="C602">
        <v>10621</v>
      </c>
      <c r="D602" t="s">
        <v>118</v>
      </c>
      <c r="E602" s="1">
        <v>43252</v>
      </c>
      <c r="F602">
        <v>10621</v>
      </c>
      <c r="G602" t="str">
        <f>VLOOKUP(Table1[[#This Row],[tot_e_Rx]],'Lookup Tables'!$B$2:$C$6,2,TRUE)</f>
        <v xml:space="preserve">low </v>
      </c>
      <c r="H602">
        <v>9388</v>
      </c>
      <c r="I602">
        <v>1102</v>
      </c>
      <c r="J602">
        <v>4126</v>
      </c>
      <c r="K602">
        <v>5900</v>
      </c>
      <c r="L602">
        <v>1581</v>
      </c>
      <c r="M602">
        <v>285</v>
      </c>
      <c r="N602">
        <v>0.98</v>
      </c>
      <c r="O602">
        <v>0.97</v>
      </c>
      <c r="P602" t="str">
        <f>IF(Table1[[#This Row],[pct_pharm_e_Rx]]&gt;=0.85,"most"," ")</f>
        <v>most</v>
      </c>
    </row>
    <row r="603" spans="1:16" x14ac:dyDescent="0.2">
      <c r="A603" t="s">
        <v>57</v>
      </c>
      <c r="B603" t="s">
        <v>58</v>
      </c>
      <c r="C603">
        <v>10611</v>
      </c>
      <c r="D603" t="s">
        <v>119</v>
      </c>
      <c r="E603" s="1">
        <v>42979</v>
      </c>
      <c r="F603">
        <v>10611</v>
      </c>
      <c r="G603" t="str">
        <f>VLOOKUP(Table1[[#This Row],[tot_e_Rx]],'Lookup Tables'!$B$2:$C$6,2,TRUE)</f>
        <v xml:space="preserve">low </v>
      </c>
      <c r="H603">
        <v>9468</v>
      </c>
      <c r="I603">
        <v>1037</v>
      </c>
      <c r="J603">
        <v>3690</v>
      </c>
      <c r="K603">
        <v>6220</v>
      </c>
      <c r="L603">
        <v>1517</v>
      </c>
      <c r="M603">
        <v>229</v>
      </c>
      <c r="N603">
        <v>0.93</v>
      </c>
      <c r="O603">
        <v>0.93</v>
      </c>
      <c r="P603" t="str">
        <f>IF(Table1[[#This Row],[pct_pharm_e_Rx]]&gt;=0.85,"most"," ")</f>
        <v>most</v>
      </c>
    </row>
    <row r="604" spans="1:16" x14ac:dyDescent="0.2">
      <c r="A604" t="s">
        <v>29</v>
      </c>
      <c r="B604" t="s">
        <v>30</v>
      </c>
      <c r="C604">
        <v>10558</v>
      </c>
      <c r="D604" t="s">
        <v>117</v>
      </c>
      <c r="E604" s="1">
        <v>42856</v>
      </c>
      <c r="F604">
        <v>10558</v>
      </c>
      <c r="G604" t="str">
        <f>VLOOKUP(Table1[[#This Row],[tot_e_Rx]],'Lookup Tables'!$B$2:$C$6,2,TRUE)</f>
        <v xml:space="preserve">low </v>
      </c>
      <c r="H604">
        <v>8362</v>
      </c>
      <c r="I604">
        <v>2132</v>
      </c>
      <c r="J604">
        <v>3747</v>
      </c>
      <c r="K604">
        <v>6527</v>
      </c>
      <c r="L604">
        <v>884</v>
      </c>
      <c r="M604">
        <v>644</v>
      </c>
      <c r="N604">
        <v>0.94</v>
      </c>
      <c r="O604">
        <v>0.92</v>
      </c>
      <c r="P604" t="str">
        <f>IF(Table1[[#This Row],[pct_pharm_e_Rx]]&gt;=0.85,"most"," ")</f>
        <v>most</v>
      </c>
    </row>
    <row r="605" spans="1:16" x14ac:dyDescent="0.2">
      <c r="A605" t="s">
        <v>105</v>
      </c>
      <c r="B605" t="s">
        <v>106</v>
      </c>
      <c r="C605">
        <v>10555</v>
      </c>
      <c r="D605" t="s">
        <v>118</v>
      </c>
      <c r="E605" s="1">
        <v>42767</v>
      </c>
      <c r="F605">
        <v>10555</v>
      </c>
      <c r="G605" t="str">
        <f>VLOOKUP(Table1[[#This Row],[tot_e_Rx]],'Lookup Tables'!$B$2:$C$6,2,TRUE)</f>
        <v xml:space="preserve">low </v>
      </c>
      <c r="H605">
        <v>9851</v>
      </c>
      <c r="I605">
        <v>681</v>
      </c>
      <c r="J605">
        <v>4159</v>
      </c>
      <c r="K605">
        <v>6131</v>
      </c>
      <c r="L605">
        <v>1270</v>
      </c>
      <c r="M605">
        <v>931</v>
      </c>
      <c r="N605">
        <v>0.91</v>
      </c>
      <c r="O605">
        <v>0.9</v>
      </c>
      <c r="P605" t="str">
        <f>IF(Table1[[#This Row],[pct_pharm_e_Rx]]&gt;=0.85,"most"," ")</f>
        <v>most</v>
      </c>
    </row>
    <row r="606" spans="1:16" x14ac:dyDescent="0.2">
      <c r="A606" t="s">
        <v>93</v>
      </c>
      <c r="B606" t="s">
        <v>94</v>
      </c>
      <c r="C606">
        <v>10553</v>
      </c>
      <c r="D606" t="s">
        <v>112</v>
      </c>
      <c r="E606" s="1">
        <v>43009</v>
      </c>
      <c r="F606">
        <v>10553</v>
      </c>
      <c r="G606" t="str">
        <f>VLOOKUP(Table1[[#This Row],[tot_e_Rx]],'Lookup Tables'!$B$2:$C$6,2,TRUE)</f>
        <v xml:space="preserve">low </v>
      </c>
      <c r="H606">
        <v>8710</v>
      </c>
      <c r="I606">
        <v>1680</v>
      </c>
      <c r="J606">
        <v>3909</v>
      </c>
      <c r="K606">
        <v>6097</v>
      </c>
      <c r="L606">
        <v>2153</v>
      </c>
      <c r="M606">
        <v>443</v>
      </c>
      <c r="N606">
        <v>0.94</v>
      </c>
      <c r="O606">
        <v>0.94</v>
      </c>
      <c r="P606" t="str">
        <f>IF(Table1[[#This Row],[pct_pharm_e_Rx]]&gt;=0.85,"most"," ")</f>
        <v>most</v>
      </c>
    </row>
    <row r="607" spans="1:16" x14ac:dyDescent="0.2">
      <c r="A607" t="s">
        <v>57</v>
      </c>
      <c r="B607" t="s">
        <v>58</v>
      </c>
      <c r="C607">
        <v>10549</v>
      </c>
      <c r="D607" t="s">
        <v>119</v>
      </c>
      <c r="E607" s="1">
        <v>42948</v>
      </c>
      <c r="F607">
        <v>10549</v>
      </c>
      <c r="G607" t="str">
        <f>VLOOKUP(Table1[[#This Row],[tot_e_Rx]],'Lookup Tables'!$B$2:$C$6,2,TRUE)</f>
        <v xml:space="preserve">low </v>
      </c>
      <c r="H607">
        <v>9391</v>
      </c>
      <c r="I607">
        <v>1049</v>
      </c>
      <c r="J607">
        <v>3666</v>
      </c>
      <c r="K607">
        <v>6212</v>
      </c>
      <c r="L607">
        <v>1501</v>
      </c>
      <c r="M607">
        <v>235</v>
      </c>
      <c r="N607">
        <v>0.94</v>
      </c>
      <c r="O607">
        <v>0.94</v>
      </c>
      <c r="P607" t="str">
        <f>IF(Table1[[#This Row],[pct_pharm_e_Rx]]&gt;=0.85,"most"," ")</f>
        <v>most</v>
      </c>
    </row>
    <row r="608" spans="1:16" x14ac:dyDescent="0.2">
      <c r="A608" t="s">
        <v>55</v>
      </c>
      <c r="B608" t="s">
        <v>56</v>
      </c>
      <c r="C608">
        <v>10545</v>
      </c>
      <c r="D608" t="s">
        <v>119</v>
      </c>
      <c r="E608" s="1">
        <v>42705</v>
      </c>
      <c r="F608">
        <v>10545</v>
      </c>
      <c r="G608" t="str">
        <f>VLOOKUP(Table1[[#This Row],[tot_e_Rx]],'Lookup Tables'!$B$2:$C$6,2,TRUE)</f>
        <v xml:space="preserve">low </v>
      </c>
      <c r="H608">
        <v>9553</v>
      </c>
      <c r="I608">
        <v>919</v>
      </c>
      <c r="J608">
        <v>4662</v>
      </c>
      <c r="K608">
        <v>5626</v>
      </c>
      <c r="L608">
        <v>1332</v>
      </c>
      <c r="M608">
        <v>841</v>
      </c>
      <c r="N608">
        <v>0.92</v>
      </c>
      <c r="O608">
        <v>0.91</v>
      </c>
      <c r="P608" t="str">
        <f>IF(Table1[[#This Row],[pct_pharm_e_Rx]]&gt;=0.85,"most"," ")</f>
        <v>most</v>
      </c>
    </row>
    <row r="609" spans="1:16" x14ac:dyDescent="0.2">
      <c r="A609" t="s">
        <v>99</v>
      </c>
      <c r="B609" t="s">
        <v>100</v>
      </c>
      <c r="C609">
        <v>10545</v>
      </c>
      <c r="D609" t="s">
        <v>117</v>
      </c>
      <c r="E609" s="1">
        <v>42705</v>
      </c>
      <c r="F609">
        <v>10545</v>
      </c>
      <c r="G609" t="str">
        <f>VLOOKUP(Table1[[#This Row],[tot_e_Rx]],'Lookup Tables'!$B$2:$C$6,2,TRUE)</f>
        <v xml:space="preserve">low </v>
      </c>
      <c r="H609">
        <v>8864</v>
      </c>
      <c r="I609">
        <v>1602</v>
      </c>
      <c r="J609">
        <v>3883</v>
      </c>
      <c r="K609">
        <v>6283</v>
      </c>
      <c r="L609">
        <v>1279</v>
      </c>
      <c r="M609">
        <v>561</v>
      </c>
      <c r="N609">
        <v>0.94</v>
      </c>
      <c r="O609">
        <v>0.94</v>
      </c>
      <c r="P609" t="str">
        <f>IF(Table1[[#This Row],[pct_pharm_e_Rx]]&gt;=0.85,"most"," ")</f>
        <v>most</v>
      </c>
    </row>
    <row r="610" spans="1:16" x14ac:dyDescent="0.2">
      <c r="A610" t="s">
        <v>103</v>
      </c>
      <c r="B610" t="s">
        <v>104</v>
      </c>
      <c r="C610">
        <v>10545</v>
      </c>
      <c r="D610" t="s">
        <v>113</v>
      </c>
      <c r="E610" s="1">
        <v>43070</v>
      </c>
      <c r="F610">
        <v>10545</v>
      </c>
      <c r="G610" t="str">
        <f>VLOOKUP(Table1[[#This Row],[tot_e_Rx]],'Lookup Tables'!$B$2:$C$6,2,TRUE)</f>
        <v xml:space="preserve">low </v>
      </c>
      <c r="H610">
        <v>9492</v>
      </c>
      <c r="I610">
        <v>1005</v>
      </c>
      <c r="J610">
        <v>4447</v>
      </c>
      <c r="K610">
        <v>5656</v>
      </c>
      <c r="L610">
        <v>1344</v>
      </c>
      <c r="M610">
        <v>900</v>
      </c>
      <c r="N610">
        <v>0.93</v>
      </c>
      <c r="O610">
        <v>0.92</v>
      </c>
      <c r="P610" t="str">
        <f>IF(Table1[[#This Row],[pct_pharm_e_Rx]]&gt;=0.85,"most"," ")</f>
        <v>most</v>
      </c>
    </row>
    <row r="611" spans="1:16" x14ac:dyDescent="0.2">
      <c r="A611" t="s">
        <v>103</v>
      </c>
      <c r="B611" t="s">
        <v>104</v>
      </c>
      <c r="C611">
        <v>10527</v>
      </c>
      <c r="D611" t="s">
        <v>113</v>
      </c>
      <c r="E611" s="1">
        <v>43040</v>
      </c>
      <c r="F611">
        <v>10527</v>
      </c>
      <c r="G611" t="str">
        <f>VLOOKUP(Table1[[#This Row],[tot_e_Rx]],'Lookup Tables'!$B$2:$C$6,2,TRUE)</f>
        <v xml:space="preserve">low </v>
      </c>
      <c r="H611">
        <v>9497</v>
      </c>
      <c r="I611">
        <v>981</v>
      </c>
      <c r="J611">
        <v>4457</v>
      </c>
      <c r="K611">
        <v>5648</v>
      </c>
      <c r="L611">
        <v>1346</v>
      </c>
      <c r="M611">
        <v>908</v>
      </c>
      <c r="N611">
        <v>0.93</v>
      </c>
      <c r="O611">
        <v>0.92</v>
      </c>
      <c r="P611" t="str">
        <f>IF(Table1[[#This Row],[pct_pharm_e_Rx]]&gt;=0.85,"most"," ")</f>
        <v>most</v>
      </c>
    </row>
    <row r="612" spans="1:16" x14ac:dyDescent="0.2">
      <c r="A612" t="s">
        <v>39</v>
      </c>
      <c r="B612" t="s">
        <v>40</v>
      </c>
      <c r="C612">
        <v>10518</v>
      </c>
      <c r="D612" t="s">
        <v>118</v>
      </c>
      <c r="E612" s="1">
        <v>43221</v>
      </c>
      <c r="F612">
        <v>10518</v>
      </c>
      <c r="G612" t="str">
        <f>VLOOKUP(Table1[[#This Row],[tot_e_Rx]],'Lookup Tables'!$B$2:$C$6,2,TRUE)</f>
        <v xml:space="preserve">low </v>
      </c>
      <c r="H612">
        <v>9216</v>
      </c>
      <c r="I612">
        <v>1179</v>
      </c>
      <c r="J612">
        <v>4104</v>
      </c>
      <c r="K612">
        <v>5844</v>
      </c>
      <c r="L612">
        <v>1564</v>
      </c>
      <c r="M612">
        <v>284</v>
      </c>
      <c r="N612">
        <v>0.98</v>
      </c>
      <c r="O612">
        <v>0.98</v>
      </c>
      <c r="P612" t="str">
        <f>IF(Table1[[#This Row],[pct_pharm_e_Rx]]&gt;=0.85,"most"," ")</f>
        <v>most</v>
      </c>
    </row>
    <row r="613" spans="1:16" x14ac:dyDescent="0.2">
      <c r="A613" t="s">
        <v>49</v>
      </c>
      <c r="B613" t="s">
        <v>50</v>
      </c>
      <c r="C613">
        <v>10517</v>
      </c>
      <c r="D613" t="s">
        <v>117</v>
      </c>
      <c r="E613" s="1">
        <v>43313</v>
      </c>
      <c r="F613">
        <v>10517</v>
      </c>
      <c r="G613" t="str">
        <f>VLOOKUP(Table1[[#This Row],[tot_e_Rx]],'Lookup Tables'!$B$2:$C$6,2,TRUE)</f>
        <v xml:space="preserve">low </v>
      </c>
      <c r="H613">
        <v>9040</v>
      </c>
      <c r="I613">
        <v>1231</v>
      </c>
      <c r="J613">
        <v>3060</v>
      </c>
      <c r="K613">
        <v>7427</v>
      </c>
      <c r="L613">
        <v>1089</v>
      </c>
      <c r="M613">
        <v>597</v>
      </c>
      <c r="N613">
        <v>0.95</v>
      </c>
      <c r="O613">
        <v>0.94</v>
      </c>
      <c r="P613" t="str">
        <f>IF(Table1[[#This Row],[pct_pharm_e_Rx]]&gt;=0.85,"most"," ")</f>
        <v>most</v>
      </c>
    </row>
    <row r="614" spans="1:16" x14ac:dyDescent="0.2">
      <c r="A614" t="s">
        <v>17</v>
      </c>
      <c r="B614" t="s">
        <v>18</v>
      </c>
      <c r="C614">
        <v>10491</v>
      </c>
      <c r="D614" t="s">
        <v>114</v>
      </c>
      <c r="E614" s="1">
        <v>43405</v>
      </c>
      <c r="F614">
        <v>10491</v>
      </c>
      <c r="G614" t="str">
        <f>VLOOKUP(Table1[[#This Row],[tot_e_Rx]],'Lookup Tables'!$B$2:$C$6,2,TRUE)</f>
        <v xml:space="preserve">low </v>
      </c>
      <c r="H614">
        <v>9566</v>
      </c>
      <c r="I614">
        <v>732</v>
      </c>
      <c r="J614">
        <v>4131</v>
      </c>
      <c r="K614">
        <v>6275</v>
      </c>
      <c r="L614">
        <v>1499</v>
      </c>
      <c r="M614">
        <v>1019</v>
      </c>
      <c r="N614">
        <v>0.97</v>
      </c>
      <c r="O614">
        <v>0.97</v>
      </c>
      <c r="P614" t="str">
        <f>IF(Table1[[#This Row],[pct_pharm_e_Rx]]&gt;=0.85,"most"," ")</f>
        <v>most</v>
      </c>
    </row>
    <row r="615" spans="1:16" x14ac:dyDescent="0.2">
      <c r="A615" t="s">
        <v>39</v>
      </c>
      <c r="B615" t="s">
        <v>40</v>
      </c>
      <c r="C615">
        <v>10459</v>
      </c>
      <c r="D615" t="s">
        <v>118</v>
      </c>
      <c r="E615" s="1">
        <v>43191</v>
      </c>
      <c r="F615">
        <v>10459</v>
      </c>
      <c r="G615" t="str">
        <f>VLOOKUP(Table1[[#This Row],[tot_e_Rx]],'Lookup Tables'!$B$2:$C$6,2,TRUE)</f>
        <v xml:space="preserve">low </v>
      </c>
      <c r="H615">
        <v>9097</v>
      </c>
      <c r="I615">
        <v>1242</v>
      </c>
      <c r="J615">
        <v>4094</v>
      </c>
      <c r="K615">
        <v>5800</v>
      </c>
      <c r="L615">
        <v>1565</v>
      </c>
      <c r="M615">
        <v>281</v>
      </c>
      <c r="N615">
        <v>0.98</v>
      </c>
      <c r="O615">
        <v>0.98</v>
      </c>
      <c r="P615" t="str">
        <f>IF(Table1[[#This Row],[pct_pharm_e_Rx]]&gt;=0.85,"most"," ")</f>
        <v>most</v>
      </c>
    </row>
    <row r="616" spans="1:16" x14ac:dyDescent="0.2">
      <c r="A616" t="s">
        <v>103</v>
      </c>
      <c r="B616" t="s">
        <v>104</v>
      </c>
      <c r="C616">
        <v>10446</v>
      </c>
      <c r="D616" t="s">
        <v>113</v>
      </c>
      <c r="E616" s="1">
        <v>43009</v>
      </c>
      <c r="F616">
        <v>10446</v>
      </c>
      <c r="G616" t="str">
        <f>VLOOKUP(Table1[[#This Row],[tot_e_Rx]],'Lookup Tables'!$B$2:$C$6,2,TRUE)</f>
        <v xml:space="preserve">low </v>
      </c>
      <c r="H616">
        <v>9405</v>
      </c>
      <c r="I616">
        <v>995</v>
      </c>
      <c r="J616">
        <v>4425</v>
      </c>
      <c r="K616">
        <v>5611</v>
      </c>
      <c r="L616">
        <v>1318</v>
      </c>
      <c r="M616">
        <v>894</v>
      </c>
      <c r="N616">
        <v>0.93</v>
      </c>
      <c r="O616">
        <v>0.92</v>
      </c>
      <c r="P616" t="str">
        <f>IF(Table1[[#This Row],[pct_pharm_e_Rx]]&gt;=0.85,"most"," ")</f>
        <v>most</v>
      </c>
    </row>
    <row r="617" spans="1:16" x14ac:dyDescent="0.2">
      <c r="A617" t="s">
        <v>99</v>
      </c>
      <c r="B617" t="s">
        <v>100</v>
      </c>
      <c r="C617">
        <v>10438</v>
      </c>
      <c r="D617" t="s">
        <v>117</v>
      </c>
      <c r="E617" s="1">
        <v>42675</v>
      </c>
      <c r="F617">
        <v>10438</v>
      </c>
      <c r="G617" t="str">
        <f>VLOOKUP(Table1[[#This Row],[tot_e_Rx]],'Lookup Tables'!$B$2:$C$6,2,TRUE)</f>
        <v xml:space="preserve">low </v>
      </c>
      <c r="H617">
        <v>8733</v>
      </c>
      <c r="I617">
        <v>1626</v>
      </c>
      <c r="J617">
        <v>3839</v>
      </c>
      <c r="K617">
        <v>6224</v>
      </c>
      <c r="L617">
        <v>1277</v>
      </c>
      <c r="M617">
        <v>559</v>
      </c>
      <c r="N617">
        <v>0.94</v>
      </c>
      <c r="O617">
        <v>0.93</v>
      </c>
      <c r="P617" t="str">
        <f>IF(Table1[[#This Row],[pct_pharm_e_Rx]]&gt;=0.85,"most"," ")</f>
        <v>most</v>
      </c>
    </row>
    <row r="618" spans="1:16" x14ac:dyDescent="0.2">
      <c r="A618" t="s">
        <v>93</v>
      </c>
      <c r="B618" t="s">
        <v>94</v>
      </c>
      <c r="C618">
        <v>10438</v>
      </c>
      <c r="D618" t="s">
        <v>112</v>
      </c>
      <c r="E618" s="1">
        <v>42979</v>
      </c>
      <c r="F618">
        <v>10438</v>
      </c>
      <c r="G618" t="str">
        <f>VLOOKUP(Table1[[#This Row],[tot_e_Rx]],'Lookup Tables'!$B$2:$C$6,2,TRUE)</f>
        <v xml:space="preserve">low </v>
      </c>
      <c r="H618">
        <v>8519</v>
      </c>
      <c r="I618">
        <v>1752</v>
      </c>
      <c r="J618">
        <v>3915</v>
      </c>
      <c r="K618">
        <v>6002</v>
      </c>
      <c r="L618">
        <v>2130</v>
      </c>
      <c r="M618">
        <v>445</v>
      </c>
      <c r="N618">
        <v>0.94</v>
      </c>
      <c r="O618">
        <v>0.93</v>
      </c>
      <c r="P618" t="str">
        <f>IF(Table1[[#This Row],[pct_pharm_e_Rx]]&gt;=0.85,"most"," ")</f>
        <v>most</v>
      </c>
    </row>
    <row r="619" spans="1:16" x14ac:dyDescent="0.2">
      <c r="A619" t="s">
        <v>55</v>
      </c>
      <c r="B619" t="s">
        <v>56</v>
      </c>
      <c r="C619">
        <v>10424</v>
      </c>
      <c r="D619" t="s">
        <v>119</v>
      </c>
      <c r="E619" s="1">
        <v>42675</v>
      </c>
      <c r="F619">
        <v>10424</v>
      </c>
      <c r="G619" t="str">
        <f>VLOOKUP(Table1[[#This Row],[tot_e_Rx]],'Lookup Tables'!$B$2:$C$6,2,TRUE)</f>
        <v xml:space="preserve">low </v>
      </c>
      <c r="H619">
        <v>9455</v>
      </c>
      <c r="I619">
        <v>898</v>
      </c>
      <c r="J619">
        <v>4618</v>
      </c>
      <c r="K619">
        <v>5543</v>
      </c>
      <c r="L619">
        <v>1298</v>
      </c>
      <c r="M619">
        <v>829</v>
      </c>
      <c r="N619">
        <v>0.93</v>
      </c>
      <c r="O619">
        <v>0.92</v>
      </c>
      <c r="P619" t="str">
        <f>IF(Table1[[#This Row],[pct_pharm_e_Rx]]&gt;=0.85,"most"," ")</f>
        <v>most</v>
      </c>
    </row>
    <row r="620" spans="1:16" x14ac:dyDescent="0.2">
      <c r="A620" t="s">
        <v>57</v>
      </c>
      <c r="B620" t="s">
        <v>58</v>
      </c>
      <c r="C620">
        <v>10417</v>
      </c>
      <c r="D620" t="s">
        <v>119</v>
      </c>
      <c r="E620" s="1">
        <v>42917</v>
      </c>
      <c r="F620">
        <v>10417</v>
      </c>
      <c r="G620" t="str">
        <f>VLOOKUP(Table1[[#This Row],[tot_e_Rx]],'Lookup Tables'!$B$2:$C$6,2,TRUE)</f>
        <v xml:space="preserve">low </v>
      </c>
      <c r="H620">
        <v>9232</v>
      </c>
      <c r="I620">
        <v>1073</v>
      </c>
      <c r="J620">
        <v>3640</v>
      </c>
      <c r="K620">
        <v>6164</v>
      </c>
      <c r="L620">
        <v>1498</v>
      </c>
      <c r="M620">
        <v>221</v>
      </c>
      <c r="N620">
        <v>0.94</v>
      </c>
      <c r="O620">
        <v>0.94</v>
      </c>
      <c r="P620" t="str">
        <f>IF(Table1[[#This Row],[pct_pharm_e_Rx]]&gt;=0.85,"most"," ")</f>
        <v>most</v>
      </c>
    </row>
    <row r="621" spans="1:16" x14ac:dyDescent="0.2">
      <c r="A621" t="s">
        <v>71</v>
      </c>
      <c r="B621" t="s">
        <v>72</v>
      </c>
      <c r="C621">
        <v>10409</v>
      </c>
      <c r="D621" t="s">
        <v>120</v>
      </c>
      <c r="E621" s="1">
        <v>42826</v>
      </c>
      <c r="F621">
        <v>10409</v>
      </c>
      <c r="G621" t="str">
        <f>VLOOKUP(Table1[[#This Row],[tot_e_Rx]],'Lookup Tables'!$B$2:$C$6,2,TRUE)</f>
        <v xml:space="preserve">low </v>
      </c>
      <c r="H621">
        <v>7635</v>
      </c>
      <c r="I621">
        <v>2680</v>
      </c>
      <c r="J621">
        <v>2806</v>
      </c>
      <c r="K621">
        <v>7437</v>
      </c>
      <c r="L621">
        <v>722</v>
      </c>
      <c r="M621">
        <v>286</v>
      </c>
      <c r="N621">
        <v>0.94</v>
      </c>
      <c r="O621">
        <v>0.93</v>
      </c>
      <c r="P621" t="str">
        <f>IF(Table1[[#This Row],[pct_pharm_e_Rx]]&gt;=0.85,"most"," ")</f>
        <v>most</v>
      </c>
    </row>
    <row r="622" spans="1:16" x14ac:dyDescent="0.2">
      <c r="A622" t="s">
        <v>39</v>
      </c>
      <c r="B622" t="s">
        <v>40</v>
      </c>
      <c r="C622">
        <v>10403</v>
      </c>
      <c r="D622" t="s">
        <v>118</v>
      </c>
      <c r="E622" s="1">
        <v>43160</v>
      </c>
      <c r="F622">
        <v>10403</v>
      </c>
      <c r="G622" t="str">
        <f>VLOOKUP(Table1[[#This Row],[tot_e_Rx]],'Lookup Tables'!$B$2:$C$6,2,TRUE)</f>
        <v xml:space="preserve">low </v>
      </c>
      <c r="H622">
        <v>9014</v>
      </c>
      <c r="I622">
        <v>1267</v>
      </c>
      <c r="J622">
        <v>4071</v>
      </c>
      <c r="K622">
        <v>5761</v>
      </c>
      <c r="L622">
        <v>1546</v>
      </c>
      <c r="M622">
        <v>281</v>
      </c>
      <c r="N622">
        <v>0.98</v>
      </c>
      <c r="O622">
        <v>0.98</v>
      </c>
      <c r="P622" t="str">
        <f>IF(Table1[[#This Row],[pct_pharm_e_Rx]]&gt;=0.85,"most"," ")</f>
        <v>most</v>
      </c>
    </row>
    <row r="623" spans="1:16" x14ac:dyDescent="0.2">
      <c r="A623" t="s">
        <v>29</v>
      </c>
      <c r="B623" t="s">
        <v>30</v>
      </c>
      <c r="C623">
        <v>10391</v>
      </c>
      <c r="D623" t="s">
        <v>117</v>
      </c>
      <c r="E623" s="1">
        <v>42826</v>
      </c>
      <c r="F623">
        <v>10391</v>
      </c>
      <c r="G623" t="str">
        <f>VLOOKUP(Table1[[#This Row],[tot_e_Rx]],'Lookup Tables'!$B$2:$C$6,2,TRUE)</f>
        <v xml:space="preserve">low </v>
      </c>
      <c r="H623">
        <v>8248</v>
      </c>
      <c r="I623">
        <v>2081</v>
      </c>
      <c r="J623">
        <v>3660</v>
      </c>
      <c r="K623">
        <v>6460</v>
      </c>
      <c r="L623">
        <v>864</v>
      </c>
      <c r="M623">
        <v>623</v>
      </c>
      <c r="N623">
        <v>0.94</v>
      </c>
      <c r="O623">
        <v>0.92</v>
      </c>
      <c r="P623" t="str">
        <f>IF(Table1[[#This Row],[pct_pharm_e_Rx]]&gt;=0.85,"most"," ")</f>
        <v>most</v>
      </c>
    </row>
    <row r="624" spans="1:16" x14ac:dyDescent="0.2">
      <c r="A624" t="s">
        <v>105</v>
      </c>
      <c r="B624" t="s">
        <v>106</v>
      </c>
      <c r="C624">
        <v>10373</v>
      </c>
      <c r="D624" t="s">
        <v>118</v>
      </c>
      <c r="E624" s="1">
        <v>42736</v>
      </c>
      <c r="F624">
        <v>10373</v>
      </c>
      <c r="G624" t="str">
        <f>VLOOKUP(Table1[[#This Row],[tot_e_Rx]],'Lookup Tables'!$B$2:$C$6,2,TRUE)</f>
        <v xml:space="preserve">low </v>
      </c>
      <c r="H624">
        <v>9682</v>
      </c>
      <c r="I624">
        <v>669</v>
      </c>
      <c r="J624">
        <v>4132</v>
      </c>
      <c r="K624">
        <v>5997</v>
      </c>
      <c r="L624">
        <v>1227</v>
      </c>
      <c r="M624">
        <v>921</v>
      </c>
      <c r="N624">
        <v>0.91</v>
      </c>
      <c r="O624">
        <v>0.91</v>
      </c>
      <c r="P624" t="str">
        <f>IF(Table1[[#This Row],[pct_pharm_e_Rx]]&gt;=0.85,"most"," ")</f>
        <v>most</v>
      </c>
    </row>
    <row r="625" spans="1:16" x14ac:dyDescent="0.2">
      <c r="A625" t="s">
        <v>93</v>
      </c>
      <c r="B625" t="s">
        <v>94</v>
      </c>
      <c r="C625">
        <v>10328</v>
      </c>
      <c r="D625" t="s">
        <v>112</v>
      </c>
      <c r="E625" s="1">
        <v>42948</v>
      </c>
      <c r="F625">
        <v>10328</v>
      </c>
      <c r="G625" t="str">
        <f>VLOOKUP(Table1[[#This Row],[tot_e_Rx]],'Lookup Tables'!$B$2:$C$6,2,TRUE)</f>
        <v xml:space="preserve">low </v>
      </c>
      <c r="H625">
        <v>8397</v>
      </c>
      <c r="I625">
        <v>1776</v>
      </c>
      <c r="J625">
        <v>3854</v>
      </c>
      <c r="K625">
        <v>5990</v>
      </c>
      <c r="L625">
        <v>2097</v>
      </c>
      <c r="M625">
        <v>434</v>
      </c>
      <c r="N625">
        <v>0.94</v>
      </c>
      <c r="O625">
        <v>0.93</v>
      </c>
      <c r="P625" t="str">
        <f>IF(Table1[[#This Row],[pct_pharm_e_Rx]]&gt;=0.85,"most"," ")</f>
        <v>most</v>
      </c>
    </row>
    <row r="626" spans="1:16" x14ac:dyDescent="0.2">
      <c r="A626" t="s">
        <v>39</v>
      </c>
      <c r="B626" t="s">
        <v>40</v>
      </c>
      <c r="C626">
        <v>10316</v>
      </c>
      <c r="D626" t="s">
        <v>118</v>
      </c>
      <c r="E626" s="1">
        <v>43132</v>
      </c>
      <c r="F626">
        <v>10316</v>
      </c>
      <c r="G626" t="str">
        <f>VLOOKUP(Table1[[#This Row],[tot_e_Rx]],'Lookup Tables'!$B$2:$C$6,2,TRUE)</f>
        <v xml:space="preserve">low </v>
      </c>
      <c r="H626">
        <v>8883</v>
      </c>
      <c r="I626">
        <v>1307</v>
      </c>
      <c r="J626">
        <v>4063</v>
      </c>
      <c r="K626">
        <v>5700</v>
      </c>
      <c r="L626">
        <v>1535</v>
      </c>
      <c r="M626">
        <v>271</v>
      </c>
      <c r="N626">
        <v>0.98</v>
      </c>
      <c r="O626">
        <v>0.98</v>
      </c>
      <c r="P626" t="str">
        <f>IF(Table1[[#This Row],[pct_pharm_e_Rx]]&gt;=0.85,"most"," ")</f>
        <v>most</v>
      </c>
    </row>
    <row r="627" spans="1:16" x14ac:dyDescent="0.2">
      <c r="A627" t="s">
        <v>105</v>
      </c>
      <c r="B627" t="s">
        <v>106</v>
      </c>
      <c r="C627">
        <v>10273</v>
      </c>
      <c r="D627" t="s">
        <v>118</v>
      </c>
      <c r="E627" s="1">
        <v>42705</v>
      </c>
      <c r="F627">
        <v>10273</v>
      </c>
      <c r="G627" t="str">
        <f>VLOOKUP(Table1[[#This Row],[tot_e_Rx]],'Lookup Tables'!$B$2:$C$6,2,TRUE)</f>
        <v xml:space="preserve">low </v>
      </c>
      <c r="H627">
        <v>9548</v>
      </c>
      <c r="I627">
        <v>703</v>
      </c>
      <c r="J627">
        <v>4101</v>
      </c>
      <c r="K627">
        <v>5943</v>
      </c>
      <c r="L627">
        <v>1221</v>
      </c>
      <c r="M627">
        <v>891</v>
      </c>
      <c r="N627">
        <v>0.91</v>
      </c>
      <c r="O627">
        <v>0.9</v>
      </c>
      <c r="P627" t="str">
        <f>IF(Table1[[#This Row],[pct_pharm_e_Rx]]&gt;=0.85,"most"," ")</f>
        <v>most</v>
      </c>
    </row>
    <row r="628" spans="1:16" x14ac:dyDescent="0.2">
      <c r="A628" t="s">
        <v>57</v>
      </c>
      <c r="B628" t="s">
        <v>58</v>
      </c>
      <c r="C628">
        <v>10240</v>
      </c>
      <c r="D628" t="s">
        <v>119</v>
      </c>
      <c r="E628" s="1">
        <v>42887</v>
      </c>
      <c r="F628">
        <v>10240</v>
      </c>
      <c r="G628" t="str">
        <f>VLOOKUP(Table1[[#This Row],[tot_e_Rx]],'Lookup Tables'!$B$2:$C$6,2,TRUE)</f>
        <v xml:space="preserve">low </v>
      </c>
      <c r="H628">
        <v>8994</v>
      </c>
      <c r="I628">
        <v>1137</v>
      </c>
      <c r="J628">
        <v>3632</v>
      </c>
      <c r="K628">
        <v>6174</v>
      </c>
      <c r="L628">
        <v>1469</v>
      </c>
      <c r="M628">
        <v>228</v>
      </c>
      <c r="N628">
        <v>0.94</v>
      </c>
      <c r="O628">
        <v>0.94</v>
      </c>
      <c r="P628" t="str">
        <f>IF(Table1[[#This Row],[pct_pharm_e_Rx]]&gt;=0.85,"most"," ")</f>
        <v>most</v>
      </c>
    </row>
    <row r="629" spans="1:16" x14ac:dyDescent="0.2">
      <c r="A629" t="s">
        <v>29</v>
      </c>
      <c r="B629" t="s">
        <v>30</v>
      </c>
      <c r="C629">
        <v>10210</v>
      </c>
      <c r="D629" t="s">
        <v>117</v>
      </c>
      <c r="E629" s="1">
        <v>42795</v>
      </c>
      <c r="F629">
        <v>10210</v>
      </c>
      <c r="G629" t="str">
        <f>VLOOKUP(Table1[[#This Row],[tot_e_Rx]],'Lookup Tables'!$B$2:$C$6,2,TRUE)</f>
        <v xml:space="preserve">low </v>
      </c>
      <c r="H629">
        <v>8074</v>
      </c>
      <c r="I629">
        <v>2074</v>
      </c>
      <c r="J629">
        <v>3608</v>
      </c>
      <c r="K629">
        <v>6336</v>
      </c>
      <c r="L629">
        <v>829</v>
      </c>
      <c r="M629">
        <v>616</v>
      </c>
      <c r="N629">
        <v>0.94</v>
      </c>
      <c r="O629">
        <v>0.93</v>
      </c>
      <c r="P629" t="str">
        <f>IF(Table1[[#This Row],[pct_pharm_e_Rx]]&gt;=0.85,"most"," ")</f>
        <v>most</v>
      </c>
    </row>
    <row r="630" spans="1:16" x14ac:dyDescent="0.2">
      <c r="A630" t="s">
        <v>71</v>
      </c>
      <c r="B630" t="s">
        <v>72</v>
      </c>
      <c r="C630">
        <v>10176</v>
      </c>
      <c r="D630" t="s">
        <v>120</v>
      </c>
      <c r="E630" s="1">
        <v>42795</v>
      </c>
      <c r="F630">
        <v>10176</v>
      </c>
      <c r="G630" t="str">
        <f>VLOOKUP(Table1[[#This Row],[tot_e_Rx]],'Lookup Tables'!$B$2:$C$6,2,TRUE)</f>
        <v xml:space="preserve">low </v>
      </c>
      <c r="H630">
        <v>7444</v>
      </c>
      <c r="I630">
        <v>2637</v>
      </c>
      <c r="J630">
        <v>2755</v>
      </c>
      <c r="K630">
        <v>7253</v>
      </c>
      <c r="L630">
        <v>715</v>
      </c>
      <c r="M630">
        <v>269</v>
      </c>
      <c r="N630">
        <v>0.94</v>
      </c>
      <c r="O630">
        <v>0.93</v>
      </c>
      <c r="P630" t="str">
        <f>IF(Table1[[#This Row],[pct_pharm_e_Rx]]&gt;=0.85,"most"," ")</f>
        <v>most</v>
      </c>
    </row>
    <row r="631" spans="1:16" x14ac:dyDescent="0.2">
      <c r="A631" t="s">
        <v>105</v>
      </c>
      <c r="B631" t="s">
        <v>106</v>
      </c>
      <c r="C631">
        <v>10171</v>
      </c>
      <c r="D631" t="s">
        <v>118</v>
      </c>
      <c r="E631" s="1">
        <v>42675</v>
      </c>
      <c r="F631">
        <v>10171</v>
      </c>
      <c r="G631" t="str">
        <f>VLOOKUP(Table1[[#This Row],[tot_e_Rx]],'Lookup Tables'!$B$2:$C$6,2,TRUE)</f>
        <v xml:space="preserve">low </v>
      </c>
      <c r="H631">
        <v>9434</v>
      </c>
      <c r="I631">
        <v>715</v>
      </c>
      <c r="J631">
        <v>4074</v>
      </c>
      <c r="K631">
        <v>5879</v>
      </c>
      <c r="L631">
        <v>1192</v>
      </c>
      <c r="M631">
        <v>891</v>
      </c>
      <c r="N631">
        <v>0.9</v>
      </c>
      <c r="O631">
        <v>0.9</v>
      </c>
      <c r="P631" t="str">
        <f>IF(Table1[[#This Row],[pct_pharm_e_Rx]]&gt;=0.85,"most"," ")</f>
        <v>most</v>
      </c>
    </row>
    <row r="632" spans="1:16" x14ac:dyDescent="0.2">
      <c r="A632" t="s">
        <v>93</v>
      </c>
      <c r="B632" t="s">
        <v>94</v>
      </c>
      <c r="C632">
        <v>10169</v>
      </c>
      <c r="D632" t="s">
        <v>112</v>
      </c>
      <c r="E632" s="1">
        <v>42887</v>
      </c>
      <c r="F632">
        <v>10169</v>
      </c>
      <c r="G632" t="str">
        <f>VLOOKUP(Table1[[#This Row],[tot_e_Rx]],'Lookup Tables'!$B$2:$C$6,2,TRUE)</f>
        <v xml:space="preserve">low </v>
      </c>
      <c r="H632">
        <v>8070</v>
      </c>
      <c r="I632">
        <v>1950</v>
      </c>
      <c r="J632">
        <v>3831</v>
      </c>
      <c r="K632">
        <v>5981</v>
      </c>
      <c r="L632">
        <v>2074</v>
      </c>
      <c r="M632">
        <v>428</v>
      </c>
      <c r="N632">
        <v>0.93</v>
      </c>
      <c r="O632">
        <v>0.92</v>
      </c>
      <c r="P632" t="str">
        <f>IF(Table1[[#This Row],[pct_pharm_e_Rx]]&gt;=0.85,"most"," ")</f>
        <v>most</v>
      </c>
    </row>
    <row r="633" spans="1:16" x14ac:dyDescent="0.2">
      <c r="A633" t="s">
        <v>17</v>
      </c>
      <c r="B633" t="s">
        <v>18</v>
      </c>
      <c r="C633">
        <v>10138</v>
      </c>
      <c r="D633" t="s">
        <v>114</v>
      </c>
      <c r="E633" s="1">
        <v>43374</v>
      </c>
      <c r="F633">
        <v>10138</v>
      </c>
      <c r="G633" t="str">
        <f>VLOOKUP(Table1[[#This Row],[tot_e_Rx]],'Lookup Tables'!$B$2:$C$6,2,TRUE)</f>
        <v xml:space="preserve">low </v>
      </c>
      <c r="H633">
        <v>9213</v>
      </c>
      <c r="I633">
        <v>729</v>
      </c>
      <c r="J633">
        <v>4008</v>
      </c>
      <c r="K633">
        <v>6073</v>
      </c>
      <c r="L633">
        <v>1488</v>
      </c>
      <c r="M633">
        <v>1022</v>
      </c>
      <c r="N633">
        <v>0.97</v>
      </c>
      <c r="O633">
        <v>0.96</v>
      </c>
      <c r="P633" t="str">
        <f>IF(Table1[[#This Row],[pct_pharm_e_Rx]]&gt;=0.85,"most"," ")</f>
        <v>most</v>
      </c>
    </row>
    <row r="634" spans="1:16" x14ac:dyDescent="0.2">
      <c r="A634" t="s">
        <v>99</v>
      </c>
      <c r="B634" t="s">
        <v>100</v>
      </c>
      <c r="C634">
        <v>10137</v>
      </c>
      <c r="D634" t="s">
        <v>117</v>
      </c>
      <c r="E634" s="1">
        <v>42644</v>
      </c>
      <c r="F634">
        <v>10137</v>
      </c>
      <c r="G634" t="str">
        <f>VLOOKUP(Table1[[#This Row],[tot_e_Rx]],'Lookup Tables'!$B$2:$C$6,2,TRUE)</f>
        <v xml:space="preserve">low </v>
      </c>
      <c r="H634">
        <v>8410</v>
      </c>
      <c r="I634">
        <v>1651</v>
      </c>
      <c r="J634">
        <v>3715</v>
      </c>
      <c r="K634">
        <v>6061</v>
      </c>
      <c r="L634">
        <v>1235</v>
      </c>
      <c r="M634">
        <v>527</v>
      </c>
      <c r="N634">
        <v>0.94</v>
      </c>
      <c r="O634">
        <v>0.94</v>
      </c>
      <c r="P634" t="str">
        <f>IF(Table1[[#This Row],[pct_pharm_e_Rx]]&gt;=0.85,"most"," ")</f>
        <v>most</v>
      </c>
    </row>
    <row r="635" spans="1:16" x14ac:dyDescent="0.2">
      <c r="A635" t="s">
        <v>103</v>
      </c>
      <c r="B635" t="s">
        <v>104</v>
      </c>
      <c r="C635">
        <v>10123</v>
      </c>
      <c r="D635" t="s">
        <v>113</v>
      </c>
      <c r="E635" s="1">
        <v>42979</v>
      </c>
      <c r="F635">
        <v>10123</v>
      </c>
      <c r="G635" t="str">
        <f>VLOOKUP(Table1[[#This Row],[tot_e_Rx]],'Lookup Tables'!$B$2:$C$6,2,TRUE)</f>
        <v xml:space="preserve">low </v>
      </c>
      <c r="H635">
        <v>9103</v>
      </c>
      <c r="I635">
        <v>976</v>
      </c>
      <c r="J635">
        <v>4336</v>
      </c>
      <c r="K635">
        <v>5417</v>
      </c>
      <c r="L635">
        <v>1262</v>
      </c>
      <c r="M635">
        <v>864</v>
      </c>
      <c r="N635">
        <v>0.93</v>
      </c>
      <c r="O635">
        <v>0.92</v>
      </c>
      <c r="P635" t="str">
        <f>IF(Table1[[#This Row],[pct_pharm_e_Rx]]&gt;=0.85,"most"," ")</f>
        <v>most</v>
      </c>
    </row>
    <row r="636" spans="1:16" x14ac:dyDescent="0.2">
      <c r="A636" t="s">
        <v>49</v>
      </c>
      <c r="B636" t="s">
        <v>50</v>
      </c>
      <c r="C636">
        <v>10104</v>
      </c>
      <c r="D636" t="s">
        <v>117</v>
      </c>
      <c r="E636" s="1">
        <v>43282</v>
      </c>
      <c r="F636">
        <v>10104</v>
      </c>
      <c r="G636" t="str">
        <f>VLOOKUP(Table1[[#This Row],[tot_e_Rx]],'Lookup Tables'!$B$2:$C$6,2,TRUE)</f>
        <v xml:space="preserve">low </v>
      </c>
      <c r="H636">
        <v>8660</v>
      </c>
      <c r="I636">
        <v>1284</v>
      </c>
      <c r="J636">
        <v>2787</v>
      </c>
      <c r="K636">
        <v>6613</v>
      </c>
      <c r="L636">
        <v>967</v>
      </c>
      <c r="M636">
        <v>559</v>
      </c>
      <c r="N636">
        <v>0.95</v>
      </c>
      <c r="O636">
        <v>0.95</v>
      </c>
      <c r="P636" t="str">
        <f>IF(Table1[[#This Row],[pct_pharm_e_Rx]]&gt;=0.85,"most"," ")</f>
        <v>most</v>
      </c>
    </row>
    <row r="637" spans="1:16" x14ac:dyDescent="0.2">
      <c r="A637" t="s">
        <v>39</v>
      </c>
      <c r="B637" t="s">
        <v>40</v>
      </c>
      <c r="C637">
        <v>10098</v>
      </c>
      <c r="D637" t="s">
        <v>118</v>
      </c>
      <c r="E637" s="1">
        <v>43101</v>
      </c>
      <c r="F637">
        <v>10098</v>
      </c>
      <c r="G637" t="str">
        <f>VLOOKUP(Table1[[#This Row],[tot_e_Rx]],'Lookup Tables'!$B$2:$C$6,2,TRUE)</f>
        <v xml:space="preserve">low </v>
      </c>
      <c r="H637">
        <v>8688</v>
      </c>
      <c r="I637">
        <v>1287</v>
      </c>
      <c r="J637">
        <v>3993</v>
      </c>
      <c r="K637">
        <v>5557</v>
      </c>
      <c r="L637">
        <v>1504</v>
      </c>
      <c r="M637">
        <v>243</v>
      </c>
      <c r="N637">
        <v>0.98</v>
      </c>
      <c r="O637">
        <v>0.97</v>
      </c>
      <c r="P637" t="str">
        <f>IF(Table1[[#This Row],[pct_pharm_e_Rx]]&gt;=0.85,"most"," ")</f>
        <v>most</v>
      </c>
    </row>
    <row r="638" spans="1:16" x14ac:dyDescent="0.2">
      <c r="A638" t="s">
        <v>63</v>
      </c>
      <c r="B638" t="s">
        <v>64</v>
      </c>
      <c r="C638">
        <v>10096</v>
      </c>
      <c r="D638" t="s">
        <v>117</v>
      </c>
      <c r="E638" s="1">
        <v>42430</v>
      </c>
      <c r="F638">
        <v>10096</v>
      </c>
      <c r="G638" t="str">
        <f>VLOOKUP(Table1[[#This Row],[tot_e_Rx]],'Lookup Tables'!$B$2:$C$6,2,TRUE)</f>
        <v xml:space="preserve">low </v>
      </c>
      <c r="H638">
        <v>7824</v>
      </c>
      <c r="I638">
        <v>2188</v>
      </c>
      <c r="J638">
        <v>4172</v>
      </c>
      <c r="K638">
        <v>5801</v>
      </c>
      <c r="L638">
        <v>1007</v>
      </c>
      <c r="M638">
        <v>1203</v>
      </c>
      <c r="N638">
        <v>0.94</v>
      </c>
      <c r="O638">
        <v>0.91</v>
      </c>
      <c r="P638" t="str">
        <f>IF(Table1[[#This Row],[pct_pharm_e_Rx]]&gt;=0.85,"most"," ")</f>
        <v>most</v>
      </c>
    </row>
    <row r="639" spans="1:16" x14ac:dyDescent="0.2">
      <c r="A639" t="s">
        <v>57</v>
      </c>
      <c r="B639" t="s">
        <v>58</v>
      </c>
      <c r="C639">
        <v>10067</v>
      </c>
      <c r="D639" t="s">
        <v>119</v>
      </c>
      <c r="E639" s="1">
        <v>42856</v>
      </c>
      <c r="F639">
        <v>10067</v>
      </c>
      <c r="G639" t="str">
        <f>VLOOKUP(Table1[[#This Row],[tot_e_Rx]],'Lookup Tables'!$B$2:$C$6,2,TRUE)</f>
        <v xml:space="preserve">low </v>
      </c>
      <c r="H639">
        <v>8838</v>
      </c>
      <c r="I639">
        <v>1122</v>
      </c>
      <c r="J639">
        <v>3597</v>
      </c>
      <c r="K639">
        <v>6058</v>
      </c>
      <c r="L639">
        <v>1434</v>
      </c>
      <c r="M639">
        <v>215</v>
      </c>
      <c r="N639">
        <v>0.93</v>
      </c>
      <c r="O639">
        <v>0.92</v>
      </c>
      <c r="P639" t="str">
        <f>IF(Table1[[#This Row],[pct_pharm_e_Rx]]&gt;=0.85,"most"," ")</f>
        <v>most</v>
      </c>
    </row>
    <row r="640" spans="1:16" x14ac:dyDescent="0.2">
      <c r="A640" t="s">
        <v>17</v>
      </c>
      <c r="B640" t="s">
        <v>18</v>
      </c>
      <c r="C640">
        <v>10058</v>
      </c>
      <c r="D640" t="s">
        <v>114</v>
      </c>
      <c r="E640" s="1">
        <v>43344</v>
      </c>
      <c r="F640">
        <v>10058</v>
      </c>
      <c r="G640" t="str">
        <f>VLOOKUP(Table1[[#This Row],[tot_e_Rx]],'Lookup Tables'!$B$2:$C$6,2,TRUE)</f>
        <v xml:space="preserve">low </v>
      </c>
      <c r="H640">
        <v>9150</v>
      </c>
      <c r="I640">
        <v>722</v>
      </c>
      <c r="J640">
        <v>3992</v>
      </c>
      <c r="K640">
        <v>6032</v>
      </c>
      <c r="L640">
        <v>1492</v>
      </c>
      <c r="M640">
        <v>1005</v>
      </c>
      <c r="N640">
        <v>0.97</v>
      </c>
      <c r="O640">
        <v>0.97</v>
      </c>
      <c r="P640" t="str">
        <f>IF(Table1[[#This Row],[pct_pharm_e_Rx]]&gt;=0.85,"most"," ")</f>
        <v>most</v>
      </c>
    </row>
    <row r="641" spans="1:16" x14ac:dyDescent="0.2">
      <c r="A641" t="s">
        <v>29</v>
      </c>
      <c r="B641" t="s">
        <v>30</v>
      </c>
      <c r="C641">
        <v>10044</v>
      </c>
      <c r="D641" t="s">
        <v>117</v>
      </c>
      <c r="E641" s="1">
        <v>42767</v>
      </c>
      <c r="F641">
        <v>10044</v>
      </c>
      <c r="G641" t="str">
        <f>VLOOKUP(Table1[[#This Row],[tot_e_Rx]],'Lookup Tables'!$B$2:$C$6,2,TRUE)</f>
        <v xml:space="preserve">low </v>
      </c>
      <c r="H641">
        <v>7901</v>
      </c>
      <c r="I641">
        <v>2075</v>
      </c>
      <c r="J641">
        <v>3526</v>
      </c>
      <c r="K641">
        <v>6264</v>
      </c>
      <c r="L641">
        <v>820</v>
      </c>
      <c r="M641">
        <v>598</v>
      </c>
      <c r="N641">
        <v>0.94</v>
      </c>
      <c r="O641">
        <v>0.93</v>
      </c>
      <c r="P641" t="str">
        <f>IF(Table1[[#This Row],[pct_pharm_e_Rx]]&gt;=0.85,"most"," ")</f>
        <v>most</v>
      </c>
    </row>
    <row r="642" spans="1:16" x14ac:dyDescent="0.2">
      <c r="A642" t="s">
        <v>55</v>
      </c>
      <c r="B642" t="s">
        <v>56</v>
      </c>
      <c r="C642">
        <v>10032</v>
      </c>
      <c r="D642" t="s">
        <v>119</v>
      </c>
      <c r="E642" s="1">
        <v>42644</v>
      </c>
      <c r="F642">
        <v>10032</v>
      </c>
      <c r="G642" t="str">
        <f>VLOOKUP(Table1[[#This Row],[tot_e_Rx]],'Lookup Tables'!$B$2:$C$6,2,TRUE)</f>
        <v xml:space="preserve">low </v>
      </c>
      <c r="H642">
        <v>8994</v>
      </c>
      <c r="I642">
        <v>967</v>
      </c>
      <c r="J642">
        <v>4468</v>
      </c>
      <c r="K642">
        <v>5334</v>
      </c>
      <c r="L642">
        <v>1268</v>
      </c>
      <c r="M642">
        <v>790</v>
      </c>
      <c r="N642">
        <v>0.92</v>
      </c>
      <c r="O642">
        <v>0.9</v>
      </c>
      <c r="P642" t="str">
        <f>IF(Table1[[#This Row],[pct_pharm_e_Rx]]&gt;=0.85,"most"," ")</f>
        <v>most</v>
      </c>
    </row>
    <row r="643" spans="1:16" x14ac:dyDescent="0.2">
      <c r="A643" t="s">
        <v>39</v>
      </c>
      <c r="B643" t="s">
        <v>40</v>
      </c>
      <c r="C643">
        <v>10015</v>
      </c>
      <c r="D643" t="s">
        <v>118</v>
      </c>
      <c r="E643" s="1">
        <v>43070</v>
      </c>
      <c r="F643">
        <v>10015</v>
      </c>
      <c r="G643" t="str">
        <f>VLOOKUP(Table1[[#This Row],[tot_e_Rx]],'Lookup Tables'!$B$2:$C$6,2,TRUE)</f>
        <v xml:space="preserve">low </v>
      </c>
      <c r="H643">
        <v>8574</v>
      </c>
      <c r="I643">
        <v>1308</v>
      </c>
      <c r="J643">
        <v>3954</v>
      </c>
      <c r="K643">
        <v>5532</v>
      </c>
      <c r="L643">
        <v>1485</v>
      </c>
      <c r="M643">
        <v>236</v>
      </c>
      <c r="N643">
        <v>0.98</v>
      </c>
      <c r="O643">
        <v>0.97</v>
      </c>
      <c r="P643" t="str">
        <f>IF(Table1[[#This Row],[pct_pharm_e_Rx]]&gt;=0.85,"most"," ")</f>
        <v>most</v>
      </c>
    </row>
    <row r="644" spans="1:16" x14ac:dyDescent="0.2">
      <c r="A644" t="s">
        <v>79</v>
      </c>
      <c r="B644" t="s">
        <v>80</v>
      </c>
      <c r="C644">
        <v>9996</v>
      </c>
      <c r="D644" t="s">
        <v>118</v>
      </c>
      <c r="E644" s="1">
        <v>42401</v>
      </c>
      <c r="F644">
        <v>9996</v>
      </c>
      <c r="G644" t="str">
        <f>VLOOKUP(Table1[[#This Row],[tot_e_Rx]],'Lookup Tables'!$B$2:$C$6,2,TRUE)</f>
        <v xml:space="preserve">very low </v>
      </c>
      <c r="H644">
        <v>7782</v>
      </c>
      <c r="I644">
        <v>2158</v>
      </c>
      <c r="J644">
        <v>3865</v>
      </c>
      <c r="K644">
        <v>6076</v>
      </c>
      <c r="L644">
        <v>966</v>
      </c>
      <c r="M644">
        <v>194</v>
      </c>
      <c r="N644">
        <v>0.94</v>
      </c>
      <c r="O644">
        <v>0.93</v>
      </c>
      <c r="P644" t="str">
        <f>IF(Table1[[#This Row],[pct_pharm_e_Rx]]&gt;=0.85,"most"," ")</f>
        <v>most</v>
      </c>
    </row>
    <row r="645" spans="1:16" x14ac:dyDescent="0.2">
      <c r="A645" t="s">
        <v>93</v>
      </c>
      <c r="B645" t="s">
        <v>94</v>
      </c>
      <c r="C645">
        <v>9995</v>
      </c>
      <c r="D645" t="s">
        <v>112</v>
      </c>
      <c r="E645" s="1">
        <v>42917</v>
      </c>
      <c r="F645">
        <v>9995</v>
      </c>
      <c r="G645" t="str">
        <f>VLOOKUP(Table1[[#This Row],[tot_e_Rx]],'Lookup Tables'!$B$2:$C$6,2,TRUE)</f>
        <v xml:space="preserve">very low </v>
      </c>
      <c r="H645">
        <v>8168</v>
      </c>
      <c r="I645">
        <v>1679</v>
      </c>
      <c r="J645">
        <v>3756</v>
      </c>
      <c r="K645">
        <v>5795</v>
      </c>
      <c r="L645">
        <v>2034</v>
      </c>
      <c r="M645">
        <v>419</v>
      </c>
      <c r="N645">
        <v>0.94</v>
      </c>
      <c r="O645">
        <v>0.93</v>
      </c>
      <c r="P645" t="str">
        <f>IF(Table1[[#This Row],[pct_pharm_e_Rx]]&gt;=0.85,"most"," ")</f>
        <v>most</v>
      </c>
    </row>
    <row r="646" spans="1:16" x14ac:dyDescent="0.2">
      <c r="A646" t="s">
        <v>103</v>
      </c>
      <c r="B646" t="s">
        <v>104</v>
      </c>
      <c r="C646">
        <v>9952</v>
      </c>
      <c r="D646" t="s">
        <v>113</v>
      </c>
      <c r="E646" s="1">
        <v>42948</v>
      </c>
      <c r="F646">
        <v>9952</v>
      </c>
      <c r="G646" t="str">
        <f>VLOOKUP(Table1[[#This Row],[tot_e_Rx]],'Lookup Tables'!$B$2:$C$6,2,TRUE)</f>
        <v xml:space="preserve">very low </v>
      </c>
      <c r="H646">
        <v>8946</v>
      </c>
      <c r="I646">
        <v>964</v>
      </c>
      <c r="J646">
        <v>4291</v>
      </c>
      <c r="K646">
        <v>5324</v>
      </c>
      <c r="L646">
        <v>1243</v>
      </c>
      <c r="M646">
        <v>855</v>
      </c>
      <c r="N646">
        <v>0.93</v>
      </c>
      <c r="O646">
        <v>0.92</v>
      </c>
      <c r="P646" t="str">
        <f>IF(Table1[[#This Row],[pct_pharm_e_Rx]]&gt;=0.85,"most"," ")</f>
        <v>most</v>
      </c>
    </row>
    <row r="647" spans="1:16" x14ac:dyDescent="0.2">
      <c r="A647" t="s">
        <v>93</v>
      </c>
      <c r="B647" t="s">
        <v>94</v>
      </c>
      <c r="C647">
        <v>9936</v>
      </c>
      <c r="D647" t="s">
        <v>112</v>
      </c>
      <c r="E647" s="1">
        <v>42856</v>
      </c>
      <c r="F647">
        <v>9936</v>
      </c>
      <c r="G647" t="str">
        <f>VLOOKUP(Table1[[#This Row],[tot_e_Rx]],'Lookup Tables'!$B$2:$C$6,2,TRUE)</f>
        <v xml:space="preserve">very low </v>
      </c>
      <c r="H647">
        <v>7866</v>
      </c>
      <c r="I647">
        <v>1916</v>
      </c>
      <c r="J647">
        <v>3764</v>
      </c>
      <c r="K647">
        <v>5822</v>
      </c>
      <c r="L647">
        <v>2019</v>
      </c>
      <c r="M647">
        <v>416</v>
      </c>
      <c r="N647">
        <v>0.92</v>
      </c>
      <c r="O647">
        <v>0.92</v>
      </c>
      <c r="P647" t="str">
        <f>IF(Table1[[#This Row],[pct_pharm_e_Rx]]&gt;=0.85,"most"," ")</f>
        <v>most</v>
      </c>
    </row>
    <row r="648" spans="1:16" x14ac:dyDescent="0.2">
      <c r="A648" t="s">
        <v>29</v>
      </c>
      <c r="B648" t="s">
        <v>30</v>
      </c>
      <c r="C648">
        <v>9921</v>
      </c>
      <c r="D648" t="s">
        <v>117</v>
      </c>
      <c r="E648" s="1">
        <v>42736</v>
      </c>
      <c r="F648">
        <v>9921</v>
      </c>
      <c r="G648" t="str">
        <f>VLOOKUP(Table1[[#This Row],[tot_e_Rx]],'Lookup Tables'!$B$2:$C$6,2,TRUE)</f>
        <v xml:space="preserve">very low </v>
      </c>
      <c r="H648">
        <v>7805</v>
      </c>
      <c r="I648">
        <v>2052</v>
      </c>
      <c r="J648">
        <v>3458</v>
      </c>
      <c r="K648">
        <v>6229</v>
      </c>
      <c r="L648">
        <v>793</v>
      </c>
      <c r="M648">
        <v>593</v>
      </c>
      <c r="N648">
        <v>0.94</v>
      </c>
      <c r="O648">
        <v>0.93</v>
      </c>
      <c r="P648" t="str">
        <f>IF(Table1[[#This Row],[pct_pharm_e_Rx]]&gt;=0.85,"most"," ")</f>
        <v>most</v>
      </c>
    </row>
    <row r="649" spans="1:16" x14ac:dyDescent="0.2">
      <c r="A649" t="s">
        <v>39</v>
      </c>
      <c r="B649" t="s">
        <v>40</v>
      </c>
      <c r="C649">
        <v>9917</v>
      </c>
      <c r="D649" t="s">
        <v>118</v>
      </c>
      <c r="E649" s="1">
        <v>43040</v>
      </c>
      <c r="F649">
        <v>9917</v>
      </c>
      <c r="G649" t="str">
        <f>VLOOKUP(Table1[[#This Row],[tot_e_Rx]],'Lookup Tables'!$B$2:$C$6,2,TRUE)</f>
        <v xml:space="preserve">very low </v>
      </c>
      <c r="H649">
        <v>8468</v>
      </c>
      <c r="I649">
        <v>1313</v>
      </c>
      <c r="J649">
        <v>3904</v>
      </c>
      <c r="K649">
        <v>5505</v>
      </c>
      <c r="L649">
        <v>1464</v>
      </c>
      <c r="M649">
        <v>240</v>
      </c>
      <c r="N649">
        <v>0.98</v>
      </c>
      <c r="O649">
        <v>0.98</v>
      </c>
      <c r="P649" t="str">
        <f>IF(Table1[[#This Row],[pct_pharm_e_Rx]]&gt;=0.85,"most"," ")</f>
        <v>most</v>
      </c>
    </row>
    <row r="650" spans="1:16" x14ac:dyDescent="0.2">
      <c r="A650" t="s">
        <v>99</v>
      </c>
      <c r="B650" t="s">
        <v>100</v>
      </c>
      <c r="C650">
        <v>9908</v>
      </c>
      <c r="D650" t="s">
        <v>117</v>
      </c>
      <c r="E650" s="1">
        <v>42614</v>
      </c>
      <c r="F650">
        <v>9908</v>
      </c>
      <c r="G650" t="str">
        <f>VLOOKUP(Table1[[#This Row],[tot_e_Rx]],'Lookup Tables'!$B$2:$C$6,2,TRUE)</f>
        <v xml:space="preserve">very low </v>
      </c>
      <c r="H650">
        <v>8235</v>
      </c>
      <c r="I650">
        <v>1597</v>
      </c>
      <c r="J650">
        <v>3674</v>
      </c>
      <c r="K650">
        <v>5894</v>
      </c>
      <c r="L650">
        <v>1224</v>
      </c>
      <c r="M650">
        <v>505</v>
      </c>
      <c r="N650">
        <v>0.93</v>
      </c>
      <c r="O650">
        <v>0.93</v>
      </c>
      <c r="P650" t="str">
        <f>IF(Table1[[#This Row],[pct_pharm_e_Rx]]&gt;=0.85,"most"," ")</f>
        <v>most</v>
      </c>
    </row>
    <row r="651" spans="1:16" x14ac:dyDescent="0.2">
      <c r="A651" t="s">
        <v>17</v>
      </c>
      <c r="B651" t="s">
        <v>18</v>
      </c>
      <c r="C651">
        <v>9904</v>
      </c>
      <c r="D651" t="s">
        <v>114</v>
      </c>
      <c r="E651" s="1">
        <v>43313</v>
      </c>
      <c r="F651">
        <v>9904</v>
      </c>
      <c r="G651" t="str">
        <f>VLOOKUP(Table1[[#This Row],[tot_e_Rx]],'Lookup Tables'!$B$2:$C$6,2,TRUE)</f>
        <v xml:space="preserve">very low </v>
      </c>
      <c r="H651">
        <v>8949</v>
      </c>
      <c r="I651">
        <v>775</v>
      </c>
      <c r="J651">
        <v>3938</v>
      </c>
      <c r="K651">
        <v>5915</v>
      </c>
      <c r="L651">
        <v>1440</v>
      </c>
      <c r="M651">
        <v>1000</v>
      </c>
      <c r="N651">
        <v>0.97</v>
      </c>
      <c r="O651">
        <v>0.97</v>
      </c>
      <c r="P651" t="str">
        <f>IF(Table1[[#This Row],[pct_pharm_e_Rx]]&gt;=0.85,"most"," ")</f>
        <v>most</v>
      </c>
    </row>
    <row r="652" spans="1:16" x14ac:dyDescent="0.2">
      <c r="A652" t="s">
        <v>57</v>
      </c>
      <c r="B652" t="s">
        <v>58</v>
      </c>
      <c r="C652">
        <v>9900</v>
      </c>
      <c r="D652" t="s">
        <v>119</v>
      </c>
      <c r="E652" s="1">
        <v>42826</v>
      </c>
      <c r="F652">
        <v>9900</v>
      </c>
      <c r="G652" t="str">
        <f>VLOOKUP(Table1[[#This Row],[tot_e_Rx]],'Lookup Tables'!$B$2:$C$6,2,TRUE)</f>
        <v xml:space="preserve">very low </v>
      </c>
      <c r="H652">
        <v>8699</v>
      </c>
      <c r="I652">
        <v>1101</v>
      </c>
      <c r="J652">
        <v>3532</v>
      </c>
      <c r="K652">
        <v>5960</v>
      </c>
      <c r="L652">
        <v>1415</v>
      </c>
      <c r="M652">
        <v>208</v>
      </c>
      <c r="N652">
        <v>0.93</v>
      </c>
      <c r="O652">
        <v>0.92</v>
      </c>
      <c r="P652" t="str">
        <f>IF(Table1[[#This Row],[pct_pharm_e_Rx]]&gt;=0.85,"most"," ")</f>
        <v>most</v>
      </c>
    </row>
    <row r="653" spans="1:16" x14ac:dyDescent="0.2">
      <c r="A653" t="s">
        <v>71</v>
      </c>
      <c r="B653" t="s">
        <v>72</v>
      </c>
      <c r="C653">
        <v>9880</v>
      </c>
      <c r="D653" t="s">
        <v>120</v>
      </c>
      <c r="E653" s="1">
        <v>42767</v>
      </c>
      <c r="F653">
        <v>9880</v>
      </c>
      <c r="G653" t="str">
        <f>VLOOKUP(Table1[[#This Row],[tot_e_Rx]],'Lookup Tables'!$B$2:$C$6,2,TRUE)</f>
        <v xml:space="preserve">very low </v>
      </c>
      <c r="H653">
        <v>7177</v>
      </c>
      <c r="I653">
        <v>2599</v>
      </c>
      <c r="J653">
        <v>2695</v>
      </c>
      <c r="K653">
        <v>7016</v>
      </c>
      <c r="L653">
        <v>709</v>
      </c>
      <c r="M653">
        <v>261</v>
      </c>
      <c r="N653">
        <v>0.94</v>
      </c>
      <c r="O653">
        <v>0.93</v>
      </c>
      <c r="P653" t="str">
        <f>IF(Table1[[#This Row],[pct_pharm_e_Rx]]&gt;=0.85,"most"," ")</f>
        <v>most</v>
      </c>
    </row>
    <row r="654" spans="1:16" x14ac:dyDescent="0.2">
      <c r="A654" t="s">
        <v>71</v>
      </c>
      <c r="B654" t="s">
        <v>72</v>
      </c>
      <c r="C654">
        <v>9840</v>
      </c>
      <c r="D654" t="s">
        <v>120</v>
      </c>
      <c r="E654" s="1">
        <v>42736</v>
      </c>
      <c r="F654">
        <v>9840</v>
      </c>
      <c r="G654" t="str">
        <f>VLOOKUP(Table1[[#This Row],[tot_e_Rx]],'Lookup Tables'!$B$2:$C$6,2,TRUE)</f>
        <v xml:space="preserve">very low </v>
      </c>
      <c r="H654">
        <v>7048</v>
      </c>
      <c r="I654">
        <v>2683</v>
      </c>
      <c r="J654">
        <v>2652</v>
      </c>
      <c r="K654">
        <v>7031</v>
      </c>
      <c r="L654">
        <v>698</v>
      </c>
      <c r="M654">
        <v>253</v>
      </c>
      <c r="N654">
        <v>0.93</v>
      </c>
      <c r="O654">
        <v>0.93</v>
      </c>
      <c r="P654" t="str">
        <f>IF(Table1[[#This Row],[pct_pharm_e_Rx]]&gt;=0.85,"most"," ")</f>
        <v>most</v>
      </c>
    </row>
    <row r="655" spans="1:16" x14ac:dyDescent="0.2">
      <c r="A655" t="s">
        <v>39</v>
      </c>
      <c r="B655" t="s">
        <v>40</v>
      </c>
      <c r="C655">
        <v>9830</v>
      </c>
      <c r="D655" t="s">
        <v>118</v>
      </c>
      <c r="E655" s="1">
        <v>43009</v>
      </c>
      <c r="F655">
        <v>9830</v>
      </c>
      <c r="G655" t="str">
        <f>VLOOKUP(Table1[[#This Row],[tot_e_Rx]],'Lookup Tables'!$B$2:$C$6,2,TRUE)</f>
        <v xml:space="preserve">very low </v>
      </c>
      <c r="H655">
        <v>8379</v>
      </c>
      <c r="I655">
        <v>1324</v>
      </c>
      <c r="J655">
        <v>3874</v>
      </c>
      <c r="K655">
        <v>5467</v>
      </c>
      <c r="L655">
        <v>1438</v>
      </c>
      <c r="M655">
        <v>241</v>
      </c>
      <c r="N655">
        <v>0.98</v>
      </c>
      <c r="O655">
        <v>0.98</v>
      </c>
      <c r="P655" t="str">
        <f>IF(Table1[[#This Row],[pct_pharm_e_Rx]]&gt;=0.85,"most"," ")</f>
        <v>most</v>
      </c>
    </row>
    <row r="656" spans="1:16" x14ac:dyDescent="0.2">
      <c r="A656" t="s">
        <v>29</v>
      </c>
      <c r="B656" t="s">
        <v>30</v>
      </c>
      <c r="C656">
        <v>9822</v>
      </c>
      <c r="D656" t="s">
        <v>117</v>
      </c>
      <c r="E656" s="1">
        <v>42705</v>
      </c>
      <c r="F656">
        <v>9822</v>
      </c>
      <c r="G656" t="str">
        <f>VLOOKUP(Table1[[#This Row],[tot_e_Rx]],'Lookup Tables'!$B$2:$C$6,2,TRUE)</f>
        <v xml:space="preserve">very low </v>
      </c>
      <c r="H656">
        <v>7654</v>
      </c>
      <c r="I656">
        <v>2083</v>
      </c>
      <c r="J656">
        <v>3392</v>
      </c>
      <c r="K656">
        <v>6214</v>
      </c>
      <c r="L656">
        <v>761</v>
      </c>
      <c r="M656">
        <v>571</v>
      </c>
      <c r="N656">
        <v>0.94</v>
      </c>
      <c r="O656">
        <v>0.93</v>
      </c>
      <c r="P656" t="str">
        <f>IF(Table1[[#This Row],[pct_pharm_e_Rx]]&gt;=0.85,"most"," ")</f>
        <v>most</v>
      </c>
    </row>
    <row r="657" spans="1:16" x14ac:dyDescent="0.2">
      <c r="A657" t="s">
        <v>71</v>
      </c>
      <c r="B657" t="s">
        <v>72</v>
      </c>
      <c r="C657">
        <v>9782</v>
      </c>
      <c r="D657" t="s">
        <v>120</v>
      </c>
      <c r="E657" s="1">
        <v>42705</v>
      </c>
      <c r="F657">
        <v>9782</v>
      </c>
      <c r="G657" t="str">
        <f>VLOOKUP(Table1[[#This Row],[tot_e_Rx]],'Lookup Tables'!$B$2:$C$6,2,TRUE)</f>
        <v xml:space="preserve">very low </v>
      </c>
      <c r="H657">
        <v>6859</v>
      </c>
      <c r="I657">
        <v>2816</v>
      </c>
      <c r="J657">
        <v>2612</v>
      </c>
      <c r="K657">
        <v>7018</v>
      </c>
      <c r="L657">
        <v>664</v>
      </c>
      <c r="M657">
        <v>260</v>
      </c>
      <c r="N657">
        <v>0.93</v>
      </c>
      <c r="O657">
        <v>0.92</v>
      </c>
      <c r="P657" t="str">
        <f>IF(Table1[[#This Row],[pct_pharm_e_Rx]]&gt;=0.85,"most"," ")</f>
        <v>most</v>
      </c>
    </row>
    <row r="658" spans="1:16" x14ac:dyDescent="0.2">
      <c r="A658" t="s">
        <v>93</v>
      </c>
      <c r="B658" t="s">
        <v>94</v>
      </c>
      <c r="C658">
        <v>9765</v>
      </c>
      <c r="D658" t="s">
        <v>112</v>
      </c>
      <c r="E658" s="1">
        <v>42826</v>
      </c>
      <c r="F658">
        <v>9765</v>
      </c>
      <c r="G658" t="str">
        <f>VLOOKUP(Table1[[#This Row],[tot_e_Rx]],'Lookup Tables'!$B$2:$C$6,2,TRUE)</f>
        <v xml:space="preserve">very low </v>
      </c>
      <c r="H658">
        <v>7671</v>
      </c>
      <c r="I658">
        <v>1944</v>
      </c>
      <c r="J658">
        <v>3724</v>
      </c>
      <c r="K658">
        <v>5696</v>
      </c>
      <c r="L658">
        <v>2005</v>
      </c>
      <c r="M658">
        <v>417</v>
      </c>
      <c r="N658">
        <v>0.92</v>
      </c>
      <c r="O658">
        <v>0.92</v>
      </c>
      <c r="P658" t="str">
        <f>IF(Table1[[#This Row],[pct_pharm_e_Rx]]&gt;=0.85,"most"," ")</f>
        <v>most</v>
      </c>
    </row>
    <row r="659" spans="1:16" x14ac:dyDescent="0.2">
      <c r="A659" t="s">
        <v>57</v>
      </c>
      <c r="B659" t="s">
        <v>58</v>
      </c>
      <c r="C659">
        <v>9737</v>
      </c>
      <c r="D659" t="s">
        <v>119</v>
      </c>
      <c r="E659" s="1">
        <v>42795</v>
      </c>
      <c r="F659">
        <v>9737</v>
      </c>
      <c r="G659" t="str">
        <f>VLOOKUP(Table1[[#This Row],[tot_e_Rx]],'Lookup Tables'!$B$2:$C$6,2,TRUE)</f>
        <v xml:space="preserve">very low </v>
      </c>
      <c r="H659">
        <v>8538</v>
      </c>
      <c r="I659">
        <v>1098</v>
      </c>
      <c r="J659">
        <v>3486</v>
      </c>
      <c r="K659">
        <v>5841</v>
      </c>
      <c r="L659">
        <v>1383</v>
      </c>
      <c r="M659">
        <v>203</v>
      </c>
      <c r="N659">
        <v>0.93</v>
      </c>
      <c r="O659">
        <v>0.93</v>
      </c>
      <c r="P659" t="str">
        <f>IF(Table1[[#This Row],[pct_pharm_e_Rx]]&gt;=0.85,"most"," ")</f>
        <v>most</v>
      </c>
    </row>
    <row r="660" spans="1:16" x14ac:dyDescent="0.2">
      <c r="A660" t="s">
        <v>17</v>
      </c>
      <c r="B660" t="s">
        <v>18</v>
      </c>
      <c r="C660">
        <v>9736</v>
      </c>
      <c r="D660" t="s">
        <v>114</v>
      </c>
      <c r="E660" s="1">
        <v>43282</v>
      </c>
      <c r="F660">
        <v>9736</v>
      </c>
      <c r="G660" t="str">
        <f>VLOOKUP(Table1[[#This Row],[tot_e_Rx]],'Lookup Tables'!$B$2:$C$6,2,TRUE)</f>
        <v xml:space="preserve">very low </v>
      </c>
      <c r="H660">
        <v>8813</v>
      </c>
      <c r="I660">
        <v>752</v>
      </c>
      <c r="J660">
        <v>3557</v>
      </c>
      <c r="K660">
        <v>5512</v>
      </c>
      <c r="L660">
        <v>1343</v>
      </c>
      <c r="M660">
        <v>950</v>
      </c>
      <c r="N660">
        <v>0.97</v>
      </c>
      <c r="O660">
        <v>0.97</v>
      </c>
      <c r="P660" t="str">
        <f>IF(Table1[[#This Row],[pct_pharm_e_Rx]]&gt;=0.85,"most"," ")</f>
        <v>most</v>
      </c>
    </row>
    <row r="661" spans="1:16" x14ac:dyDescent="0.2">
      <c r="A661" t="s">
        <v>49</v>
      </c>
      <c r="B661" t="s">
        <v>50</v>
      </c>
      <c r="C661">
        <v>9715</v>
      </c>
      <c r="D661" t="s">
        <v>117</v>
      </c>
      <c r="E661" s="1">
        <v>43252</v>
      </c>
      <c r="F661">
        <v>9715</v>
      </c>
      <c r="G661" t="str">
        <f>VLOOKUP(Table1[[#This Row],[tot_e_Rx]],'Lookup Tables'!$B$2:$C$6,2,TRUE)</f>
        <v xml:space="preserve">very low </v>
      </c>
      <c r="H661">
        <v>8210</v>
      </c>
      <c r="I661">
        <v>1432</v>
      </c>
      <c r="J661">
        <v>2708</v>
      </c>
      <c r="K661">
        <v>6460</v>
      </c>
      <c r="L661">
        <v>933</v>
      </c>
      <c r="M661">
        <v>519</v>
      </c>
      <c r="N661">
        <v>0.95</v>
      </c>
      <c r="O661">
        <v>0.95</v>
      </c>
      <c r="P661" t="str">
        <f>IF(Table1[[#This Row],[pct_pharm_e_Rx]]&gt;=0.85,"most"," ")</f>
        <v>most</v>
      </c>
    </row>
    <row r="662" spans="1:16" x14ac:dyDescent="0.2">
      <c r="A662" t="s">
        <v>103</v>
      </c>
      <c r="B662" t="s">
        <v>104</v>
      </c>
      <c r="C662">
        <v>9698</v>
      </c>
      <c r="D662" t="s">
        <v>113</v>
      </c>
      <c r="E662" s="1">
        <v>42917</v>
      </c>
      <c r="F662">
        <v>9698</v>
      </c>
      <c r="G662" t="str">
        <f>VLOOKUP(Table1[[#This Row],[tot_e_Rx]],'Lookup Tables'!$B$2:$C$6,2,TRUE)</f>
        <v xml:space="preserve">very low </v>
      </c>
      <c r="H662">
        <v>8699</v>
      </c>
      <c r="I662">
        <v>959</v>
      </c>
      <c r="J662">
        <v>4208</v>
      </c>
      <c r="K662">
        <v>5186</v>
      </c>
      <c r="L662">
        <v>1233</v>
      </c>
      <c r="M662">
        <v>828</v>
      </c>
      <c r="N662">
        <v>0.93</v>
      </c>
      <c r="O662">
        <v>0.91</v>
      </c>
      <c r="P662" t="str">
        <f>IF(Table1[[#This Row],[pct_pharm_e_Rx]]&gt;=0.85,"most"," ")</f>
        <v>most</v>
      </c>
    </row>
    <row r="663" spans="1:16" x14ac:dyDescent="0.2">
      <c r="A663" t="s">
        <v>17</v>
      </c>
      <c r="B663" t="s">
        <v>18</v>
      </c>
      <c r="C663">
        <v>9691</v>
      </c>
      <c r="D663" t="s">
        <v>114</v>
      </c>
      <c r="E663" s="1">
        <v>43252</v>
      </c>
      <c r="F663">
        <v>9691</v>
      </c>
      <c r="G663" t="str">
        <f>VLOOKUP(Table1[[#This Row],[tot_e_Rx]],'Lookup Tables'!$B$2:$C$6,2,TRUE)</f>
        <v xml:space="preserve">very low </v>
      </c>
      <c r="H663">
        <v>8748</v>
      </c>
      <c r="I663">
        <v>768</v>
      </c>
      <c r="J663">
        <v>3582</v>
      </c>
      <c r="K663">
        <v>5542</v>
      </c>
      <c r="L663">
        <v>1325</v>
      </c>
      <c r="M663">
        <v>938</v>
      </c>
      <c r="N663">
        <v>0.97</v>
      </c>
      <c r="O663">
        <v>0.97</v>
      </c>
      <c r="P663" t="str">
        <f>IF(Table1[[#This Row],[pct_pharm_e_Rx]]&gt;=0.85,"most"," ")</f>
        <v>most</v>
      </c>
    </row>
    <row r="664" spans="1:16" x14ac:dyDescent="0.2">
      <c r="A664" t="s">
        <v>79</v>
      </c>
      <c r="B664" t="s">
        <v>80</v>
      </c>
      <c r="C664">
        <v>9647</v>
      </c>
      <c r="D664" t="s">
        <v>118</v>
      </c>
      <c r="E664" s="1">
        <v>42370</v>
      </c>
      <c r="F664">
        <v>9647</v>
      </c>
      <c r="G664" t="str">
        <f>VLOOKUP(Table1[[#This Row],[tot_e_Rx]],'Lookup Tables'!$B$2:$C$6,2,TRUE)</f>
        <v xml:space="preserve">very low </v>
      </c>
      <c r="H664">
        <v>7522</v>
      </c>
      <c r="I664">
        <v>2072</v>
      </c>
      <c r="J664">
        <v>3520</v>
      </c>
      <c r="K664">
        <v>5329</v>
      </c>
      <c r="L664">
        <v>905</v>
      </c>
      <c r="M664">
        <v>205</v>
      </c>
      <c r="N664">
        <v>0.93</v>
      </c>
      <c r="O664">
        <v>0.93</v>
      </c>
      <c r="P664" t="str">
        <f>IF(Table1[[#This Row],[pct_pharm_e_Rx]]&gt;=0.85,"most"," ")</f>
        <v>most</v>
      </c>
    </row>
    <row r="665" spans="1:16" x14ac:dyDescent="0.2">
      <c r="A665" t="s">
        <v>105</v>
      </c>
      <c r="B665" t="s">
        <v>106</v>
      </c>
      <c r="C665">
        <v>9646</v>
      </c>
      <c r="D665" t="s">
        <v>118</v>
      </c>
      <c r="E665" s="1">
        <v>42644</v>
      </c>
      <c r="F665">
        <v>9646</v>
      </c>
      <c r="G665" t="str">
        <f>VLOOKUP(Table1[[#This Row],[tot_e_Rx]],'Lookup Tables'!$B$2:$C$6,2,TRUE)</f>
        <v xml:space="preserve">very low </v>
      </c>
      <c r="H665">
        <v>8892</v>
      </c>
      <c r="I665">
        <v>731</v>
      </c>
      <c r="J665">
        <v>3871</v>
      </c>
      <c r="K665">
        <v>5595</v>
      </c>
      <c r="L665">
        <v>1123</v>
      </c>
      <c r="M665">
        <v>824</v>
      </c>
      <c r="N665">
        <v>0.9</v>
      </c>
      <c r="O665">
        <v>0.89</v>
      </c>
      <c r="P665" t="str">
        <f>IF(Table1[[#This Row],[pct_pharm_e_Rx]]&gt;=0.85,"most"," ")</f>
        <v>most</v>
      </c>
    </row>
    <row r="666" spans="1:16" x14ac:dyDescent="0.2">
      <c r="A666" t="s">
        <v>99</v>
      </c>
      <c r="B666" t="s">
        <v>100</v>
      </c>
      <c r="C666">
        <v>9631</v>
      </c>
      <c r="D666" t="s">
        <v>117</v>
      </c>
      <c r="E666" s="1">
        <v>42583</v>
      </c>
      <c r="F666">
        <v>9631</v>
      </c>
      <c r="G666" t="str">
        <f>VLOOKUP(Table1[[#This Row],[tot_e_Rx]],'Lookup Tables'!$B$2:$C$6,2,TRUE)</f>
        <v xml:space="preserve">very low </v>
      </c>
      <c r="H666">
        <v>7961</v>
      </c>
      <c r="I666">
        <v>1593</v>
      </c>
      <c r="J666">
        <v>3444</v>
      </c>
      <c r="K666">
        <v>5529</v>
      </c>
      <c r="L666">
        <v>1130</v>
      </c>
      <c r="M666">
        <v>464</v>
      </c>
      <c r="N666">
        <v>0.94</v>
      </c>
      <c r="O666">
        <v>0.93</v>
      </c>
      <c r="P666" t="str">
        <f>IF(Table1[[#This Row],[pct_pharm_e_Rx]]&gt;=0.85,"most"," ")</f>
        <v>most</v>
      </c>
    </row>
    <row r="667" spans="1:16" x14ac:dyDescent="0.2">
      <c r="A667" t="s">
        <v>17</v>
      </c>
      <c r="B667" t="s">
        <v>18</v>
      </c>
      <c r="C667">
        <v>9603</v>
      </c>
      <c r="D667" t="s">
        <v>114</v>
      </c>
      <c r="E667" s="1">
        <v>43221</v>
      </c>
      <c r="F667">
        <v>9603</v>
      </c>
      <c r="G667" t="str">
        <f>VLOOKUP(Table1[[#This Row],[tot_e_Rx]],'Lookup Tables'!$B$2:$C$6,2,TRUE)</f>
        <v xml:space="preserve">very low </v>
      </c>
      <c r="H667">
        <v>8631</v>
      </c>
      <c r="I667">
        <v>794</v>
      </c>
      <c r="J667">
        <v>3559</v>
      </c>
      <c r="K667">
        <v>5494</v>
      </c>
      <c r="L667">
        <v>1316</v>
      </c>
      <c r="M667">
        <v>936</v>
      </c>
      <c r="N667">
        <v>0.97</v>
      </c>
      <c r="O667">
        <v>0.97</v>
      </c>
      <c r="P667" t="str">
        <f>IF(Table1[[#This Row],[pct_pharm_e_Rx]]&gt;=0.85,"most"," ")</f>
        <v>most</v>
      </c>
    </row>
    <row r="668" spans="1:16" x14ac:dyDescent="0.2">
      <c r="A668" t="s">
        <v>29</v>
      </c>
      <c r="B668" t="s">
        <v>30</v>
      </c>
      <c r="C668">
        <v>9591</v>
      </c>
      <c r="D668" t="s">
        <v>117</v>
      </c>
      <c r="E668" s="1">
        <v>42675</v>
      </c>
      <c r="F668">
        <v>9591</v>
      </c>
      <c r="G668" t="str">
        <f>VLOOKUP(Table1[[#This Row],[tot_e_Rx]],'Lookup Tables'!$B$2:$C$6,2,TRUE)</f>
        <v xml:space="preserve">very low </v>
      </c>
      <c r="H668">
        <v>7529</v>
      </c>
      <c r="I668">
        <v>1989</v>
      </c>
      <c r="J668">
        <v>3332</v>
      </c>
      <c r="K668">
        <v>6055</v>
      </c>
      <c r="L668">
        <v>735</v>
      </c>
      <c r="M668">
        <v>566</v>
      </c>
      <c r="N668">
        <v>0.94</v>
      </c>
      <c r="O668">
        <v>0.93</v>
      </c>
      <c r="P668" t="str">
        <f>IF(Table1[[#This Row],[pct_pharm_e_Rx]]&gt;=0.85,"most"," ")</f>
        <v>most</v>
      </c>
    </row>
    <row r="669" spans="1:16" x14ac:dyDescent="0.2">
      <c r="A669" t="s">
        <v>39</v>
      </c>
      <c r="B669" t="s">
        <v>40</v>
      </c>
      <c r="C669">
        <v>9563</v>
      </c>
      <c r="D669" t="s">
        <v>118</v>
      </c>
      <c r="E669" s="1">
        <v>42979</v>
      </c>
      <c r="F669">
        <v>9563</v>
      </c>
      <c r="G669" t="str">
        <f>VLOOKUP(Table1[[#This Row],[tot_e_Rx]],'Lookup Tables'!$B$2:$C$6,2,TRUE)</f>
        <v xml:space="preserve">very low </v>
      </c>
      <c r="H669">
        <v>8103</v>
      </c>
      <c r="I669">
        <v>1336</v>
      </c>
      <c r="J669">
        <v>3808</v>
      </c>
      <c r="K669">
        <v>5312</v>
      </c>
      <c r="L669">
        <v>1411</v>
      </c>
      <c r="M669">
        <v>237</v>
      </c>
      <c r="N669">
        <v>0.98</v>
      </c>
      <c r="O669">
        <v>0.98</v>
      </c>
      <c r="P669" t="str">
        <f>IF(Table1[[#This Row],[pct_pharm_e_Rx]]&gt;=0.85,"most"," ")</f>
        <v>most</v>
      </c>
    </row>
    <row r="670" spans="1:16" x14ac:dyDescent="0.2">
      <c r="A670" t="s">
        <v>57</v>
      </c>
      <c r="B670" t="s">
        <v>58</v>
      </c>
      <c r="C670">
        <v>9560</v>
      </c>
      <c r="D670" t="s">
        <v>119</v>
      </c>
      <c r="E670" s="1">
        <v>42767</v>
      </c>
      <c r="F670">
        <v>9560</v>
      </c>
      <c r="G670" t="str">
        <f>VLOOKUP(Table1[[#This Row],[tot_e_Rx]],'Lookup Tables'!$B$2:$C$6,2,TRUE)</f>
        <v xml:space="preserve">very low </v>
      </c>
      <c r="H670">
        <v>8371</v>
      </c>
      <c r="I670">
        <v>1090</v>
      </c>
      <c r="J670">
        <v>3430</v>
      </c>
      <c r="K670">
        <v>5743</v>
      </c>
      <c r="L670">
        <v>1349</v>
      </c>
      <c r="M670">
        <v>195</v>
      </c>
      <c r="N670">
        <v>0.93</v>
      </c>
      <c r="O670">
        <v>0.93</v>
      </c>
      <c r="P670" t="str">
        <f>IF(Table1[[#This Row],[pct_pharm_e_Rx]]&gt;=0.85,"most"," ")</f>
        <v>most</v>
      </c>
    </row>
    <row r="671" spans="1:16" x14ac:dyDescent="0.2">
      <c r="A671" t="s">
        <v>103</v>
      </c>
      <c r="B671" t="s">
        <v>104</v>
      </c>
      <c r="C671">
        <v>9539</v>
      </c>
      <c r="D671" t="s">
        <v>113</v>
      </c>
      <c r="E671" s="1">
        <v>42887</v>
      </c>
      <c r="F671">
        <v>9539</v>
      </c>
      <c r="G671" t="str">
        <f>VLOOKUP(Table1[[#This Row],[tot_e_Rx]],'Lookup Tables'!$B$2:$C$6,2,TRUE)</f>
        <v xml:space="preserve">very low </v>
      </c>
      <c r="H671">
        <v>8480</v>
      </c>
      <c r="I671">
        <v>1025</v>
      </c>
      <c r="J671">
        <v>4144</v>
      </c>
      <c r="K671">
        <v>5136</v>
      </c>
      <c r="L671">
        <v>1186</v>
      </c>
      <c r="M671">
        <v>820</v>
      </c>
      <c r="N671">
        <v>0.93</v>
      </c>
      <c r="O671">
        <v>0.91</v>
      </c>
      <c r="P671" t="str">
        <f>IF(Table1[[#This Row],[pct_pharm_e_Rx]]&gt;=0.85,"most"," ")</f>
        <v>most</v>
      </c>
    </row>
    <row r="672" spans="1:16" x14ac:dyDescent="0.2">
      <c r="A672" t="s">
        <v>17</v>
      </c>
      <c r="B672" t="s">
        <v>18</v>
      </c>
      <c r="C672">
        <v>9517</v>
      </c>
      <c r="D672" t="s">
        <v>114</v>
      </c>
      <c r="E672" s="1">
        <v>43191</v>
      </c>
      <c r="F672">
        <v>9517</v>
      </c>
      <c r="G672" t="str">
        <f>VLOOKUP(Table1[[#This Row],[tot_e_Rx]],'Lookup Tables'!$B$2:$C$6,2,TRUE)</f>
        <v xml:space="preserve">very low </v>
      </c>
      <c r="H672">
        <v>8561</v>
      </c>
      <c r="I672">
        <v>780</v>
      </c>
      <c r="J672">
        <v>3543</v>
      </c>
      <c r="K672">
        <v>5425</v>
      </c>
      <c r="L672">
        <v>1294</v>
      </c>
      <c r="M672">
        <v>916</v>
      </c>
      <c r="N672">
        <v>0.97</v>
      </c>
      <c r="O672">
        <v>0.97</v>
      </c>
      <c r="P672" t="str">
        <f>IF(Table1[[#This Row],[pct_pharm_e_Rx]]&gt;=0.85,"most"," ")</f>
        <v>most</v>
      </c>
    </row>
    <row r="673" spans="1:16" x14ac:dyDescent="0.2">
      <c r="A673" t="s">
        <v>71</v>
      </c>
      <c r="B673" t="s">
        <v>72</v>
      </c>
      <c r="C673">
        <v>9516</v>
      </c>
      <c r="D673" t="s">
        <v>120</v>
      </c>
      <c r="E673" s="1">
        <v>42675</v>
      </c>
      <c r="F673">
        <v>9516</v>
      </c>
      <c r="G673" t="str">
        <f>VLOOKUP(Table1[[#This Row],[tot_e_Rx]],'Lookup Tables'!$B$2:$C$6,2,TRUE)</f>
        <v xml:space="preserve">very low </v>
      </c>
      <c r="H673">
        <v>6692</v>
      </c>
      <c r="I673">
        <v>2721</v>
      </c>
      <c r="J673">
        <v>2531</v>
      </c>
      <c r="K673">
        <v>6845</v>
      </c>
      <c r="L673">
        <v>662</v>
      </c>
      <c r="M673">
        <v>248</v>
      </c>
      <c r="N673">
        <v>0.93</v>
      </c>
      <c r="O673">
        <v>0.92</v>
      </c>
      <c r="P673" t="str">
        <f>IF(Table1[[#This Row],[pct_pharm_e_Rx]]&gt;=0.85,"most"," ")</f>
        <v>most</v>
      </c>
    </row>
    <row r="674" spans="1:16" x14ac:dyDescent="0.2">
      <c r="A674" t="s">
        <v>93</v>
      </c>
      <c r="B674" t="s">
        <v>94</v>
      </c>
      <c r="C674">
        <v>9516</v>
      </c>
      <c r="D674" t="s">
        <v>112</v>
      </c>
      <c r="E674" s="1">
        <v>42795</v>
      </c>
      <c r="F674">
        <v>9516</v>
      </c>
      <c r="G674" t="str">
        <f>VLOOKUP(Table1[[#This Row],[tot_e_Rx]],'Lookup Tables'!$B$2:$C$6,2,TRUE)</f>
        <v xml:space="preserve">very low </v>
      </c>
      <c r="H674">
        <v>7470</v>
      </c>
      <c r="I674">
        <v>1899</v>
      </c>
      <c r="J674">
        <v>3651</v>
      </c>
      <c r="K674">
        <v>5539</v>
      </c>
      <c r="L674">
        <v>1962</v>
      </c>
      <c r="M674">
        <v>403</v>
      </c>
      <c r="N674">
        <v>0.92</v>
      </c>
      <c r="O674">
        <v>0.91</v>
      </c>
      <c r="P674" t="str">
        <f>IF(Table1[[#This Row],[pct_pharm_e_Rx]]&gt;=0.85,"most"," ")</f>
        <v>most</v>
      </c>
    </row>
    <row r="675" spans="1:16" x14ac:dyDescent="0.2">
      <c r="A675" t="s">
        <v>55</v>
      </c>
      <c r="B675" t="s">
        <v>56</v>
      </c>
      <c r="C675">
        <v>9514</v>
      </c>
      <c r="D675" t="s">
        <v>119</v>
      </c>
      <c r="E675" s="1">
        <v>42614</v>
      </c>
      <c r="F675">
        <v>9514</v>
      </c>
      <c r="G675" t="str">
        <f>VLOOKUP(Table1[[#This Row],[tot_e_Rx]],'Lookup Tables'!$B$2:$C$6,2,TRUE)</f>
        <v xml:space="preserve">very low </v>
      </c>
      <c r="H675">
        <v>8498</v>
      </c>
      <c r="I675">
        <v>951</v>
      </c>
      <c r="J675">
        <v>4250</v>
      </c>
      <c r="K675">
        <v>5053</v>
      </c>
      <c r="L675">
        <v>1214</v>
      </c>
      <c r="M675">
        <v>759</v>
      </c>
      <c r="N675">
        <v>0.92</v>
      </c>
      <c r="O675">
        <v>0.9</v>
      </c>
      <c r="P675" t="str">
        <f>IF(Table1[[#This Row],[pct_pharm_e_Rx]]&gt;=0.85,"most"," ")</f>
        <v>most</v>
      </c>
    </row>
    <row r="676" spans="1:16" x14ac:dyDescent="0.2">
      <c r="A676" t="s">
        <v>99</v>
      </c>
      <c r="B676" t="s">
        <v>100</v>
      </c>
      <c r="C676">
        <v>9484</v>
      </c>
      <c r="D676" t="s">
        <v>117</v>
      </c>
      <c r="E676" s="1">
        <v>42522</v>
      </c>
      <c r="F676">
        <v>9484</v>
      </c>
      <c r="G676" t="str">
        <f>VLOOKUP(Table1[[#This Row],[tot_e_Rx]],'Lookup Tables'!$B$2:$C$6,2,TRUE)</f>
        <v xml:space="preserve">very low </v>
      </c>
      <c r="H676">
        <v>7562</v>
      </c>
      <c r="I676">
        <v>1845</v>
      </c>
      <c r="J676">
        <v>3505</v>
      </c>
      <c r="K676">
        <v>5852</v>
      </c>
      <c r="L676">
        <v>1118</v>
      </c>
      <c r="M676">
        <v>476</v>
      </c>
      <c r="N676">
        <v>0.94</v>
      </c>
      <c r="O676">
        <v>0.93</v>
      </c>
      <c r="P676" t="str">
        <f>IF(Table1[[#This Row],[pct_pharm_e_Rx]]&gt;=0.85,"most"," ")</f>
        <v>most</v>
      </c>
    </row>
    <row r="677" spans="1:16" x14ac:dyDescent="0.2">
      <c r="A677" t="s">
        <v>63</v>
      </c>
      <c r="B677" t="s">
        <v>64</v>
      </c>
      <c r="C677">
        <v>9476</v>
      </c>
      <c r="D677" t="s">
        <v>117</v>
      </c>
      <c r="E677" s="1">
        <v>42401</v>
      </c>
      <c r="F677">
        <v>9476</v>
      </c>
      <c r="G677" t="str">
        <f>VLOOKUP(Table1[[#This Row],[tot_e_Rx]],'Lookup Tables'!$B$2:$C$6,2,TRUE)</f>
        <v xml:space="preserve">very low </v>
      </c>
      <c r="H677">
        <v>7572</v>
      </c>
      <c r="I677">
        <v>1825</v>
      </c>
      <c r="J677">
        <v>3976</v>
      </c>
      <c r="K677">
        <v>5382</v>
      </c>
      <c r="L677">
        <v>1007</v>
      </c>
      <c r="M677">
        <v>1133</v>
      </c>
      <c r="N677">
        <v>0.93</v>
      </c>
      <c r="O677">
        <v>0.91</v>
      </c>
      <c r="P677" t="str">
        <f>IF(Table1[[#This Row],[pct_pharm_e_Rx]]&gt;=0.85,"most"," ")</f>
        <v>most</v>
      </c>
    </row>
    <row r="678" spans="1:16" x14ac:dyDescent="0.2">
      <c r="A678" t="s">
        <v>17</v>
      </c>
      <c r="B678" t="s">
        <v>18</v>
      </c>
      <c r="C678">
        <v>9453</v>
      </c>
      <c r="D678" t="s">
        <v>114</v>
      </c>
      <c r="E678" s="1">
        <v>43160</v>
      </c>
      <c r="F678">
        <v>9453</v>
      </c>
      <c r="G678" t="str">
        <f>VLOOKUP(Table1[[#This Row],[tot_e_Rx]],'Lookup Tables'!$B$2:$C$6,2,TRUE)</f>
        <v xml:space="preserve">very low </v>
      </c>
      <c r="H678">
        <v>8504</v>
      </c>
      <c r="I678">
        <v>773</v>
      </c>
      <c r="J678">
        <v>3498</v>
      </c>
      <c r="K678">
        <v>5416</v>
      </c>
      <c r="L678">
        <v>1278</v>
      </c>
      <c r="M678">
        <v>902</v>
      </c>
      <c r="N678">
        <v>0.97</v>
      </c>
      <c r="O678">
        <v>0.96</v>
      </c>
      <c r="P678" t="str">
        <f>IF(Table1[[#This Row],[pct_pharm_e_Rx]]&gt;=0.85,"most"," ")</f>
        <v>most</v>
      </c>
    </row>
    <row r="679" spans="1:16" x14ac:dyDescent="0.2">
      <c r="A679" t="s">
        <v>39</v>
      </c>
      <c r="B679" t="s">
        <v>40</v>
      </c>
      <c r="C679">
        <v>9426</v>
      </c>
      <c r="D679" t="s">
        <v>118</v>
      </c>
      <c r="E679" s="1">
        <v>42948</v>
      </c>
      <c r="F679">
        <v>9426</v>
      </c>
      <c r="G679" t="str">
        <f>VLOOKUP(Table1[[#This Row],[tot_e_Rx]],'Lookup Tables'!$B$2:$C$6,2,TRUE)</f>
        <v xml:space="preserve">very low </v>
      </c>
      <c r="H679">
        <v>7922</v>
      </c>
      <c r="I679">
        <v>1389</v>
      </c>
      <c r="J679">
        <v>3745</v>
      </c>
      <c r="K679">
        <v>5255</v>
      </c>
      <c r="L679">
        <v>1389</v>
      </c>
      <c r="M679">
        <v>236</v>
      </c>
      <c r="N679">
        <v>0.98</v>
      </c>
      <c r="O679">
        <v>0.98</v>
      </c>
      <c r="P679" t="str">
        <f>IF(Table1[[#This Row],[pct_pharm_e_Rx]]&gt;=0.85,"most"," ")</f>
        <v>most</v>
      </c>
    </row>
    <row r="680" spans="1:16" x14ac:dyDescent="0.2">
      <c r="A680" t="s">
        <v>49</v>
      </c>
      <c r="B680" t="s">
        <v>50</v>
      </c>
      <c r="C680">
        <v>9415</v>
      </c>
      <c r="D680" t="s">
        <v>117</v>
      </c>
      <c r="E680" s="1">
        <v>43221</v>
      </c>
      <c r="F680">
        <v>9415</v>
      </c>
      <c r="G680" t="str">
        <f>VLOOKUP(Table1[[#This Row],[tot_e_Rx]],'Lookup Tables'!$B$2:$C$6,2,TRUE)</f>
        <v xml:space="preserve">very low </v>
      </c>
      <c r="H680">
        <v>7801</v>
      </c>
      <c r="I680">
        <v>1545</v>
      </c>
      <c r="J680">
        <v>2675</v>
      </c>
      <c r="K680">
        <v>6231</v>
      </c>
      <c r="L680">
        <v>905</v>
      </c>
      <c r="M680">
        <v>500</v>
      </c>
      <c r="N680">
        <v>0.95</v>
      </c>
      <c r="O680">
        <v>0.95</v>
      </c>
      <c r="P680" t="str">
        <f>IF(Table1[[#This Row],[pct_pharm_e_Rx]]&gt;=0.85,"most"," ")</f>
        <v>most</v>
      </c>
    </row>
    <row r="681" spans="1:16" x14ac:dyDescent="0.2">
      <c r="A681" t="s">
        <v>55</v>
      </c>
      <c r="B681" t="s">
        <v>56</v>
      </c>
      <c r="C681">
        <v>9407</v>
      </c>
      <c r="D681" t="s">
        <v>119</v>
      </c>
      <c r="E681" s="1">
        <v>42583</v>
      </c>
      <c r="F681">
        <v>9407</v>
      </c>
      <c r="G681" t="str">
        <f>VLOOKUP(Table1[[#This Row],[tot_e_Rx]],'Lookup Tables'!$B$2:$C$6,2,TRUE)</f>
        <v xml:space="preserve">very low </v>
      </c>
      <c r="H681">
        <v>8368</v>
      </c>
      <c r="I681">
        <v>975</v>
      </c>
      <c r="J681">
        <v>4160</v>
      </c>
      <c r="K681">
        <v>4809</v>
      </c>
      <c r="L681">
        <v>1174</v>
      </c>
      <c r="M681">
        <v>738</v>
      </c>
      <c r="N681">
        <v>0.92</v>
      </c>
      <c r="O681">
        <v>0.9</v>
      </c>
      <c r="P681" t="str">
        <f>IF(Table1[[#This Row],[pct_pharm_e_Rx]]&gt;=0.85,"most"," ")</f>
        <v>most</v>
      </c>
    </row>
    <row r="682" spans="1:16" x14ac:dyDescent="0.2">
      <c r="A682" t="s">
        <v>17</v>
      </c>
      <c r="B682" t="s">
        <v>18</v>
      </c>
      <c r="C682">
        <v>9398</v>
      </c>
      <c r="D682" t="s">
        <v>114</v>
      </c>
      <c r="E682" s="1">
        <v>43132</v>
      </c>
      <c r="F682">
        <v>9398</v>
      </c>
      <c r="G682" t="str">
        <f>VLOOKUP(Table1[[#This Row],[tot_e_Rx]],'Lookup Tables'!$B$2:$C$6,2,TRUE)</f>
        <v xml:space="preserve">very low </v>
      </c>
      <c r="H682">
        <v>8426</v>
      </c>
      <c r="I682">
        <v>795</v>
      </c>
      <c r="J682">
        <v>3485</v>
      </c>
      <c r="K682">
        <v>5391</v>
      </c>
      <c r="L682">
        <v>1263</v>
      </c>
      <c r="M682">
        <v>902</v>
      </c>
      <c r="N682">
        <v>0.97</v>
      </c>
      <c r="O682">
        <v>0.96</v>
      </c>
      <c r="P682" t="str">
        <f>IF(Table1[[#This Row],[pct_pharm_e_Rx]]&gt;=0.85,"most"," ")</f>
        <v>most</v>
      </c>
    </row>
    <row r="683" spans="1:16" x14ac:dyDescent="0.2">
      <c r="A683" t="s">
        <v>57</v>
      </c>
      <c r="B683" t="s">
        <v>58</v>
      </c>
      <c r="C683">
        <v>9395</v>
      </c>
      <c r="D683" t="s">
        <v>119</v>
      </c>
      <c r="E683" s="1">
        <v>42736</v>
      </c>
      <c r="F683">
        <v>9395</v>
      </c>
      <c r="G683" t="str">
        <f>VLOOKUP(Table1[[#This Row],[tot_e_Rx]],'Lookup Tables'!$B$2:$C$6,2,TRUE)</f>
        <v xml:space="preserve">very low </v>
      </c>
      <c r="H683">
        <v>8199</v>
      </c>
      <c r="I683">
        <v>1097</v>
      </c>
      <c r="J683">
        <v>3386</v>
      </c>
      <c r="K683">
        <v>5653</v>
      </c>
      <c r="L683">
        <v>1319</v>
      </c>
      <c r="M683">
        <v>197</v>
      </c>
      <c r="N683">
        <v>0.92</v>
      </c>
      <c r="O683">
        <v>0.92</v>
      </c>
      <c r="P683" t="str">
        <f>IF(Table1[[#This Row],[pct_pharm_e_Rx]]&gt;=0.85,"most"," ")</f>
        <v>most</v>
      </c>
    </row>
    <row r="684" spans="1:16" x14ac:dyDescent="0.2">
      <c r="A684" t="s">
        <v>99</v>
      </c>
      <c r="B684" t="s">
        <v>100</v>
      </c>
      <c r="C684">
        <v>9368</v>
      </c>
      <c r="D684" t="s">
        <v>117</v>
      </c>
      <c r="E684" s="1">
        <v>42552</v>
      </c>
      <c r="F684">
        <v>9368</v>
      </c>
      <c r="G684" t="str">
        <f>VLOOKUP(Table1[[#This Row],[tot_e_Rx]],'Lookup Tables'!$B$2:$C$6,2,TRUE)</f>
        <v xml:space="preserve">very low </v>
      </c>
      <c r="H684">
        <v>7627</v>
      </c>
      <c r="I684">
        <v>1663</v>
      </c>
      <c r="J684">
        <v>3483</v>
      </c>
      <c r="K684">
        <v>5626</v>
      </c>
      <c r="L684">
        <v>1158</v>
      </c>
      <c r="M684">
        <v>467</v>
      </c>
      <c r="N684">
        <v>0.94</v>
      </c>
      <c r="O684">
        <v>0.93</v>
      </c>
      <c r="P684" t="str">
        <f>IF(Table1[[#This Row],[pct_pharm_e_Rx]]&gt;=0.85,"most"," ")</f>
        <v>most</v>
      </c>
    </row>
    <row r="685" spans="1:16" x14ac:dyDescent="0.2">
      <c r="A685" t="s">
        <v>93</v>
      </c>
      <c r="B685" t="s">
        <v>94</v>
      </c>
      <c r="C685">
        <v>9329</v>
      </c>
      <c r="D685" t="s">
        <v>112</v>
      </c>
      <c r="E685" s="1">
        <v>42767</v>
      </c>
      <c r="F685">
        <v>9329</v>
      </c>
      <c r="G685" t="str">
        <f>VLOOKUP(Table1[[#This Row],[tot_e_Rx]],'Lookup Tables'!$B$2:$C$6,2,TRUE)</f>
        <v xml:space="preserve">very low </v>
      </c>
      <c r="H685">
        <v>7286</v>
      </c>
      <c r="I685">
        <v>1899</v>
      </c>
      <c r="J685">
        <v>3613</v>
      </c>
      <c r="K685">
        <v>5402</v>
      </c>
      <c r="L685">
        <v>1905</v>
      </c>
      <c r="M685">
        <v>381</v>
      </c>
      <c r="N685">
        <v>0.92</v>
      </c>
      <c r="O685">
        <v>0.92</v>
      </c>
      <c r="P685" t="str">
        <f>IF(Table1[[#This Row],[pct_pharm_e_Rx]]&gt;=0.85,"most"," ")</f>
        <v>most</v>
      </c>
    </row>
    <row r="686" spans="1:16" x14ac:dyDescent="0.2">
      <c r="A686" t="s">
        <v>103</v>
      </c>
      <c r="B686" t="s">
        <v>104</v>
      </c>
      <c r="C686">
        <v>9322</v>
      </c>
      <c r="D686" t="s">
        <v>113</v>
      </c>
      <c r="E686" s="1">
        <v>42856</v>
      </c>
      <c r="F686">
        <v>9322</v>
      </c>
      <c r="G686" t="str">
        <f>VLOOKUP(Table1[[#This Row],[tot_e_Rx]],'Lookup Tables'!$B$2:$C$6,2,TRUE)</f>
        <v xml:space="preserve">very low </v>
      </c>
      <c r="H686">
        <v>8304</v>
      </c>
      <c r="I686">
        <v>1018</v>
      </c>
      <c r="J686">
        <v>4099</v>
      </c>
      <c r="K686">
        <v>4995</v>
      </c>
      <c r="L686">
        <v>1121</v>
      </c>
      <c r="M686">
        <v>793</v>
      </c>
      <c r="N686">
        <v>0.89</v>
      </c>
      <c r="O686">
        <v>0.87</v>
      </c>
      <c r="P686" t="str">
        <f>IF(Table1[[#This Row],[pct_pharm_e_Rx]]&gt;=0.85,"most"," ")</f>
        <v>most</v>
      </c>
    </row>
    <row r="687" spans="1:16" x14ac:dyDescent="0.2">
      <c r="A687" t="s">
        <v>57</v>
      </c>
      <c r="B687" t="s">
        <v>58</v>
      </c>
      <c r="C687">
        <v>9302</v>
      </c>
      <c r="D687" t="s">
        <v>119</v>
      </c>
      <c r="E687" s="1">
        <v>42705</v>
      </c>
      <c r="F687">
        <v>9302</v>
      </c>
      <c r="G687" t="str">
        <f>VLOOKUP(Table1[[#This Row],[tot_e_Rx]],'Lookup Tables'!$B$2:$C$6,2,TRUE)</f>
        <v xml:space="preserve">very low </v>
      </c>
      <c r="H687">
        <v>8058</v>
      </c>
      <c r="I687">
        <v>1143</v>
      </c>
      <c r="J687">
        <v>3357</v>
      </c>
      <c r="K687">
        <v>5604</v>
      </c>
      <c r="L687">
        <v>1287</v>
      </c>
      <c r="M687">
        <v>186</v>
      </c>
      <c r="N687">
        <v>0.92</v>
      </c>
      <c r="O687">
        <v>0.92</v>
      </c>
      <c r="P687" t="str">
        <f>IF(Table1[[#This Row],[pct_pharm_e_Rx]]&gt;=0.85,"most"," ")</f>
        <v>most</v>
      </c>
    </row>
    <row r="688" spans="1:16" x14ac:dyDescent="0.2">
      <c r="A688" t="s">
        <v>17</v>
      </c>
      <c r="B688" t="s">
        <v>18</v>
      </c>
      <c r="C688">
        <v>9249</v>
      </c>
      <c r="D688" t="s">
        <v>114</v>
      </c>
      <c r="E688" s="1">
        <v>43101</v>
      </c>
      <c r="F688">
        <v>9249</v>
      </c>
      <c r="G688" t="str">
        <f>VLOOKUP(Table1[[#This Row],[tot_e_Rx]],'Lookup Tables'!$B$2:$C$6,2,TRUE)</f>
        <v xml:space="preserve">very low </v>
      </c>
      <c r="H688">
        <v>8287</v>
      </c>
      <c r="I688">
        <v>795</v>
      </c>
      <c r="J688">
        <v>3449</v>
      </c>
      <c r="K688">
        <v>5300</v>
      </c>
      <c r="L688">
        <v>1242</v>
      </c>
      <c r="M688">
        <v>880</v>
      </c>
      <c r="N688">
        <v>0.97</v>
      </c>
      <c r="O688">
        <v>0.96</v>
      </c>
      <c r="P688" t="str">
        <f>IF(Table1[[#This Row],[pct_pharm_e_Rx]]&gt;=0.85,"most"," ")</f>
        <v>most</v>
      </c>
    </row>
    <row r="689" spans="1:16" x14ac:dyDescent="0.2">
      <c r="A689" t="s">
        <v>29</v>
      </c>
      <c r="B689" t="s">
        <v>30</v>
      </c>
      <c r="C689">
        <v>9245</v>
      </c>
      <c r="D689" t="s">
        <v>117</v>
      </c>
      <c r="E689" s="1">
        <v>42644</v>
      </c>
      <c r="F689">
        <v>9245</v>
      </c>
      <c r="G689" t="str">
        <f>VLOOKUP(Table1[[#This Row],[tot_e_Rx]],'Lookup Tables'!$B$2:$C$6,2,TRUE)</f>
        <v xml:space="preserve">very low </v>
      </c>
      <c r="H689">
        <v>7279</v>
      </c>
      <c r="I689">
        <v>1897</v>
      </c>
      <c r="J689">
        <v>3198</v>
      </c>
      <c r="K689">
        <v>5848</v>
      </c>
      <c r="L689">
        <v>712</v>
      </c>
      <c r="M689">
        <v>533</v>
      </c>
      <c r="N689">
        <v>0.94</v>
      </c>
      <c r="O689">
        <v>0.92</v>
      </c>
      <c r="P689" t="str">
        <f>IF(Table1[[#This Row],[pct_pharm_e_Rx]]&gt;=0.85,"most"," ")</f>
        <v>most</v>
      </c>
    </row>
    <row r="690" spans="1:16" x14ac:dyDescent="0.2">
      <c r="A690" t="s">
        <v>93</v>
      </c>
      <c r="B690" t="s">
        <v>94</v>
      </c>
      <c r="C690">
        <v>9240</v>
      </c>
      <c r="D690" t="s">
        <v>112</v>
      </c>
      <c r="E690" s="1">
        <v>42736</v>
      </c>
      <c r="F690">
        <v>9240</v>
      </c>
      <c r="G690" t="str">
        <f>VLOOKUP(Table1[[#This Row],[tot_e_Rx]],'Lookup Tables'!$B$2:$C$6,2,TRUE)</f>
        <v xml:space="preserve">very low </v>
      </c>
      <c r="H690">
        <v>7132</v>
      </c>
      <c r="I690">
        <v>1956</v>
      </c>
      <c r="J690">
        <v>3548</v>
      </c>
      <c r="K690">
        <v>5374</v>
      </c>
      <c r="L690">
        <v>1890</v>
      </c>
      <c r="M690">
        <v>375</v>
      </c>
      <c r="N690">
        <v>0.92</v>
      </c>
      <c r="O690">
        <v>0.91</v>
      </c>
      <c r="P690" t="str">
        <f>IF(Table1[[#This Row],[pct_pharm_e_Rx]]&gt;=0.85,"most"," ")</f>
        <v>most</v>
      </c>
    </row>
    <row r="691" spans="1:16" x14ac:dyDescent="0.2">
      <c r="A691" t="s">
        <v>71</v>
      </c>
      <c r="B691" t="s">
        <v>72</v>
      </c>
      <c r="C691">
        <v>9209</v>
      </c>
      <c r="D691" t="s">
        <v>120</v>
      </c>
      <c r="E691" s="1">
        <v>42644</v>
      </c>
      <c r="F691">
        <v>9209</v>
      </c>
      <c r="G691" t="str">
        <f>VLOOKUP(Table1[[#This Row],[tot_e_Rx]],'Lookup Tables'!$B$2:$C$6,2,TRUE)</f>
        <v xml:space="preserve">very low </v>
      </c>
      <c r="H691">
        <v>6345</v>
      </c>
      <c r="I691">
        <v>2763</v>
      </c>
      <c r="J691">
        <v>2465</v>
      </c>
      <c r="K691">
        <v>6592</v>
      </c>
      <c r="L691">
        <v>640</v>
      </c>
      <c r="M691">
        <v>233</v>
      </c>
      <c r="N691">
        <v>0.92</v>
      </c>
      <c r="O691">
        <v>0.92</v>
      </c>
      <c r="P691" t="str">
        <f>IF(Table1[[#This Row],[pct_pharm_e_Rx]]&gt;=0.85,"most"," ")</f>
        <v>most</v>
      </c>
    </row>
    <row r="692" spans="1:16" x14ac:dyDescent="0.2">
      <c r="A692" t="s">
        <v>57</v>
      </c>
      <c r="B692" t="s">
        <v>58</v>
      </c>
      <c r="C692">
        <v>9175</v>
      </c>
      <c r="D692" t="s">
        <v>119</v>
      </c>
      <c r="E692" s="1">
        <v>42675</v>
      </c>
      <c r="F692">
        <v>9175</v>
      </c>
      <c r="G692" t="str">
        <f>VLOOKUP(Table1[[#This Row],[tot_e_Rx]],'Lookup Tables'!$B$2:$C$6,2,TRUE)</f>
        <v xml:space="preserve">very low </v>
      </c>
      <c r="H692">
        <v>7947</v>
      </c>
      <c r="I692">
        <v>1128</v>
      </c>
      <c r="J692">
        <v>3317</v>
      </c>
      <c r="K692">
        <v>5532</v>
      </c>
      <c r="L692">
        <v>1282</v>
      </c>
      <c r="M692">
        <v>190</v>
      </c>
      <c r="N692">
        <v>0.92</v>
      </c>
      <c r="O692">
        <v>0.92</v>
      </c>
      <c r="P692" t="str">
        <f>IF(Table1[[#This Row],[pct_pharm_e_Rx]]&gt;=0.85,"most"," ")</f>
        <v>most</v>
      </c>
    </row>
    <row r="693" spans="1:16" x14ac:dyDescent="0.2">
      <c r="A693" t="s">
        <v>103</v>
      </c>
      <c r="B693" t="s">
        <v>104</v>
      </c>
      <c r="C693">
        <v>9170</v>
      </c>
      <c r="D693" t="s">
        <v>113</v>
      </c>
      <c r="E693" s="1">
        <v>42826</v>
      </c>
      <c r="F693">
        <v>9170</v>
      </c>
      <c r="G693" t="str">
        <f>VLOOKUP(Table1[[#This Row],[tot_e_Rx]],'Lookup Tables'!$B$2:$C$6,2,TRUE)</f>
        <v xml:space="preserve">very low </v>
      </c>
      <c r="H693">
        <v>8158</v>
      </c>
      <c r="I693">
        <v>1012</v>
      </c>
      <c r="J693">
        <v>4020</v>
      </c>
      <c r="K693">
        <v>4936</v>
      </c>
      <c r="L693">
        <v>1120</v>
      </c>
      <c r="M693">
        <v>777</v>
      </c>
      <c r="N693">
        <v>0.89</v>
      </c>
      <c r="O693">
        <v>0.87</v>
      </c>
      <c r="P693" t="str">
        <f>IF(Table1[[#This Row],[pct_pharm_e_Rx]]&gt;=0.85,"most"," ")</f>
        <v>most</v>
      </c>
    </row>
    <row r="694" spans="1:16" x14ac:dyDescent="0.2">
      <c r="A694" t="s">
        <v>55</v>
      </c>
      <c r="B694" t="s">
        <v>56</v>
      </c>
      <c r="C694">
        <v>9168</v>
      </c>
      <c r="D694" t="s">
        <v>119</v>
      </c>
      <c r="E694" s="1">
        <v>42552</v>
      </c>
      <c r="F694">
        <v>9168</v>
      </c>
      <c r="G694" t="str">
        <f>VLOOKUP(Table1[[#This Row],[tot_e_Rx]],'Lookup Tables'!$B$2:$C$6,2,TRUE)</f>
        <v xml:space="preserve">very low </v>
      </c>
      <c r="H694">
        <v>8155</v>
      </c>
      <c r="I694">
        <v>948</v>
      </c>
      <c r="J694">
        <v>4159</v>
      </c>
      <c r="K694">
        <v>4863</v>
      </c>
      <c r="L694">
        <v>1178</v>
      </c>
      <c r="M694">
        <v>751</v>
      </c>
      <c r="N694">
        <v>0.88</v>
      </c>
      <c r="O694">
        <v>0.86</v>
      </c>
      <c r="P694" t="str">
        <f>IF(Table1[[#This Row],[pct_pharm_e_Rx]]&gt;=0.85,"most"," ")</f>
        <v>most</v>
      </c>
    </row>
    <row r="695" spans="1:16" x14ac:dyDescent="0.2">
      <c r="A695" t="s">
        <v>39</v>
      </c>
      <c r="B695" t="s">
        <v>40</v>
      </c>
      <c r="C695">
        <v>9162</v>
      </c>
      <c r="D695" t="s">
        <v>118</v>
      </c>
      <c r="E695" s="1">
        <v>42917</v>
      </c>
      <c r="F695">
        <v>9162</v>
      </c>
      <c r="G695" t="str">
        <f>VLOOKUP(Table1[[#This Row],[tot_e_Rx]],'Lookup Tables'!$B$2:$C$6,2,TRUE)</f>
        <v xml:space="preserve">very low </v>
      </c>
      <c r="H695">
        <v>7636</v>
      </c>
      <c r="I695">
        <v>1405</v>
      </c>
      <c r="J695">
        <v>3689</v>
      </c>
      <c r="K695">
        <v>5095</v>
      </c>
      <c r="L695">
        <v>1347</v>
      </c>
      <c r="M695">
        <v>233</v>
      </c>
      <c r="N695">
        <v>0.96</v>
      </c>
      <c r="O695">
        <v>0.98</v>
      </c>
      <c r="P695" t="str">
        <f>IF(Table1[[#This Row],[pct_pharm_e_Rx]]&gt;=0.85,"most"," ")</f>
        <v>most</v>
      </c>
    </row>
    <row r="696" spans="1:16" x14ac:dyDescent="0.2">
      <c r="A696" t="s">
        <v>23</v>
      </c>
      <c r="B696" t="s">
        <v>24</v>
      </c>
      <c r="C696">
        <v>9162</v>
      </c>
      <c r="D696" t="s">
        <v>116</v>
      </c>
      <c r="E696" s="1">
        <v>43556</v>
      </c>
      <c r="F696">
        <v>9162</v>
      </c>
      <c r="G696" t="str">
        <f>VLOOKUP(Table1[[#This Row],[tot_e_Rx]],'Lookup Tables'!$B$2:$C$6,2,TRUE)</f>
        <v xml:space="preserve">very low </v>
      </c>
      <c r="H696">
        <v>8455</v>
      </c>
      <c r="I696">
        <v>563</v>
      </c>
      <c r="J696">
        <v>2570</v>
      </c>
      <c r="K696">
        <v>6577</v>
      </c>
      <c r="L696">
        <v>1118</v>
      </c>
      <c r="M696">
        <v>630</v>
      </c>
      <c r="N696">
        <v>0.93</v>
      </c>
      <c r="O696">
        <v>0.92</v>
      </c>
      <c r="P696" t="str">
        <f>IF(Table1[[#This Row],[pct_pharm_e_Rx]]&gt;=0.85,"most"," ")</f>
        <v>most</v>
      </c>
    </row>
    <row r="697" spans="1:16" x14ac:dyDescent="0.2">
      <c r="A697" t="s">
        <v>39</v>
      </c>
      <c r="B697" t="s">
        <v>40</v>
      </c>
      <c r="C697">
        <v>9117</v>
      </c>
      <c r="D697" t="s">
        <v>118</v>
      </c>
      <c r="E697" s="1">
        <v>42887</v>
      </c>
      <c r="F697">
        <v>9117</v>
      </c>
      <c r="G697" t="str">
        <f>VLOOKUP(Table1[[#This Row],[tot_e_Rx]],'Lookup Tables'!$B$2:$C$6,2,TRUE)</f>
        <v xml:space="preserve">very low </v>
      </c>
      <c r="H697">
        <v>7449</v>
      </c>
      <c r="I697">
        <v>1519</v>
      </c>
      <c r="J697">
        <v>3722</v>
      </c>
      <c r="K697">
        <v>5127</v>
      </c>
      <c r="L697">
        <v>1329</v>
      </c>
      <c r="M697">
        <v>235</v>
      </c>
      <c r="N697">
        <v>0.98</v>
      </c>
      <c r="O697">
        <v>0.98</v>
      </c>
      <c r="P697" t="str">
        <f>IF(Table1[[#This Row],[pct_pharm_e_Rx]]&gt;=0.85,"most"," ")</f>
        <v>most</v>
      </c>
    </row>
    <row r="698" spans="1:16" x14ac:dyDescent="0.2">
      <c r="A698" t="s">
        <v>49</v>
      </c>
      <c r="B698" t="s">
        <v>50</v>
      </c>
      <c r="C698">
        <v>9111</v>
      </c>
      <c r="D698" t="s">
        <v>117</v>
      </c>
      <c r="E698" s="1">
        <v>43191</v>
      </c>
      <c r="F698">
        <v>9111</v>
      </c>
      <c r="G698" t="str">
        <f>VLOOKUP(Table1[[#This Row],[tot_e_Rx]],'Lookup Tables'!$B$2:$C$6,2,TRUE)</f>
        <v xml:space="preserve">very low </v>
      </c>
      <c r="H698">
        <v>7317</v>
      </c>
      <c r="I698">
        <v>1720</v>
      </c>
      <c r="J698">
        <v>2626</v>
      </c>
      <c r="K698">
        <v>6011</v>
      </c>
      <c r="L698">
        <v>912</v>
      </c>
      <c r="M698">
        <v>476</v>
      </c>
      <c r="N698">
        <v>0.95</v>
      </c>
      <c r="O698">
        <v>0.94</v>
      </c>
      <c r="P698" t="str">
        <f>IF(Table1[[#This Row],[pct_pharm_e_Rx]]&gt;=0.85,"most"," ")</f>
        <v>most</v>
      </c>
    </row>
    <row r="699" spans="1:16" x14ac:dyDescent="0.2">
      <c r="A699" t="s">
        <v>63</v>
      </c>
      <c r="B699" t="s">
        <v>64</v>
      </c>
      <c r="C699">
        <v>9093</v>
      </c>
      <c r="D699" t="s">
        <v>117</v>
      </c>
      <c r="E699" s="1">
        <v>42370</v>
      </c>
      <c r="F699">
        <v>9093</v>
      </c>
      <c r="G699" t="str">
        <f>VLOOKUP(Table1[[#This Row],[tot_e_Rx]],'Lookup Tables'!$B$2:$C$6,2,TRUE)</f>
        <v xml:space="preserve">very low </v>
      </c>
      <c r="H699">
        <v>7345</v>
      </c>
      <c r="I699">
        <v>1669</v>
      </c>
      <c r="J699">
        <v>3502</v>
      </c>
      <c r="K699">
        <v>4778</v>
      </c>
      <c r="L699">
        <v>956</v>
      </c>
      <c r="M699">
        <v>1002</v>
      </c>
      <c r="N699">
        <v>0.93</v>
      </c>
      <c r="O699">
        <v>0.91</v>
      </c>
      <c r="P699" t="str">
        <f>IF(Table1[[#This Row],[pct_pharm_e_Rx]]&gt;=0.85,"most"," ")</f>
        <v>most</v>
      </c>
    </row>
    <row r="700" spans="1:16" x14ac:dyDescent="0.2">
      <c r="A700" t="s">
        <v>93</v>
      </c>
      <c r="B700" t="s">
        <v>94</v>
      </c>
      <c r="C700">
        <v>9088</v>
      </c>
      <c r="D700" t="s">
        <v>112</v>
      </c>
      <c r="E700" s="1">
        <v>42705</v>
      </c>
      <c r="F700">
        <v>9088</v>
      </c>
      <c r="G700" t="str">
        <f>VLOOKUP(Table1[[#This Row],[tot_e_Rx]],'Lookup Tables'!$B$2:$C$6,2,TRUE)</f>
        <v xml:space="preserve">very low </v>
      </c>
      <c r="H700">
        <v>6883</v>
      </c>
      <c r="I700">
        <v>2055</v>
      </c>
      <c r="J700">
        <v>3490</v>
      </c>
      <c r="K700">
        <v>5306</v>
      </c>
      <c r="L700">
        <v>1845</v>
      </c>
      <c r="M700">
        <v>367</v>
      </c>
      <c r="N700">
        <v>0.92</v>
      </c>
      <c r="O700">
        <v>0.91</v>
      </c>
      <c r="P700" t="str">
        <f>IF(Table1[[#This Row],[pct_pharm_e_Rx]]&gt;=0.85,"most"," ")</f>
        <v>most</v>
      </c>
    </row>
    <row r="701" spans="1:16" x14ac:dyDescent="0.2">
      <c r="A701" t="s">
        <v>23</v>
      </c>
      <c r="B701" t="s">
        <v>24</v>
      </c>
      <c r="C701">
        <v>9081</v>
      </c>
      <c r="D701" t="s">
        <v>116</v>
      </c>
      <c r="E701" s="1">
        <v>43525</v>
      </c>
      <c r="F701">
        <v>9081</v>
      </c>
      <c r="G701" t="str">
        <f>VLOOKUP(Table1[[#This Row],[tot_e_Rx]],'Lookup Tables'!$B$2:$C$6,2,TRUE)</f>
        <v xml:space="preserve">very low </v>
      </c>
      <c r="H701">
        <v>8370</v>
      </c>
      <c r="I701">
        <v>602</v>
      </c>
      <c r="J701">
        <v>2587</v>
      </c>
      <c r="K701">
        <v>6482</v>
      </c>
      <c r="L701">
        <v>1117</v>
      </c>
      <c r="M701">
        <v>667</v>
      </c>
      <c r="N701">
        <v>0.93</v>
      </c>
      <c r="O701">
        <v>0.93</v>
      </c>
      <c r="P701" t="str">
        <f>IF(Table1[[#This Row],[pct_pharm_e_Rx]]&gt;=0.85,"most"," ")</f>
        <v>most</v>
      </c>
    </row>
    <row r="702" spans="1:16" x14ac:dyDescent="0.2">
      <c r="A702" t="s">
        <v>17</v>
      </c>
      <c r="B702" t="s">
        <v>18</v>
      </c>
      <c r="C702">
        <v>9049</v>
      </c>
      <c r="D702" t="s">
        <v>114</v>
      </c>
      <c r="E702" s="1">
        <v>43070</v>
      </c>
      <c r="F702">
        <v>9049</v>
      </c>
      <c r="G702" t="str">
        <f>VLOOKUP(Table1[[#This Row],[tot_e_Rx]],'Lookup Tables'!$B$2:$C$6,2,TRUE)</f>
        <v xml:space="preserve">very low </v>
      </c>
      <c r="H702">
        <v>8073</v>
      </c>
      <c r="I702">
        <v>812</v>
      </c>
      <c r="J702">
        <v>3395</v>
      </c>
      <c r="K702">
        <v>5194</v>
      </c>
      <c r="L702">
        <v>1221</v>
      </c>
      <c r="M702">
        <v>852</v>
      </c>
      <c r="N702">
        <v>0.97</v>
      </c>
      <c r="O702">
        <v>0.96</v>
      </c>
      <c r="P702" t="str">
        <f>IF(Table1[[#This Row],[pct_pharm_e_Rx]]&gt;=0.85,"most"," ")</f>
        <v>most</v>
      </c>
    </row>
    <row r="703" spans="1:16" x14ac:dyDescent="0.2">
      <c r="A703" t="s">
        <v>23</v>
      </c>
      <c r="B703" t="s">
        <v>24</v>
      </c>
      <c r="C703">
        <v>9024</v>
      </c>
      <c r="D703" t="s">
        <v>116</v>
      </c>
      <c r="E703" s="1">
        <v>43466</v>
      </c>
      <c r="F703">
        <v>9024</v>
      </c>
      <c r="G703" t="str">
        <f>VLOOKUP(Table1[[#This Row],[tot_e_Rx]],'Lookup Tables'!$B$2:$C$6,2,TRUE)</f>
        <v xml:space="preserve">very low </v>
      </c>
      <c r="H703">
        <v>8341</v>
      </c>
      <c r="I703">
        <v>615</v>
      </c>
      <c r="J703">
        <v>2490</v>
      </c>
      <c r="K703">
        <v>6441</v>
      </c>
      <c r="L703">
        <v>1070</v>
      </c>
      <c r="M703">
        <v>643</v>
      </c>
      <c r="N703">
        <v>0.93</v>
      </c>
      <c r="O703">
        <v>0.93</v>
      </c>
      <c r="P703" t="str">
        <f>IF(Table1[[#This Row],[pct_pharm_e_Rx]]&gt;=0.85,"most"," ")</f>
        <v>most</v>
      </c>
    </row>
    <row r="704" spans="1:16" x14ac:dyDescent="0.2">
      <c r="A704" t="s">
        <v>93</v>
      </c>
      <c r="B704" t="s">
        <v>94</v>
      </c>
      <c r="C704">
        <v>8981</v>
      </c>
      <c r="D704" t="s">
        <v>112</v>
      </c>
      <c r="E704" s="1">
        <v>42675</v>
      </c>
      <c r="F704">
        <v>8981</v>
      </c>
      <c r="G704" t="str">
        <f>VLOOKUP(Table1[[#This Row],[tot_e_Rx]],'Lookup Tables'!$B$2:$C$6,2,TRUE)</f>
        <v xml:space="preserve">very low </v>
      </c>
      <c r="H704">
        <v>6777</v>
      </c>
      <c r="I704">
        <v>2052</v>
      </c>
      <c r="J704">
        <v>3445</v>
      </c>
      <c r="K704">
        <v>5256</v>
      </c>
      <c r="L704">
        <v>1804</v>
      </c>
      <c r="M704">
        <v>356</v>
      </c>
      <c r="N704">
        <v>0.92</v>
      </c>
      <c r="O704">
        <v>0.91</v>
      </c>
      <c r="P704" t="str">
        <f>IF(Table1[[#This Row],[pct_pharm_e_Rx]]&gt;=0.85,"most"," ")</f>
        <v>most</v>
      </c>
    </row>
    <row r="705" spans="1:16" x14ac:dyDescent="0.2">
      <c r="A705" t="s">
        <v>103</v>
      </c>
      <c r="B705" t="s">
        <v>104</v>
      </c>
      <c r="C705">
        <v>8977</v>
      </c>
      <c r="D705" t="s">
        <v>113</v>
      </c>
      <c r="E705" s="1">
        <v>42795</v>
      </c>
      <c r="F705">
        <v>8977</v>
      </c>
      <c r="G705" t="str">
        <f>VLOOKUP(Table1[[#This Row],[tot_e_Rx]],'Lookup Tables'!$B$2:$C$6,2,TRUE)</f>
        <v xml:space="preserve">very low </v>
      </c>
      <c r="H705">
        <v>7984</v>
      </c>
      <c r="I705">
        <v>993</v>
      </c>
      <c r="J705">
        <v>3922</v>
      </c>
      <c r="K705">
        <v>4847</v>
      </c>
      <c r="L705">
        <v>1089</v>
      </c>
      <c r="M705">
        <v>768</v>
      </c>
      <c r="N705">
        <v>0.89</v>
      </c>
      <c r="O705">
        <v>0.88</v>
      </c>
      <c r="P705" t="str">
        <f>IF(Table1[[#This Row],[pct_pharm_e_Rx]]&gt;=0.85,"most"," ")</f>
        <v>most</v>
      </c>
    </row>
    <row r="706" spans="1:16" x14ac:dyDescent="0.2">
      <c r="A706" t="s">
        <v>23</v>
      </c>
      <c r="B706" t="s">
        <v>24</v>
      </c>
      <c r="C706">
        <v>8976</v>
      </c>
      <c r="D706" t="s">
        <v>116</v>
      </c>
      <c r="E706" s="1">
        <v>43497</v>
      </c>
      <c r="F706">
        <v>8976</v>
      </c>
      <c r="G706" t="str">
        <f>VLOOKUP(Table1[[#This Row],[tot_e_Rx]],'Lookup Tables'!$B$2:$C$6,2,TRUE)</f>
        <v xml:space="preserve">very low </v>
      </c>
      <c r="H706">
        <v>8345</v>
      </c>
      <c r="I706">
        <v>560</v>
      </c>
      <c r="J706">
        <v>2534</v>
      </c>
      <c r="K706">
        <v>6432</v>
      </c>
      <c r="L706">
        <v>1076</v>
      </c>
      <c r="M706">
        <v>671</v>
      </c>
      <c r="N706">
        <v>0.94</v>
      </c>
      <c r="O706">
        <v>0.93</v>
      </c>
      <c r="P706" t="str">
        <f>IF(Table1[[#This Row],[pct_pharm_e_Rx]]&gt;=0.85,"most"," ")</f>
        <v>most</v>
      </c>
    </row>
    <row r="707" spans="1:16" x14ac:dyDescent="0.2">
      <c r="A707" t="s">
        <v>23</v>
      </c>
      <c r="B707" t="s">
        <v>24</v>
      </c>
      <c r="C707">
        <v>8967</v>
      </c>
      <c r="D707" t="s">
        <v>116</v>
      </c>
      <c r="E707" s="1">
        <v>43405</v>
      </c>
      <c r="F707">
        <v>8967</v>
      </c>
      <c r="G707" t="str">
        <f>VLOOKUP(Table1[[#This Row],[tot_e_Rx]],'Lookup Tables'!$B$2:$C$6,2,TRUE)</f>
        <v xml:space="preserve">very low </v>
      </c>
      <c r="H707">
        <v>8302</v>
      </c>
      <c r="I707">
        <v>602</v>
      </c>
      <c r="J707">
        <v>2477</v>
      </c>
      <c r="K707">
        <v>6420</v>
      </c>
      <c r="L707">
        <v>1058</v>
      </c>
      <c r="M707">
        <v>648</v>
      </c>
      <c r="N707">
        <v>0.93</v>
      </c>
      <c r="O707">
        <v>0.93</v>
      </c>
      <c r="P707" t="str">
        <f>IF(Table1[[#This Row],[pct_pharm_e_Rx]]&gt;=0.85,"most"," ")</f>
        <v>most</v>
      </c>
    </row>
    <row r="708" spans="1:16" x14ac:dyDescent="0.2">
      <c r="A708" t="s">
        <v>71</v>
      </c>
      <c r="B708" t="s">
        <v>72</v>
      </c>
      <c r="C708">
        <v>8965</v>
      </c>
      <c r="D708" t="s">
        <v>120</v>
      </c>
      <c r="E708" s="1">
        <v>42522</v>
      </c>
      <c r="F708">
        <v>8965</v>
      </c>
      <c r="G708" t="str">
        <f>VLOOKUP(Table1[[#This Row],[tot_e_Rx]],'Lookup Tables'!$B$2:$C$6,2,TRUE)</f>
        <v xml:space="preserve">very low </v>
      </c>
      <c r="H708">
        <v>5698</v>
      </c>
      <c r="I708">
        <v>3179</v>
      </c>
      <c r="J708">
        <v>2350</v>
      </c>
      <c r="K708">
        <v>6517</v>
      </c>
      <c r="L708">
        <v>614</v>
      </c>
      <c r="M708">
        <v>238</v>
      </c>
      <c r="N708">
        <v>0.91</v>
      </c>
      <c r="O708">
        <v>0.9</v>
      </c>
      <c r="P708" t="str">
        <f>IF(Table1[[#This Row],[pct_pharm_e_Rx]]&gt;=0.85,"most"," ")</f>
        <v>most</v>
      </c>
    </row>
    <row r="709" spans="1:16" x14ac:dyDescent="0.2">
      <c r="A709" t="s">
        <v>39</v>
      </c>
      <c r="B709" t="s">
        <v>40</v>
      </c>
      <c r="C709">
        <v>8965</v>
      </c>
      <c r="D709" t="s">
        <v>118</v>
      </c>
      <c r="E709" s="1">
        <v>42856</v>
      </c>
      <c r="F709">
        <v>8965</v>
      </c>
      <c r="G709" t="str">
        <f>VLOOKUP(Table1[[#This Row],[tot_e_Rx]],'Lookup Tables'!$B$2:$C$6,2,TRUE)</f>
        <v xml:space="preserve">very low </v>
      </c>
      <c r="H709">
        <v>7338</v>
      </c>
      <c r="I709">
        <v>1513</v>
      </c>
      <c r="J709">
        <v>3688</v>
      </c>
      <c r="K709">
        <v>5023</v>
      </c>
      <c r="L709">
        <v>1307</v>
      </c>
      <c r="M709">
        <v>226</v>
      </c>
      <c r="N709">
        <v>0.96</v>
      </c>
      <c r="O709">
        <v>0.95</v>
      </c>
      <c r="P709" t="str">
        <f>IF(Table1[[#This Row],[pct_pharm_e_Rx]]&gt;=0.85,"most"," ")</f>
        <v>most</v>
      </c>
    </row>
    <row r="710" spans="1:16" x14ac:dyDescent="0.2">
      <c r="A710" t="s">
        <v>23</v>
      </c>
      <c r="B710" t="s">
        <v>24</v>
      </c>
      <c r="C710">
        <v>8949</v>
      </c>
      <c r="D710" t="s">
        <v>116</v>
      </c>
      <c r="E710" s="1">
        <v>43374</v>
      </c>
      <c r="F710">
        <v>8949</v>
      </c>
      <c r="G710" t="str">
        <f>VLOOKUP(Table1[[#This Row],[tot_e_Rx]],'Lookup Tables'!$B$2:$C$6,2,TRUE)</f>
        <v xml:space="preserve">very low </v>
      </c>
      <c r="H710">
        <v>8279</v>
      </c>
      <c r="I710">
        <v>613</v>
      </c>
      <c r="J710">
        <v>2489</v>
      </c>
      <c r="K710">
        <v>6410</v>
      </c>
      <c r="L710">
        <v>1046</v>
      </c>
      <c r="M710">
        <v>651</v>
      </c>
      <c r="N710">
        <v>0.93</v>
      </c>
      <c r="O710">
        <v>0.92</v>
      </c>
      <c r="P710" t="str">
        <f>IF(Table1[[#This Row],[pct_pharm_e_Rx]]&gt;=0.85,"most"," ")</f>
        <v>most</v>
      </c>
    </row>
    <row r="711" spans="1:16" x14ac:dyDescent="0.2">
      <c r="A711" t="s">
        <v>57</v>
      </c>
      <c r="B711" t="s">
        <v>58</v>
      </c>
      <c r="C711">
        <v>8942</v>
      </c>
      <c r="D711" t="s">
        <v>119</v>
      </c>
      <c r="E711" s="1">
        <v>42644</v>
      </c>
      <c r="F711">
        <v>8942</v>
      </c>
      <c r="G711" t="str">
        <f>VLOOKUP(Table1[[#This Row],[tot_e_Rx]],'Lookup Tables'!$B$2:$C$6,2,TRUE)</f>
        <v xml:space="preserve">very low </v>
      </c>
      <c r="H711">
        <v>7694</v>
      </c>
      <c r="I711">
        <v>1150</v>
      </c>
      <c r="J711">
        <v>3244</v>
      </c>
      <c r="K711">
        <v>5376</v>
      </c>
      <c r="L711">
        <v>1231</v>
      </c>
      <c r="M711">
        <v>192</v>
      </c>
      <c r="N711">
        <v>0.92</v>
      </c>
      <c r="O711">
        <v>0.91</v>
      </c>
      <c r="P711" t="str">
        <f>IF(Table1[[#This Row],[pct_pharm_e_Rx]]&gt;=0.85,"most"," ")</f>
        <v>most</v>
      </c>
    </row>
    <row r="712" spans="1:16" x14ac:dyDescent="0.2">
      <c r="A712" t="s">
        <v>23</v>
      </c>
      <c r="B712" t="s">
        <v>24</v>
      </c>
      <c r="C712">
        <v>8931</v>
      </c>
      <c r="D712" t="s">
        <v>116</v>
      </c>
      <c r="E712" s="1">
        <v>43435</v>
      </c>
      <c r="F712">
        <v>8931</v>
      </c>
      <c r="G712" t="str">
        <f>VLOOKUP(Table1[[#This Row],[tot_e_Rx]],'Lookup Tables'!$B$2:$C$6,2,TRUE)</f>
        <v xml:space="preserve">very low </v>
      </c>
      <c r="H712">
        <v>8244</v>
      </c>
      <c r="I712">
        <v>615</v>
      </c>
      <c r="J712">
        <v>2487</v>
      </c>
      <c r="K712">
        <v>6370</v>
      </c>
      <c r="L712">
        <v>1057</v>
      </c>
      <c r="M712">
        <v>646</v>
      </c>
      <c r="N712">
        <v>0.93</v>
      </c>
      <c r="O712">
        <v>0.93</v>
      </c>
      <c r="P712" t="str">
        <f>IF(Table1[[#This Row],[pct_pharm_e_Rx]]&gt;=0.85,"most"," ")</f>
        <v>most</v>
      </c>
    </row>
    <row r="713" spans="1:16" x14ac:dyDescent="0.2">
      <c r="A713" t="s">
        <v>105</v>
      </c>
      <c r="B713" t="s">
        <v>106</v>
      </c>
      <c r="C713">
        <v>8896</v>
      </c>
      <c r="D713" t="s">
        <v>118</v>
      </c>
      <c r="E713" s="1">
        <v>42614</v>
      </c>
      <c r="F713">
        <v>8896</v>
      </c>
      <c r="G713" t="str">
        <f>VLOOKUP(Table1[[#This Row],[tot_e_Rx]],'Lookup Tables'!$B$2:$C$6,2,TRUE)</f>
        <v xml:space="preserve">very low </v>
      </c>
      <c r="H713">
        <v>8174</v>
      </c>
      <c r="I713">
        <v>700</v>
      </c>
      <c r="J713">
        <v>3594</v>
      </c>
      <c r="K713">
        <v>5153</v>
      </c>
      <c r="L713">
        <v>1050</v>
      </c>
      <c r="M713">
        <v>780</v>
      </c>
      <c r="N713">
        <v>0.89</v>
      </c>
      <c r="O713">
        <v>0.89</v>
      </c>
      <c r="P713" t="str">
        <f>IF(Table1[[#This Row],[pct_pharm_e_Rx]]&gt;=0.85,"most"," ")</f>
        <v>most</v>
      </c>
    </row>
    <row r="714" spans="1:16" x14ac:dyDescent="0.2">
      <c r="A714" t="s">
        <v>17</v>
      </c>
      <c r="B714" t="s">
        <v>18</v>
      </c>
      <c r="C714">
        <v>8875</v>
      </c>
      <c r="D714" t="s">
        <v>114</v>
      </c>
      <c r="E714" s="1">
        <v>43040</v>
      </c>
      <c r="F714">
        <v>8875</v>
      </c>
      <c r="G714" t="str">
        <f>VLOOKUP(Table1[[#This Row],[tot_e_Rx]],'Lookup Tables'!$B$2:$C$6,2,TRUE)</f>
        <v xml:space="preserve">very low </v>
      </c>
      <c r="H714">
        <v>7895</v>
      </c>
      <c r="I714">
        <v>822</v>
      </c>
      <c r="J714">
        <v>3300</v>
      </c>
      <c r="K714">
        <v>5151</v>
      </c>
      <c r="L714">
        <v>1182</v>
      </c>
      <c r="M714">
        <v>843</v>
      </c>
      <c r="N714">
        <v>0.97</v>
      </c>
      <c r="O714">
        <v>0.96</v>
      </c>
      <c r="P714" t="str">
        <f>IF(Table1[[#This Row],[pct_pharm_e_Rx]]&gt;=0.85,"most"," ")</f>
        <v>most</v>
      </c>
    </row>
    <row r="715" spans="1:16" x14ac:dyDescent="0.2">
      <c r="A715" t="s">
        <v>49</v>
      </c>
      <c r="B715" t="s">
        <v>50</v>
      </c>
      <c r="C715">
        <v>8872</v>
      </c>
      <c r="D715" t="s">
        <v>117</v>
      </c>
      <c r="E715" s="1">
        <v>43160</v>
      </c>
      <c r="F715">
        <v>8872</v>
      </c>
      <c r="G715" t="str">
        <f>VLOOKUP(Table1[[#This Row],[tot_e_Rx]],'Lookup Tables'!$B$2:$C$6,2,TRUE)</f>
        <v xml:space="preserve">very low </v>
      </c>
      <c r="H715">
        <v>7103</v>
      </c>
      <c r="I715">
        <v>1691</v>
      </c>
      <c r="J715">
        <v>2565</v>
      </c>
      <c r="K715">
        <v>5905</v>
      </c>
      <c r="L715">
        <v>888</v>
      </c>
      <c r="M715">
        <v>448</v>
      </c>
      <c r="N715">
        <v>0.95</v>
      </c>
      <c r="O715">
        <v>0.94</v>
      </c>
      <c r="P715" t="str">
        <f>IF(Table1[[#This Row],[pct_pharm_e_Rx]]&gt;=0.85,"most"," ")</f>
        <v>most</v>
      </c>
    </row>
    <row r="716" spans="1:16" x14ac:dyDescent="0.2">
      <c r="A716" t="s">
        <v>71</v>
      </c>
      <c r="B716" t="s">
        <v>72</v>
      </c>
      <c r="C716">
        <v>8841</v>
      </c>
      <c r="D716" t="s">
        <v>120</v>
      </c>
      <c r="E716" s="1">
        <v>42614</v>
      </c>
      <c r="F716">
        <v>8841</v>
      </c>
      <c r="G716" t="str">
        <f>VLOOKUP(Table1[[#This Row],[tot_e_Rx]],'Lookup Tables'!$B$2:$C$6,2,TRUE)</f>
        <v xml:space="preserve">very low </v>
      </c>
      <c r="H716">
        <v>6059</v>
      </c>
      <c r="I716">
        <v>2678</v>
      </c>
      <c r="J716">
        <v>2394</v>
      </c>
      <c r="K716">
        <v>6318</v>
      </c>
      <c r="L716">
        <v>636</v>
      </c>
      <c r="M716">
        <v>222</v>
      </c>
      <c r="N716">
        <v>0.92</v>
      </c>
      <c r="O716">
        <v>0.91</v>
      </c>
      <c r="P716" t="str">
        <f>IF(Table1[[#This Row],[pct_pharm_e_Rx]]&gt;=0.85,"most"," ")</f>
        <v>most</v>
      </c>
    </row>
    <row r="717" spans="1:16" x14ac:dyDescent="0.2">
      <c r="A717" t="s">
        <v>103</v>
      </c>
      <c r="B717" t="s">
        <v>104</v>
      </c>
      <c r="C717">
        <v>8835</v>
      </c>
      <c r="D717" t="s">
        <v>113</v>
      </c>
      <c r="E717" s="1">
        <v>42767</v>
      </c>
      <c r="F717">
        <v>8835</v>
      </c>
      <c r="G717" t="str">
        <f>VLOOKUP(Table1[[#This Row],[tot_e_Rx]],'Lookup Tables'!$B$2:$C$6,2,TRUE)</f>
        <v xml:space="preserve">very low </v>
      </c>
      <c r="H717">
        <v>7836</v>
      </c>
      <c r="I717">
        <v>999</v>
      </c>
      <c r="J717">
        <v>3877</v>
      </c>
      <c r="K717">
        <v>4770</v>
      </c>
      <c r="L717">
        <v>1052</v>
      </c>
      <c r="M717">
        <v>758</v>
      </c>
      <c r="N717">
        <v>0.89</v>
      </c>
      <c r="O717">
        <v>0.88</v>
      </c>
      <c r="P717" t="str">
        <f>IF(Table1[[#This Row],[pct_pharm_e_Rx]]&gt;=0.85,"most"," ")</f>
        <v>most</v>
      </c>
    </row>
    <row r="718" spans="1:16" x14ac:dyDescent="0.2">
      <c r="A718" t="s">
        <v>29</v>
      </c>
      <c r="B718" t="s">
        <v>30</v>
      </c>
      <c r="C718">
        <v>8825</v>
      </c>
      <c r="D718" t="s">
        <v>117</v>
      </c>
      <c r="E718" s="1">
        <v>42614</v>
      </c>
      <c r="F718">
        <v>8825</v>
      </c>
      <c r="G718" t="str">
        <f>VLOOKUP(Table1[[#This Row],[tot_e_Rx]],'Lookup Tables'!$B$2:$C$6,2,TRUE)</f>
        <v xml:space="preserve">very low </v>
      </c>
      <c r="H718">
        <v>6946</v>
      </c>
      <c r="I718">
        <v>1811</v>
      </c>
      <c r="J718">
        <v>3059</v>
      </c>
      <c r="K718">
        <v>5586</v>
      </c>
      <c r="L718">
        <v>693</v>
      </c>
      <c r="M718">
        <v>507</v>
      </c>
      <c r="N718">
        <v>0.94</v>
      </c>
      <c r="O718">
        <v>0.92</v>
      </c>
      <c r="P718" t="str">
        <f>IF(Table1[[#This Row],[pct_pharm_e_Rx]]&gt;=0.85,"most"," ")</f>
        <v>most</v>
      </c>
    </row>
    <row r="719" spans="1:16" x14ac:dyDescent="0.2">
      <c r="A719" t="s">
        <v>17</v>
      </c>
      <c r="B719" t="s">
        <v>18</v>
      </c>
      <c r="C719">
        <v>8816</v>
      </c>
      <c r="D719" t="s">
        <v>114</v>
      </c>
      <c r="E719" s="1">
        <v>43009</v>
      </c>
      <c r="F719">
        <v>8816</v>
      </c>
      <c r="G719" t="str">
        <f>VLOOKUP(Table1[[#This Row],[tot_e_Rx]],'Lookup Tables'!$B$2:$C$6,2,TRUE)</f>
        <v xml:space="preserve">very low </v>
      </c>
      <c r="H719">
        <v>7849</v>
      </c>
      <c r="I719">
        <v>813</v>
      </c>
      <c r="J719">
        <v>3272</v>
      </c>
      <c r="K719">
        <v>5116</v>
      </c>
      <c r="L719">
        <v>1154</v>
      </c>
      <c r="M719">
        <v>828</v>
      </c>
      <c r="N719">
        <v>0.97</v>
      </c>
      <c r="O719">
        <v>0.96</v>
      </c>
      <c r="P719" t="str">
        <f>IF(Table1[[#This Row],[pct_pharm_e_Rx]]&gt;=0.85,"most"," ")</f>
        <v>most</v>
      </c>
    </row>
    <row r="720" spans="1:16" x14ac:dyDescent="0.2">
      <c r="A720" t="s">
        <v>83</v>
      </c>
      <c r="B720" t="s">
        <v>84</v>
      </c>
      <c r="C720">
        <v>8808</v>
      </c>
      <c r="D720" t="s">
        <v>113</v>
      </c>
      <c r="E720" s="1">
        <v>43556</v>
      </c>
      <c r="F720">
        <v>8808</v>
      </c>
      <c r="G720" t="str">
        <f>VLOOKUP(Table1[[#This Row],[tot_e_Rx]],'Lookup Tables'!$B$2:$C$6,2,TRUE)</f>
        <v xml:space="preserve">very low </v>
      </c>
      <c r="H720">
        <v>8453</v>
      </c>
      <c r="I720">
        <v>338</v>
      </c>
      <c r="J720">
        <v>3530</v>
      </c>
      <c r="K720">
        <v>5252</v>
      </c>
      <c r="L720">
        <v>1209</v>
      </c>
      <c r="M720">
        <v>811</v>
      </c>
      <c r="N720">
        <v>0.96</v>
      </c>
      <c r="O720">
        <v>0.96</v>
      </c>
      <c r="P720" t="str">
        <f>IF(Table1[[#This Row],[pct_pharm_e_Rx]]&gt;=0.85,"most"," ")</f>
        <v>most</v>
      </c>
    </row>
    <row r="721" spans="1:16" x14ac:dyDescent="0.2">
      <c r="A721" t="s">
        <v>39</v>
      </c>
      <c r="B721" t="s">
        <v>40</v>
      </c>
      <c r="C721">
        <v>8794</v>
      </c>
      <c r="D721" t="s">
        <v>118</v>
      </c>
      <c r="E721" s="1">
        <v>42826</v>
      </c>
      <c r="F721">
        <v>8794</v>
      </c>
      <c r="G721" t="str">
        <f>VLOOKUP(Table1[[#This Row],[tot_e_Rx]],'Lookup Tables'!$B$2:$C$6,2,TRUE)</f>
        <v xml:space="preserve">very low </v>
      </c>
      <c r="H721">
        <v>7209</v>
      </c>
      <c r="I721">
        <v>1482</v>
      </c>
      <c r="J721">
        <v>3629</v>
      </c>
      <c r="K721">
        <v>4914</v>
      </c>
      <c r="L721">
        <v>1274</v>
      </c>
      <c r="M721">
        <v>220</v>
      </c>
      <c r="N721">
        <v>0.96</v>
      </c>
      <c r="O721">
        <v>0.95</v>
      </c>
      <c r="P721" t="str">
        <f>IF(Table1[[#This Row],[pct_pharm_e_Rx]]&gt;=0.85,"most"," ")</f>
        <v>most</v>
      </c>
    </row>
    <row r="722" spans="1:16" x14ac:dyDescent="0.2">
      <c r="A722" t="s">
        <v>49</v>
      </c>
      <c r="B722" t="s">
        <v>50</v>
      </c>
      <c r="C722">
        <v>8776</v>
      </c>
      <c r="D722" t="s">
        <v>117</v>
      </c>
      <c r="E722" s="1">
        <v>43132</v>
      </c>
      <c r="F722">
        <v>8776</v>
      </c>
      <c r="G722" t="str">
        <f>VLOOKUP(Table1[[#This Row],[tot_e_Rx]],'Lookup Tables'!$B$2:$C$6,2,TRUE)</f>
        <v xml:space="preserve">very low </v>
      </c>
      <c r="H722">
        <v>6973</v>
      </c>
      <c r="I722">
        <v>1721</v>
      </c>
      <c r="J722">
        <v>2543</v>
      </c>
      <c r="K722">
        <v>5840</v>
      </c>
      <c r="L722">
        <v>866</v>
      </c>
      <c r="M722">
        <v>451</v>
      </c>
      <c r="N722">
        <v>0.95</v>
      </c>
      <c r="O722">
        <v>0.94</v>
      </c>
      <c r="P722" t="str">
        <f>IF(Table1[[#This Row],[pct_pharm_e_Rx]]&gt;=0.85,"most"," ")</f>
        <v>most</v>
      </c>
    </row>
    <row r="723" spans="1:16" x14ac:dyDescent="0.2">
      <c r="A723" t="s">
        <v>23</v>
      </c>
      <c r="B723" t="s">
        <v>24</v>
      </c>
      <c r="C723">
        <v>8747</v>
      </c>
      <c r="D723" t="s">
        <v>116</v>
      </c>
      <c r="E723" s="1">
        <v>43344</v>
      </c>
      <c r="F723">
        <v>8747</v>
      </c>
      <c r="G723" t="str">
        <f>VLOOKUP(Table1[[#This Row],[tot_e_Rx]],'Lookup Tables'!$B$2:$C$6,2,TRUE)</f>
        <v xml:space="preserve">very low </v>
      </c>
      <c r="H723">
        <v>8069</v>
      </c>
      <c r="I723">
        <v>625</v>
      </c>
      <c r="J723">
        <v>2451</v>
      </c>
      <c r="K723">
        <v>6262</v>
      </c>
      <c r="L723">
        <v>1018</v>
      </c>
      <c r="M723">
        <v>631</v>
      </c>
      <c r="N723">
        <v>0.93</v>
      </c>
      <c r="O723">
        <v>0.93</v>
      </c>
      <c r="P723" t="str">
        <f>IF(Table1[[#This Row],[pct_pharm_e_Rx]]&gt;=0.85,"most"," ")</f>
        <v>most</v>
      </c>
    </row>
    <row r="724" spans="1:16" x14ac:dyDescent="0.2">
      <c r="A724" t="s">
        <v>93</v>
      </c>
      <c r="B724" t="s">
        <v>94</v>
      </c>
      <c r="C724">
        <v>8738</v>
      </c>
      <c r="D724" t="s">
        <v>112</v>
      </c>
      <c r="E724" s="1">
        <v>42644</v>
      </c>
      <c r="F724">
        <v>8738</v>
      </c>
      <c r="G724" t="str">
        <f>VLOOKUP(Table1[[#This Row],[tot_e_Rx]],'Lookup Tables'!$B$2:$C$6,2,TRUE)</f>
        <v xml:space="preserve">very low </v>
      </c>
      <c r="H724">
        <v>6517</v>
      </c>
      <c r="I724">
        <v>2063</v>
      </c>
      <c r="J724">
        <v>3366</v>
      </c>
      <c r="K724">
        <v>5105</v>
      </c>
      <c r="L724">
        <v>1760</v>
      </c>
      <c r="M724">
        <v>354</v>
      </c>
      <c r="N724">
        <v>0.91</v>
      </c>
      <c r="O724">
        <v>0.9</v>
      </c>
      <c r="P724" t="str">
        <f>IF(Table1[[#This Row],[pct_pharm_e_Rx]]&gt;=0.85,"most"," ")</f>
        <v>most</v>
      </c>
    </row>
    <row r="725" spans="1:16" x14ac:dyDescent="0.2">
      <c r="A725" t="s">
        <v>83</v>
      </c>
      <c r="B725" t="s">
        <v>84</v>
      </c>
      <c r="C725">
        <v>8713</v>
      </c>
      <c r="D725" t="s">
        <v>113</v>
      </c>
      <c r="E725" s="1">
        <v>43525</v>
      </c>
      <c r="F725">
        <v>8713</v>
      </c>
      <c r="G725" t="str">
        <f>VLOOKUP(Table1[[#This Row],[tot_e_Rx]],'Lookup Tables'!$B$2:$C$6,2,TRUE)</f>
        <v xml:space="preserve">very low </v>
      </c>
      <c r="H725">
        <v>8356</v>
      </c>
      <c r="I725">
        <v>336</v>
      </c>
      <c r="J725">
        <v>3534</v>
      </c>
      <c r="K725">
        <v>5157</v>
      </c>
      <c r="L725">
        <v>1190</v>
      </c>
      <c r="M725">
        <v>806</v>
      </c>
      <c r="N725">
        <v>0.96</v>
      </c>
      <c r="O725">
        <v>0.96</v>
      </c>
      <c r="P725" t="str">
        <f>IF(Table1[[#This Row],[pct_pharm_e_Rx]]&gt;=0.85,"most"," ")</f>
        <v>most</v>
      </c>
    </row>
    <row r="726" spans="1:16" x14ac:dyDescent="0.2">
      <c r="A726" t="s">
        <v>49</v>
      </c>
      <c r="B726" t="s">
        <v>50</v>
      </c>
      <c r="C726">
        <v>8709</v>
      </c>
      <c r="D726" t="s">
        <v>117</v>
      </c>
      <c r="E726" s="1">
        <v>43101</v>
      </c>
      <c r="F726">
        <v>8709</v>
      </c>
      <c r="G726" t="str">
        <f>VLOOKUP(Table1[[#This Row],[tot_e_Rx]],'Lookup Tables'!$B$2:$C$6,2,TRUE)</f>
        <v xml:space="preserve">very low </v>
      </c>
      <c r="H726">
        <v>6904</v>
      </c>
      <c r="I726">
        <v>1728</v>
      </c>
      <c r="J726">
        <v>2503</v>
      </c>
      <c r="K726">
        <v>5798</v>
      </c>
      <c r="L726">
        <v>845</v>
      </c>
      <c r="M726">
        <v>445</v>
      </c>
      <c r="N726">
        <v>0.95</v>
      </c>
      <c r="O726">
        <v>0.94</v>
      </c>
      <c r="P726" t="str">
        <f>IF(Table1[[#This Row],[pct_pharm_e_Rx]]&gt;=0.85,"most"," ")</f>
        <v>most</v>
      </c>
    </row>
    <row r="727" spans="1:16" x14ac:dyDescent="0.2">
      <c r="A727" t="s">
        <v>39</v>
      </c>
      <c r="B727" t="s">
        <v>40</v>
      </c>
      <c r="C727">
        <v>8655</v>
      </c>
      <c r="D727" t="s">
        <v>118</v>
      </c>
      <c r="E727" s="1">
        <v>42795</v>
      </c>
      <c r="F727">
        <v>8655</v>
      </c>
      <c r="G727" t="str">
        <f>VLOOKUP(Table1[[#This Row],[tot_e_Rx]],'Lookup Tables'!$B$2:$C$6,2,TRUE)</f>
        <v xml:space="preserve">very low </v>
      </c>
      <c r="H727">
        <v>7065</v>
      </c>
      <c r="I727">
        <v>1482</v>
      </c>
      <c r="J727">
        <v>3599</v>
      </c>
      <c r="K727">
        <v>4812</v>
      </c>
      <c r="L727">
        <v>1258</v>
      </c>
      <c r="M727">
        <v>209</v>
      </c>
      <c r="N727">
        <v>0.96</v>
      </c>
      <c r="O727">
        <v>0.96</v>
      </c>
      <c r="P727" t="str">
        <f>IF(Table1[[#This Row],[pct_pharm_e_Rx]]&gt;=0.85,"most"," ")</f>
        <v>most</v>
      </c>
    </row>
    <row r="728" spans="1:16" x14ac:dyDescent="0.2">
      <c r="A728" t="s">
        <v>83</v>
      </c>
      <c r="B728" t="s">
        <v>84</v>
      </c>
      <c r="C728">
        <v>8654</v>
      </c>
      <c r="D728" t="s">
        <v>113</v>
      </c>
      <c r="E728" s="1">
        <v>43497</v>
      </c>
      <c r="F728">
        <v>8654</v>
      </c>
      <c r="G728" t="str">
        <f>VLOOKUP(Table1[[#This Row],[tot_e_Rx]],'Lookup Tables'!$B$2:$C$6,2,TRUE)</f>
        <v xml:space="preserve">very low </v>
      </c>
      <c r="H728">
        <v>8293</v>
      </c>
      <c r="I728">
        <v>359</v>
      </c>
      <c r="J728">
        <v>3498</v>
      </c>
      <c r="K728">
        <v>5141</v>
      </c>
      <c r="L728">
        <v>1173</v>
      </c>
      <c r="M728">
        <v>800</v>
      </c>
      <c r="N728">
        <v>0.96</v>
      </c>
      <c r="O728">
        <v>0.96</v>
      </c>
      <c r="P728" t="str">
        <f>IF(Table1[[#This Row],[pct_pharm_e_Rx]]&gt;=0.85,"most"," ")</f>
        <v>most</v>
      </c>
    </row>
    <row r="729" spans="1:16" x14ac:dyDescent="0.2">
      <c r="A729" t="s">
        <v>83</v>
      </c>
      <c r="B729" t="s">
        <v>84</v>
      </c>
      <c r="C729">
        <v>8638</v>
      </c>
      <c r="D729" t="s">
        <v>113</v>
      </c>
      <c r="E729" s="1">
        <v>43466</v>
      </c>
      <c r="F729">
        <v>8638</v>
      </c>
      <c r="G729" t="str">
        <f>VLOOKUP(Table1[[#This Row],[tot_e_Rx]],'Lookup Tables'!$B$2:$C$6,2,TRUE)</f>
        <v xml:space="preserve">very low </v>
      </c>
      <c r="H729">
        <v>8273</v>
      </c>
      <c r="I729">
        <v>361</v>
      </c>
      <c r="J729">
        <v>3431</v>
      </c>
      <c r="K729">
        <v>5125</v>
      </c>
      <c r="L729">
        <v>1152</v>
      </c>
      <c r="M729">
        <v>766</v>
      </c>
      <c r="N729">
        <v>0.96</v>
      </c>
      <c r="O729">
        <v>0.96</v>
      </c>
      <c r="P729" t="str">
        <f>IF(Table1[[#This Row],[pct_pharm_e_Rx]]&gt;=0.85,"most"," ")</f>
        <v>most</v>
      </c>
    </row>
    <row r="730" spans="1:16" x14ac:dyDescent="0.2">
      <c r="A730" t="s">
        <v>103</v>
      </c>
      <c r="B730" t="s">
        <v>104</v>
      </c>
      <c r="C730">
        <v>8633</v>
      </c>
      <c r="D730" t="s">
        <v>113</v>
      </c>
      <c r="E730" s="1">
        <v>42736</v>
      </c>
      <c r="F730">
        <v>8633</v>
      </c>
      <c r="G730" t="str">
        <f>VLOOKUP(Table1[[#This Row],[tot_e_Rx]],'Lookup Tables'!$B$2:$C$6,2,TRUE)</f>
        <v xml:space="preserve">very low </v>
      </c>
      <c r="H730">
        <v>7629</v>
      </c>
      <c r="I730">
        <v>1004</v>
      </c>
      <c r="J730">
        <v>3769</v>
      </c>
      <c r="K730">
        <v>4689</v>
      </c>
      <c r="L730">
        <v>1012</v>
      </c>
      <c r="M730">
        <v>735</v>
      </c>
      <c r="N730">
        <v>0.89</v>
      </c>
      <c r="O730">
        <v>0.88</v>
      </c>
      <c r="P730" t="str">
        <f>IF(Table1[[#This Row],[pct_pharm_e_Rx]]&gt;=0.85,"most"," ")</f>
        <v>most</v>
      </c>
    </row>
    <row r="731" spans="1:16" x14ac:dyDescent="0.2">
      <c r="A731" t="s">
        <v>105</v>
      </c>
      <c r="B731" t="s">
        <v>106</v>
      </c>
      <c r="C731">
        <v>8628</v>
      </c>
      <c r="D731" t="s">
        <v>118</v>
      </c>
      <c r="E731" s="1">
        <v>42522</v>
      </c>
      <c r="F731">
        <v>8628</v>
      </c>
      <c r="G731" t="str">
        <f>VLOOKUP(Table1[[#This Row],[tot_e_Rx]],'Lookup Tables'!$B$2:$C$6,2,TRUE)</f>
        <v xml:space="preserve">very low </v>
      </c>
      <c r="H731">
        <v>7810</v>
      </c>
      <c r="I731">
        <v>798</v>
      </c>
      <c r="J731">
        <v>3572</v>
      </c>
      <c r="K731">
        <v>4963</v>
      </c>
      <c r="L731">
        <v>1030</v>
      </c>
      <c r="M731">
        <v>796</v>
      </c>
      <c r="N731">
        <v>0.9</v>
      </c>
      <c r="O731">
        <v>0.89</v>
      </c>
      <c r="P731" t="str">
        <f>IF(Table1[[#This Row],[pct_pharm_e_Rx]]&gt;=0.85,"most"," ")</f>
        <v>most</v>
      </c>
    </row>
    <row r="732" spans="1:16" x14ac:dyDescent="0.2">
      <c r="A732" t="s">
        <v>57</v>
      </c>
      <c r="B732" t="s">
        <v>58</v>
      </c>
      <c r="C732">
        <v>8628</v>
      </c>
      <c r="D732" t="s">
        <v>119</v>
      </c>
      <c r="E732" s="1">
        <v>42614</v>
      </c>
      <c r="F732">
        <v>8628</v>
      </c>
      <c r="G732" t="str">
        <f>VLOOKUP(Table1[[#This Row],[tot_e_Rx]],'Lookup Tables'!$B$2:$C$6,2,TRUE)</f>
        <v xml:space="preserve">very low </v>
      </c>
      <c r="H732">
        <v>7423</v>
      </c>
      <c r="I732">
        <v>1110</v>
      </c>
      <c r="J732">
        <v>3168</v>
      </c>
      <c r="K732">
        <v>5158</v>
      </c>
      <c r="L732">
        <v>1198</v>
      </c>
      <c r="M732">
        <v>193</v>
      </c>
      <c r="N732">
        <v>0.92</v>
      </c>
      <c r="O732">
        <v>0.9</v>
      </c>
      <c r="P732" t="str">
        <f>IF(Table1[[#This Row],[pct_pharm_e_Rx]]&gt;=0.85,"most"," ")</f>
        <v>most</v>
      </c>
    </row>
    <row r="733" spans="1:16" x14ac:dyDescent="0.2">
      <c r="A733" t="s">
        <v>29</v>
      </c>
      <c r="B733" t="s">
        <v>30</v>
      </c>
      <c r="C733">
        <v>8624</v>
      </c>
      <c r="D733" t="s">
        <v>117</v>
      </c>
      <c r="E733" s="1">
        <v>42583</v>
      </c>
      <c r="F733">
        <v>8624</v>
      </c>
      <c r="G733" t="str">
        <f>VLOOKUP(Table1[[#This Row],[tot_e_Rx]],'Lookup Tables'!$B$2:$C$6,2,TRUE)</f>
        <v xml:space="preserve">very low </v>
      </c>
      <c r="H733">
        <v>6697</v>
      </c>
      <c r="I733">
        <v>1862</v>
      </c>
      <c r="J733">
        <v>2776</v>
      </c>
      <c r="K733">
        <v>5318</v>
      </c>
      <c r="L733">
        <v>625</v>
      </c>
      <c r="M733">
        <v>469</v>
      </c>
      <c r="N733">
        <v>0.93</v>
      </c>
      <c r="O733">
        <v>0.92</v>
      </c>
      <c r="P733" t="str">
        <f>IF(Table1[[#This Row],[pct_pharm_e_Rx]]&gt;=0.85,"most"," ")</f>
        <v>most</v>
      </c>
    </row>
    <row r="734" spans="1:16" x14ac:dyDescent="0.2">
      <c r="A734" t="s">
        <v>105</v>
      </c>
      <c r="B734" t="s">
        <v>106</v>
      </c>
      <c r="C734">
        <v>8623</v>
      </c>
      <c r="D734" t="s">
        <v>118</v>
      </c>
      <c r="E734" s="1">
        <v>42583</v>
      </c>
      <c r="F734">
        <v>8623</v>
      </c>
      <c r="G734" t="str">
        <f>VLOOKUP(Table1[[#This Row],[tot_e_Rx]],'Lookup Tables'!$B$2:$C$6,2,TRUE)</f>
        <v xml:space="preserve">very low </v>
      </c>
      <c r="H734">
        <v>7876</v>
      </c>
      <c r="I734">
        <v>726</v>
      </c>
      <c r="J734">
        <v>3448</v>
      </c>
      <c r="K734">
        <v>4794</v>
      </c>
      <c r="L734">
        <v>995</v>
      </c>
      <c r="M734">
        <v>735</v>
      </c>
      <c r="N734">
        <v>0.89</v>
      </c>
      <c r="O734">
        <v>0.9</v>
      </c>
      <c r="P734" t="str">
        <f>IF(Table1[[#This Row],[pct_pharm_e_Rx]]&gt;=0.85,"most"," ")</f>
        <v>most</v>
      </c>
    </row>
    <row r="735" spans="1:16" x14ac:dyDescent="0.2">
      <c r="A735" t="s">
        <v>71</v>
      </c>
      <c r="B735" t="s">
        <v>72</v>
      </c>
      <c r="C735">
        <v>8615</v>
      </c>
      <c r="D735" t="s">
        <v>120</v>
      </c>
      <c r="E735" s="1">
        <v>42583</v>
      </c>
      <c r="F735">
        <v>8615</v>
      </c>
      <c r="G735" t="str">
        <f>VLOOKUP(Table1[[#This Row],[tot_e_Rx]],'Lookup Tables'!$B$2:$C$6,2,TRUE)</f>
        <v xml:space="preserve">very low </v>
      </c>
      <c r="H735">
        <v>5802</v>
      </c>
      <c r="I735">
        <v>2721</v>
      </c>
      <c r="J735">
        <v>2266</v>
      </c>
      <c r="K735">
        <v>5983</v>
      </c>
      <c r="L735">
        <v>587</v>
      </c>
      <c r="M735">
        <v>224</v>
      </c>
      <c r="N735">
        <v>0.91</v>
      </c>
      <c r="O735">
        <v>0.9</v>
      </c>
      <c r="P735" t="str">
        <f>IF(Table1[[#This Row],[pct_pharm_e_Rx]]&gt;=0.85,"most"," ")</f>
        <v>most</v>
      </c>
    </row>
    <row r="736" spans="1:16" x14ac:dyDescent="0.2">
      <c r="A736" t="s">
        <v>49</v>
      </c>
      <c r="B736" t="s">
        <v>50</v>
      </c>
      <c r="C736">
        <v>8607</v>
      </c>
      <c r="D736" t="s">
        <v>117</v>
      </c>
      <c r="E736" s="1">
        <v>43040</v>
      </c>
      <c r="F736">
        <v>8607</v>
      </c>
      <c r="G736" t="str">
        <f>VLOOKUP(Table1[[#This Row],[tot_e_Rx]],'Lookup Tables'!$B$2:$C$6,2,TRUE)</f>
        <v xml:space="preserve">very low </v>
      </c>
      <c r="H736">
        <v>6773</v>
      </c>
      <c r="I736">
        <v>1750</v>
      </c>
      <c r="J736">
        <v>2499</v>
      </c>
      <c r="K736">
        <v>5742</v>
      </c>
      <c r="L736">
        <v>830</v>
      </c>
      <c r="M736">
        <v>450</v>
      </c>
      <c r="N736">
        <v>0.95</v>
      </c>
      <c r="O736">
        <v>0.94</v>
      </c>
      <c r="P736" t="str">
        <f>IF(Table1[[#This Row],[pct_pharm_e_Rx]]&gt;=0.85,"most"," ")</f>
        <v>most</v>
      </c>
    </row>
    <row r="737" spans="1:16" x14ac:dyDescent="0.2">
      <c r="A737" t="s">
        <v>49</v>
      </c>
      <c r="B737" t="s">
        <v>50</v>
      </c>
      <c r="C737">
        <v>8606</v>
      </c>
      <c r="D737" t="s">
        <v>117</v>
      </c>
      <c r="E737" s="1">
        <v>43070</v>
      </c>
      <c r="F737">
        <v>8606</v>
      </c>
      <c r="G737" t="str">
        <f>VLOOKUP(Table1[[#This Row],[tot_e_Rx]],'Lookup Tables'!$B$2:$C$6,2,TRUE)</f>
        <v xml:space="preserve">very low </v>
      </c>
      <c r="H737">
        <v>6835</v>
      </c>
      <c r="I737">
        <v>1688</v>
      </c>
      <c r="J737">
        <v>2497</v>
      </c>
      <c r="K737">
        <v>5733</v>
      </c>
      <c r="L737">
        <v>835</v>
      </c>
      <c r="M737">
        <v>447</v>
      </c>
      <c r="N737">
        <v>0.95</v>
      </c>
      <c r="O737">
        <v>0.94</v>
      </c>
      <c r="P737" t="str">
        <f>IF(Table1[[#This Row],[pct_pharm_e_Rx]]&gt;=0.85,"most"," ")</f>
        <v>most</v>
      </c>
    </row>
    <row r="738" spans="1:16" x14ac:dyDescent="0.2">
      <c r="A738" t="s">
        <v>21</v>
      </c>
      <c r="B738" t="s">
        <v>22</v>
      </c>
      <c r="C738">
        <v>8601</v>
      </c>
      <c r="D738" t="s">
        <v>114</v>
      </c>
      <c r="E738" s="1">
        <v>43556</v>
      </c>
      <c r="F738">
        <v>8601</v>
      </c>
      <c r="G738" t="str">
        <f>VLOOKUP(Table1[[#This Row],[tot_e_Rx]],'Lookup Tables'!$B$2:$C$6,2,TRUE)</f>
        <v xml:space="preserve">very low </v>
      </c>
      <c r="H738">
        <v>8006</v>
      </c>
      <c r="I738">
        <v>535</v>
      </c>
      <c r="J738">
        <v>3858</v>
      </c>
      <c r="K738">
        <v>4726</v>
      </c>
      <c r="L738">
        <v>1083</v>
      </c>
      <c r="M738">
        <v>1160</v>
      </c>
      <c r="N738">
        <v>0.96</v>
      </c>
      <c r="O738">
        <v>0.95</v>
      </c>
      <c r="P738" t="str">
        <f>IF(Table1[[#This Row],[pct_pharm_e_Rx]]&gt;=0.85,"most"," ")</f>
        <v>most</v>
      </c>
    </row>
    <row r="739" spans="1:16" x14ac:dyDescent="0.2">
      <c r="A739" t="s">
        <v>71</v>
      </c>
      <c r="B739" t="s">
        <v>72</v>
      </c>
      <c r="C739">
        <v>8597</v>
      </c>
      <c r="D739" t="s">
        <v>120</v>
      </c>
      <c r="E739" s="1">
        <v>42552</v>
      </c>
      <c r="F739">
        <v>8597</v>
      </c>
      <c r="G739" t="str">
        <f>VLOOKUP(Table1[[#This Row],[tot_e_Rx]],'Lookup Tables'!$B$2:$C$6,2,TRUE)</f>
        <v xml:space="preserve">very low </v>
      </c>
      <c r="H739">
        <v>5647</v>
      </c>
      <c r="I739">
        <v>2863</v>
      </c>
      <c r="J739">
        <v>2323</v>
      </c>
      <c r="K739">
        <v>6182</v>
      </c>
      <c r="L739">
        <v>609</v>
      </c>
      <c r="M739">
        <v>226</v>
      </c>
      <c r="N739">
        <v>0.91</v>
      </c>
      <c r="O739">
        <v>0.9</v>
      </c>
      <c r="P739" t="str">
        <f>IF(Table1[[#This Row],[pct_pharm_e_Rx]]&gt;=0.85,"most"," ")</f>
        <v>most</v>
      </c>
    </row>
    <row r="740" spans="1:16" x14ac:dyDescent="0.2">
      <c r="A740" t="s">
        <v>17</v>
      </c>
      <c r="B740" t="s">
        <v>18</v>
      </c>
      <c r="C740">
        <v>8592</v>
      </c>
      <c r="D740" t="s">
        <v>114</v>
      </c>
      <c r="E740" s="1">
        <v>42979</v>
      </c>
      <c r="F740">
        <v>8592</v>
      </c>
      <c r="G740" t="str">
        <f>VLOOKUP(Table1[[#This Row],[tot_e_Rx]],'Lookup Tables'!$B$2:$C$6,2,TRUE)</f>
        <v xml:space="preserve">very low </v>
      </c>
      <c r="H740">
        <v>7648</v>
      </c>
      <c r="I740">
        <v>794</v>
      </c>
      <c r="J740">
        <v>3223</v>
      </c>
      <c r="K740">
        <v>4969</v>
      </c>
      <c r="L740">
        <v>1155</v>
      </c>
      <c r="M740">
        <v>784</v>
      </c>
      <c r="N740">
        <v>0.96</v>
      </c>
      <c r="O740">
        <v>0.96</v>
      </c>
      <c r="P740" t="str">
        <f>IF(Table1[[#This Row],[pct_pharm_e_Rx]]&gt;=0.85,"most"," ")</f>
        <v>most</v>
      </c>
    </row>
    <row r="741" spans="1:16" x14ac:dyDescent="0.2">
      <c r="A741" t="s">
        <v>83</v>
      </c>
      <c r="B741" t="s">
        <v>84</v>
      </c>
      <c r="C741">
        <v>8574</v>
      </c>
      <c r="D741" t="s">
        <v>113</v>
      </c>
      <c r="E741" s="1">
        <v>43435</v>
      </c>
      <c r="F741">
        <v>8574</v>
      </c>
      <c r="G741" t="str">
        <f>VLOOKUP(Table1[[#This Row],[tot_e_Rx]],'Lookup Tables'!$B$2:$C$6,2,TRUE)</f>
        <v xml:space="preserve">very low </v>
      </c>
      <c r="H741">
        <v>8195</v>
      </c>
      <c r="I741">
        <v>376</v>
      </c>
      <c r="J741">
        <v>3399</v>
      </c>
      <c r="K741">
        <v>5107</v>
      </c>
      <c r="L741">
        <v>1136</v>
      </c>
      <c r="M741">
        <v>755</v>
      </c>
      <c r="N741">
        <v>0.96</v>
      </c>
      <c r="O741">
        <v>0.96</v>
      </c>
      <c r="P741" t="str">
        <f>IF(Table1[[#This Row],[pct_pharm_e_Rx]]&gt;=0.85,"most"," ")</f>
        <v>most</v>
      </c>
    </row>
    <row r="742" spans="1:16" x14ac:dyDescent="0.2">
      <c r="A742" t="s">
        <v>99</v>
      </c>
      <c r="B742" t="s">
        <v>100</v>
      </c>
      <c r="C742">
        <v>8570</v>
      </c>
      <c r="D742" t="s">
        <v>117</v>
      </c>
      <c r="E742" s="1">
        <v>42491</v>
      </c>
      <c r="F742">
        <v>8570</v>
      </c>
      <c r="G742" t="str">
        <f>VLOOKUP(Table1[[#This Row],[tot_e_Rx]],'Lookup Tables'!$B$2:$C$6,2,TRUE)</f>
        <v xml:space="preserve">very low </v>
      </c>
      <c r="H742">
        <v>6945</v>
      </c>
      <c r="I742">
        <v>1551</v>
      </c>
      <c r="J742">
        <v>3263</v>
      </c>
      <c r="K742">
        <v>5223</v>
      </c>
      <c r="L742">
        <v>1040</v>
      </c>
      <c r="M742">
        <v>409</v>
      </c>
      <c r="N742">
        <v>0.94</v>
      </c>
      <c r="O742">
        <v>0.94</v>
      </c>
      <c r="P742" t="str">
        <f>IF(Table1[[#This Row],[pct_pharm_e_Rx]]&gt;=0.85,"most"," ")</f>
        <v>most</v>
      </c>
    </row>
    <row r="743" spans="1:16" x14ac:dyDescent="0.2">
      <c r="A743" t="s">
        <v>103</v>
      </c>
      <c r="B743" t="s">
        <v>104</v>
      </c>
      <c r="C743">
        <v>8554</v>
      </c>
      <c r="D743" t="s">
        <v>113</v>
      </c>
      <c r="E743" s="1">
        <v>42705</v>
      </c>
      <c r="F743">
        <v>8554</v>
      </c>
      <c r="G743" t="str">
        <f>VLOOKUP(Table1[[#This Row],[tot_e_Rx]],'Lookup Tables'!$B$2:$C$6,2,TRUE)</f>
        <v xml:space="preserve">very low </v>
      </c>
      <c r="H743">
        <v>7480</v>
      </c>
      <c r="I743">
        <v>1030</v>
      </c>
      <c r="J743">
        <v>3736</v>
      </c>
      <c r="K743">
        <v>4642</v>
      </c>
      <c r="L743">
        <v>1010</v>
      </c>
      <c r="M743">
        <v>727</v>
      </c>
      <c r="N743">
        <v>0.89</v>
      </c>
      <c r="O743">
        <v>0.88</v>
      </c>
      <c r="P743" t="str">
        <f>IF(Table1[[#This Row],[pct_pharm_e_Rx]]&gt;=0.85,"most"," ")</f>
        <v>most</v>
      </c>
    </row>
    <row r="744" spans="1:16" x14ac:dyDescent="0.2">
      <c r="A744" t="s">
        <v>21</v>
      </c>
      <c r="B744" t="s">
        <v>22</v>
      </c>
      <c r="C744">
        <v>8547</v>
      </c>
      <c r="D744" t="s">
        <v>114</v>
      </c>
      <c r="E744" s="1">
        <v>43525</v>
      </c>
      <c r="F744">
        <v>8547</v>
      </c>
      <c r="G744" t="str">
        <f>VLOOKUP(Table1[[#This Row],[tot_e_Rx]],'Lookup Tables'!$B$2:$C$6,2,TRUE)</f>
        <v xml:space="preserve">very low </v>
      </c>
      <c r="H744">
        <v>7905</v>
      </c>
      <c r="I744">
        <v>544</v>
      </c>
      <c r="J744">
        <v>3841</v>
      </c>
      <c r="K744">
        <v>4695</v>
      </c>
      <c r="L744">
        <v>1055</v>
      </c>
      <c r="M744">
        <v>1147</v>
      </c>
      <c r="N744">
        <v>0.95</v>
      </c>
      <c r="O744">
        <v>0.95</v>
      </c>
      <c r="P744" t="str">
        <f>IF(Table1[[#This Row],[pct_pharm_e_Rx]]&gt;=0.85,"most"," ")</f>
        <v>most</v>
      </c>
    </row>
    <row r="745" spans="1:16" x14ac:dyDescent="0.2">
      <c r="A745" t="s">
        <v>93</v>
      </c>
      <c r="B745" t="s">
        <v>94</v>
      </c>
      <c r="C745">
        <v>8535</v>
      </c>
      <c r="D745" t="s">
        <v>112</v>
      </c>
      <c r="E745" s="1">
        <v>42614</v>
      </c>
      <c r="F745">
        <v>8535</v>
      </c>
      <c r="G745" t="str">
        <f>VLOOKUP(Table1[[#This Row],[tot_e_Rx]],'Lookup Tables'!$B$2:$C$6,2,TRUE)</f>
        <v xml:space="preserve">very low </v>
      </c>
      <c r="H745">
        <v>6339</v>
      </c>
      <c r="I745">
        <v>2042</v>
      </c>
      <c r="J745">
        <v>3286</v>
      </c>
      <c r="K745">
        <v>5004</v>
      </c>
      <c r="L745">
        <v>1711</v>
      </c>
      <c r="M745">
        <v>343</v>
      </c>
      <c r="N745">
        <v>0.91</v>
      </c>
      <c r="O745">
        <v>0.9</v>
      </c>
      <c r="P745" t="str">
        <f>IF(Table1[[#This Row],[pct_pharm_e_Rx]]&gt;=0.85,"most"," ")</f>
        <v>most</v>
      </c>
    </row>
    <row r="746" spans="1:16" x14ac:dyDescent="0.2">
      <c r="A746" t="s">
        <v>21</v>
      </c>
      <c r="B746" t="s">
        <v>22</v>
      </c>
      <c r="C746">
        <v>8515</v>
      </c>
      <c r="D746" t="s">
        <v>114</v>
      </c>
      <c r="E746" s="1">
        <v>43497</v>
      </c>
      <c r="F746">
        <v>8515</v>
      </c>
      <c r="G746" t="str">
        <f>VLOOKUP(Table1[[#This Row],[tot_e_Rx]],'Lookup Tables'!$B$2:$C$6,2,TRUE)</f>
        <v xml:space="preserve">very low </v>
      </c>
      <c r="H746">
        <v>7947</v>
      </c>
      <c r="I746">
        <v>525</v>
      </c>
      <c r="J746">
        <v>3844</v>
      </c>
      <c r="K746">
        <v>4664</v>
      </c>
      <c r="L746">
        <v>1053</v>
      </c>
      <c r="M746">
        <v>1137</v>
      </c>
      <c r="N746">
        <v>0.95</v>
      </c>
      <c r="O746">
        <v>0.95</v>
      </c>
      <c r="P746" t="str">
        <f>IF(Table1[[#This Row],[pct_pharm_e_Rx]]&gt;=0.85,"most"," ")</f>
        <v>most</v>
      </c>
    </row>
    <row r="747" spans="1:16" x14ac:dyDescent="0.2">
      <c r="A747" t="s">
        <v>83</v>
      </c>
      <c r="B747" t="s">
        <v>84</v>
      </c>
      <c r="C747">
        <v>8510</v>
      </c>
      <c r="D747" t="s">
        <v>113</v>
      </c>
      <c r="E747" s="1">
        <v>43405</v>
      </c>
      <c r="F747">
        <v>8510</v>
      </c>
      <c r="G747" t="str">
        <f>VLOOKUP(Table1[[#This Row],[tot_e_Rx]],'Lookup Tables'!$B$2:$C$6,2,TRUE)</f>
        <v xml:space="preserve">very low </v>
      </c>
      <c r="H747">
        <v>8137</v>
      </c>
      <c r="I747">
        <v>369</v>
      </c>
      <c r="J747">
        <v>3386</v>
      </c>
      <c r="K747">
        <v>5064</v>
      </c>
      <c r="L747">
        <v>1124</v>
      </c>
      <c r="M747">
        <v>734</v>
      </c>
      <c r="N747">
        <v>0.96</v>
      </c>
      <c r="O747">
        <v>0.97</v>
      </c>
      <c r="P747" t="str">
        <f>IF(Table1[[#This Row],[pct_pharm_e_Rx]]&gt;=0.85,"most"," ")</f>
        <v>most</v>
      </c>
    </row>
    <row r="748" spans="1:16" x14ac:dyDescent="0.2">
      <c r="A748" t="s">
        <v>83</v>
      </c>
      <c r="B748" t="s">
        <v>84</v>
      </c>
      <c r="C748">
        <v>8504</v>
      </c>
      <c r="D748" t="s">
        <v>113</v>
      </c>
      <c r="E748" s="1">
        <v>43374</v>
      </c>
      <c r="F748">
        <v>8504</v>
      </c>
      <c r="G748" t="str">
        <f>VLOOKUP(Table1[[#This Row],[tot_e_Rx]],'Lookup Tables'!$B$2:$C$6,2,TRUE)</f>
        <v xml:space="preserve">very low </v>
      </c>
      <c r="H748">
        <v>8139</v>
      </c>
      <c r="I748">
        <v>363</v>
      </c>
      <c r="J748">
        <v>3391</v>
      </c>
      <c r="K748">
        <v>5068</v>
      </c>
      <c r="L748">
        <v>1128</v>
      </c>
      <c r="M748">
        <v>736</v>
      </c>
      <c r="N748">
        <v>0.97</v>
      </c>
      <c r="O748">
        <v>0.97</v>
      </c>
      <c r="P748" t="str">
        <f>IF(Table1[[#This Row],[pct_pharm_e_Rx]]&gt;=0.85,"most"," ")</f>
        <v>most</v>
      </c>
    </row>
    <row r="749" spans="1:16" x14ac:dyDescent="0.2">
      <c r="A749" t="s">
        <v>39</v>
      </c>
      <c r="B749" t="s">
        <v>40</v>
      </c>
      <c r="C749">
        <v>8488</v>
      </c>
      <c r="D749" t="s">
        <v>118</v>
      </c>
      <c r="E749" s="1">
        <v>42736</v>
      </c>
      <c r="F749">
        <v>8488</v>
      </c>
      <c r="G749" t="str">
        <f>VLOOKUP(Table1[[#This Row],[tot_e_Rx]],'Lookup Tables'!$B$2:$C$6,2,TRUE)</f>
        <v xml:space="preserve">very low </v>
      </c>
      <c r="H749">
        <v>6882</v>
      </c>
      <c r="I749">
        <v>1502</v>
      </c>
      <c r="J749">
        <v>3510</v>
      </c>
      <c r="K749">
        <v>4748</v>
      </c>
      <c r="L749">
        <v>1219</v>
      </c>
      <c r="M749">
        <v>197</v>
      </c>
      <c r="N749">
        <v>0.96</v>
      </c>
      <c r="O749">
        <v>0.96</v>
      </c>
      <c r="P749" t="str">
        <f>IF(Table1[[#This Row],[pct_pharm_e_Rx]]&gt;=0.85,"most"," ")</f>
        <v>most</v>
      </c>
    </row>
    <row r="750" spans="1:16" x14ac:dyDescent="0.2">
      <c r="A750" t="s">
        <v>23</v>
      </c>
      <c r="B750" t="s">
        <v>24</v>
      </c>
      <c r="C750">
        <v>8463</v>
      </c>
      <c r="D750" t="s">
        <v>116</v>
      </c>
      <c r="E750" s="1">
        <v>43313</v>
      </c>
      <c r="F750">
        <v>8463</v>
      </c>
      <c r="G750" t="str">
        <f>VLOOKUP(Table1[[#This Row],[tot_e_Rx]],'Lookup Tables'!$B$2:$C$6,2,TRUE)</f>
        <v xml:space="preserve">very low </v>
      </c>
      <c r="H750">
        <v>7736</v>
      </c>
      <c r="I750">
        <v>678</v>
      </c>
      <c r="J750">
        <v>2398</v>
      </c>
      <c r="K750">
        <v>6037</v>
      </c>
      <c r="L750">
        <v>978</v>
      </c>
      <c r="M750">
        <v>610</v>
      </c>
      <c r="N750">
        <v>0.93</v>
      </c>
      <c r="O750">
        <v>0.93</v>
      </c>
      <c r="P750" t="str">
        <f>IF(Table1[[#This Row],[pct_pharm_e_Rx]]&gt;=0.85,"most"," ")</f>
        <v>most</v>
      </c>
    </row>
    <row r="751" spans="1:16" x14ac:dyDescent="0.2">
      <c r="A751" t="s">
        <v>21</v>
      </c>
      <c r="B751" t="s">
        <v>22</v>
      </c>
      <c r="C751">
        <v>8459</v>
      </c>
      <c r="D751" t="s">
        <v>114</v>
      </c>
      <c r="E751" s="1">
        <v>43466</v>
      </c>
      <c r="F751">
        <v>8459</v>
      </c>
      <c r="G751" t="str">
        <f>VLOOKUP(Table1[[#This Row],[tot_e_Rx]],'Lookup Tables'!$B$2:$C$6,2,TRUE)</f>
        <v xml:space="preserve">very low </v>
      </c>
      <c r="H751">
        <v>7860</v>
      </c>
      <c r="I751">
        <v>549</v>
      </c>
      <c r="J751">
        <v>3783</v>
      </c>
      <c r="K751">
        <v>4625</v>
      </c>
      <c r="L751">
        <v>1025</v>
      </c>
      <c r="M751">
        <v>1115</v>
      </c>
      <c r="N751">
        <v>0.95</v>
      </c>
      <c r="O751">
        <v>0.95</v>
      </c>
      <c r="P751" t="str">
        <f>IF(Table1[[#This Row],[pct_pharm_e_Rx]]&gt;=0.85,"most"," ")</f>
        <v>most</v>
      </c>
    </row>
    <row r="752" spans="1:16" x14ac:dyDescent="0.2">
      <c r="A752" t="s">
        <v>49</v>
      </c>
      <c r="B752" t="s">
        <v>50</v>
      </c>
      <c r="C752">
        <v>8457</v>
      </c>
      <c r="D752" t="s">
        <v>117</v>
      </c>
      <c r="E752" s="1">
        <v>43009</v>
      </c>
      <c r="F752">
        <v>8457</v>
      </c>
      <c r="G752" t="str">
        <f>VLOOKUP(Table1[[#This Row],[tot_e_Rx]],'Lookup Tables'!$B$2:$C$6,2,TRUE)</f>
        <v xml:space="preserve">very low </v>
      </c>
      <c r="H752">
        <v>6627</v>
      </c>
      <c r="I752">
        <v>1749</v>
      </c>
      <c r="J752">
        <v>2465</v>
      </c>
      <c r="K752">
        <v>5635</v>
      </c>
      <c r="L752">
        <v>818</v>
      </c>
      <c r="M752">
        <v>435</v>
      </c>
      <c r="N752">
        <v>0.95</v>
      </c>
      <c r="O752">
        <v>0.95</v>
      </c>
      <c r="P752" t="str">
        <f>IF(Table1[[#This Row],[pct_pharm_e_Rx]]&gt;=0.85,"most"," ")</f>
        <v>most</v>
      </c>
    </row>
    <row r="753" spans="1:16" x14ac:dyDescent="0.2">
      <c r="A753" t="s">
        <v>103</v>
      </c>
      <c r="B753" t="s">
        <v>104</v>
      </c>
      <c r="C753">
        <v>8454</v>
      </c>
      <c r="D753" t="s">
        <v>113</v>
      </c>
      <c r="E753" s="1">
        <v>42675</v>
      </c>
      <c r="F753">
        <v>8454</v>
      </c>
      <c r="G753" t="str">
        <f>VLOOKUP(Table1[[#This Row],[tot_e_Rx]],'Lookup Tables'!$B$2:$C$6,2,TRUE)</f>
        <v xml:space="preserve">very low </v>
      </c>
      <c r="H753">
        <v>7401</v>
      </c>
      <c r="I753">
        <v>1006</v>
      </c>
      <c r="J753">
        <v>3673</v>
      </c>
      <c r="K753">
        <v>4612</v>
      </c>
      <c r="L753">
        <v>996</v>
      </c>
      <c r="M753">
        <v>733</v>
      </c>
      <c r="N753">
        <v>0.89</v>
      </c>
      <c r="O753">
        <v>0.88</v>
      </c>
      <c r="P753" t="str">
        <f>IF(Table1[[#This Row],[pct_pharm_e_Rx]]&gt;=0.85,"most"," ")</f>
        <v>most</v>
      </c>
    </row>
    <row r="754" spans="1:16" x14ac:dyDescent="0.2">
      <c r="A754" t="s">
        <v>57</v>
      </c>
      <c r="B754" t="s">
        <v>58</v>
      </c>
      <c r="C754">
        <v>8451</v>
      </c>
      <c r="D754" t="s">
        <v>119</v>
      </c>
      <c r="E754" s="1">
        <v>42583</v>
      </c>
      <c r="F754">
        <v>8451</v>
      </c>
      <c r="G754" t="str">
        <f>VLOOKUP(Table1[[#This Row],[tot_e_Rx]],'Lookup Tables'!$B$2:$C$6,2,TRUE)</f>
        <v xml:space="preserve">very low </v>
      </c>
      <c r="H754">
        <v>7251</v>
      </c>
      <c r="I754">
        <v>1103</v>
      </c>
      <c r="J754">
        <v>3066</v>
      </c>
      <c r="K754">
        <v>4838</v>
      </c>
      <c r="L754">
        <v>1138</v>
      </c>
      <c r="M754">
        <v>186</v>
      </c>
      <c r="N754">
        <v>0.92</v>
      </c>
      <c r="O754">
        <v>0.91</v>
      </c>
      <c r="P754" t="str">
        <f>IF(Table1[[#This Row],[pct_pharm_e_Rx]]&gt;=0.85,"most"," ")</f>
        <v>most</v>
      </c>
    </row>
    <row r="755" spans="1:16" x14ac:dyDescent="0.2">
      <c r="A755" t="s">
        <v>39</v>
      </c>
      <c r="B755" t="s">
        <v>40</v>
      </c>
      <c r="C755">
        <v>8445</v>
      </c>
      <c r="D755" t="s">
        <v>118</v>
      </c>
      <c r="E755" s="1">
        <v>42767</v>
      </c>
      <c r="F755">
        <v>8445</v>
      </c>
      <c r="G755" t="str">
        <f>VLOOKUP(Table1[[#This Row],[tot_e_Rx]],'Lookup Tables'!$B$2:$C$6,2,TRUE)</f>
        <v xml:space="preserve">very low </v>
      </c>
      <c r="H755">
        <v>6867</v>
      </c>
      <c r="I755">
        <v>1471</v>
      </c>
      <c r="J755">
        <v>3510</v>
      </c>
      <c r="K755">
        <v>4714</v>
      </c>
      <c r="L755">
        <v>1220</v>
      </c>
      <c r="M755">
        <v>201</v>
      </c>
      <c r="N755">
        <v>0.96</v>
      </c>
      <c r="O755">
        <v>0.96</v>
      </c>
      <c r="P755" t="str">
        <f>IF(Table1[[#This Row],[pct_pharm_e_Rx]]&gt;=0.85,"most"," ")</f>
        <v>most</v>
      </c>
    </row>
    <row r="756" spans="1:16" x14ac:dyDescent="0.2">
      <c r="A756" t="s">
        <v>21</v>
      </c>
      <c r="B756" t="s">
        <v>22</v>
      </c>
      <c r="C756">
        <v>8435</v>
      </c>
      <c r="D756" t="s">
        <v>114</v>
      </c>
      <c r="E756" s="1">
        <v>43435</v>
      </c>
      <c r="F756">
        <v>8435</v>
      </c>
      <c r="G756" t="str">
        <f>VLOOKUP(Table1[[#This Row],[tot_e_Rx]],'Lookup Tables'!$B$2:$C$6,2,TRUE)</f>
        <v xml:space="preserve">very low </v>
      </c>
      <c r="H756">
        <v>7804</v>
      </c>
      <c r="I756">
        <v>573</v>
      </c>
      <c r="J756">
        <v>3773</v>
      </c>
      <c r="K756">
        <v>4616</v>
      </c>
      <c r="L756">
        <v>1018</v>
      </c>
      <c r="M756">
        <v>1101</v>
      </c>
      <c r="N756">
        <v>0.95</v>
      </c>
      <c r="O756">
        <v>0.95</v>
      </c>
      <c r="P756" t="str">
        <f>IF(Table1[[#This Row],[pct_pharm_e_Rx]]&gt;=0.85,"most"," ")</f>
        <v>most</v>
      </c>
    </row>
    <row r="757" spans="1:16" x14ac:dyDescent="0.2">
      <c r="A757" t="s">
        <v>83</v>
      </c>
      <c r="B757" t="s">
        <v>84</v>
      </c>
      <c r="C757">
        <v>8432</v>
      </c>
      <c r="D757" t="s">
        <v>113</v>
      </c>
      <c r="E757" s="1">
        <v>43344</v>
      </c>
      <c r="F757">
        <v>8432</v>
      </c>
      <c r="G757" t="str">
        <f>VLOOKUP(Table1[[#This Row],[tot_e_Rx]],'Lookup Tables'!$B$2:$C$6,2,TRUE)</f>
        <v xml:space="preserve">very low </v>
      </c>
      <c r="H757">
        <v>8062</v>
      </c>
      <c r="I757">
        <v>366</v>
      </c>
      <c r="J757">
        <v>3366</v>
      </c>
      <c r="K757">
        <v>5030</v>
      </c>
      <c r="L757">
        <v>1114</v>
      </c>
      <c r="M757">
        <v>729</v>
      </c>
      <c r="N757">
        <v>0.98</v>
      </c>
      <c r="O757">
        <v>0.98</v>
      </c>
      <c r="P757" t="str">
        <f>IF(Table1[[#This Row],[pct_pharm_e_Rx]]&gt;=0.85,"most"," ")</f>
        <v>most</v>
      </c>
    </row>
    <row r="758" spans="1:16" x14ac:dyDescent="0.2">
      <c r="A758" t="s">
        <v>39</v>
      </c>
      <c r="B758" t="s">
        <v>40</v>
      </c>
      <c r="C758">
        <v>8413</v>
      </c>
      <c r="D758" t="s">
        <v>118</v>
      </c>
      <c r="E758" s="1">
        <v>42705</v>
      </c>
      <c r="F758">
        <v>8413</v>
      </c>
      <c r="G758" t="str">
        <f>VLOOKUP(Table1[[#This Row],[tot_e_Rx]],'Lookup Tables'!$B$2:$C$6,2,TRUE)</f>
        <v xml:space="preserve">very low </v>
      </c>
      <c r="H758">
        <v>6762</v>
      </c>
      <c r="I758">
        <v>1543</v>
      </c>
      <c r="J758">
        <v>3521</v>
      </c>
      <c r="K758">
        <v>4678</v>
      </c>
      <c r="L758">
        <v>1211</v>
      </c>
      <c r="M758">
        <v>198</v>
      </c>
      <c r="N758">
        <v>0.96</v>
      </c>
      <c r="O758">
        <v>0.96</v>
      </c>
      <c r="P758" t="str">
        <f>IF(Table1[[#This Row],[pct_pharm_e_Rx]]&gt;=0.85,"most"," ")</f>
        <v>most</v>
      </c>
    </row>
    <row r="759" spans="1:16" x14ac:dyDescent="0.2">
      <c r="A759" t="s">
        <v>17</v>
      </c>
      <c r="B759" t="s">
        <v>18</v>
      </c>
      <c r="C759">
        <v>8410</v>
      </c>
      <c r="D759" t="s">
        <v>114</v>
      </c>
      <c r="E759" s="1">
        <v>42948</v>
      </c>
      <c r="F759">
        <v>8410</v>
      </c>
      <c r="G759" t="str">
        <f>VLOOKUP(Table1[[#This Row],[tot_e_Rx]],'Lookup Tables'!$B$2:$C$6,2,TRUE)</f>
        <v xml:space="preserve">very low </v>
      </c>
      <c r="H759">
        <v>7451</v>
      </c>
      <c r="I759">
        <v>807</v>
      </c>
      <c r="J759">
        <v>3166</v>
      </c>
      <c r="K759">
        <v>4865</v>
      </c>
      <c r="L759">
        <v>1114</v>
      </c>
      <c r="M759">
        <v>781</v>
      </c>
      <c r="N759">
        <v>0.97</v>
      </c>
      <c r="O759">
        <v>0.96</v>
      </c>
      <c r="P759" t="str">
        <f>IF(Table1[[#This Row],[pct_pharm_e_Rx]]&gt;=0.85,"most"," ")</f>
        <v>most</v>
      </c>
    </row>
    <row r="760" spans="1:16" x14ac:dyDescent="0.2">
      <c r="A760" t="s">
        <v>21</v>
      </c>
      <c r="B760" t="s">
        <v>22</v>
      </c>
      <c r="C760">
        <v>8392</v>
      </c>
      <c r="D760" t="s">
        <v>114</v>
      </c>
      <c r="E760" s="1">
        <v>43405</v>
      </c>
      <c r="F760">
        <v>8392</v>
      </c>
      <c r="G760" t="str">
        <f>VLOOKUP(Table1[[#This Row],[tot_e_Rx]],'Lookup Tables'!$B$2:$C$6,2,TRUE)</f>
        <v xml:space="preserve">very low </v>
      </c>
      <c r="H760">
        <v>7780</v>
      </c>
      <c r="I760">
        <v>566</v>
      </c>
      <c r="J760">
        <v>3776</v>
      </c>
      <c r="K760">
        <v>4574</v>
      </c>
      <c r="L760">
        <v>1010</v>
      </c>
      <c r="M760">
        <v>1082</v>
      </c>
      <c r="N760">
        <v>0.95</v>
      </c>
      <c r="O760">
        <v>0.95</v>
      </c>
      <c r="P760" t="str">
        <f>IF(Table1[[#This Row],[pct_pharm_e_Rx]]&gt;=0.85,"most"," ")</f>
        <v>most</v>
      </c>
    </row>
    <row r="761" spans="1:16" x14ac:dyDescent="0.2">
      <c r="A761" t="s">
        <v>23</v>
      </c>
      <c r="B761" t="s">
        <v>24</v>
      </c>
      <c r="C761">
        <v>8390</v>
      </c>
      <c r="D761" t="s">
        <v>116</v>
      </c>
      <c r="E761" s="1">
        <v>43282</v>
      </c>
      <c r="F761">
        <v>8390</v>
      </c>
      <c r="G761" t="str">
        <f>VLOOKUP(Table1[[#This Row],[tot_e_Rx]],'Lookup Tables'!$B$2:$C$6,2,TRUE)</f>
        <v xml:space="preserve">very low </v>
      </c>
      <c r="H761">
        <v>7658</v>
      </c>
      <c r="I761">
        <v>684</v>
      </c>
      <c r="J761">
        <v>2174</v>
      </c>
      <c r="K761">
        <v>5281</v>
      </c>
      <c r="L761">
        <v>929</v>
      </c>
      <c r="M761">
        <v>566</v>
      </c>
      <c r="N761">
        <v>0.93</v>
      </c>
      <c r="O761">
        <v>0.92</v>
      </c>
      <c r="P761" t="str">
        <f>IF(Table1[[#This Row],[pct_pharm_e_Rx]]&gt;=0.85,"most"," ")</f>
        <v>most</v>
      </c>
    </row>
    <row r="762" spans="1:16" x14ac:dyDescent="0.2">
      <c r="A762" t="s">
        <v>29</v>
      </c>
      <c r="B762" t="s">
        <v>30</v>
      </c>
      <c r="C762">
        <v>8389</v>
      </c>
      <c r="D762" t="s">
        <v>117</v>
      </c>
      <c r="E762" s="1">
        <v>42522</v>
      </c>
      <c r="F762">
        <v>8389</v>
      </c>
      <c r="G762" t="str">
        <f>VLOOKUP(Table1[[#This Row],[tot_e_Rx]],'Lookup Tables'!$B$2:$C$6,2,TRUE)</f>
        <v xml:space="preserve">very low </v>
      </c>
      <c r="H762">
        <v>6214</v>
      </c>
      <c r="I762">
        <v>2110</v>
      </c>
      <c r="J762">
        <v>2795</v>
      </c>
      <c r="K762">
        <v>5504</v>
      </c>
      <c r="L762">
        <v>617</v>
      </c>
      <c r="M762">
        <v>495</v>
      </c>
      <c r="N762">
        <v>0.93</v>
      </c>
      <c r="O762">
        <v>0.92</v>
      </c>
      <c r="P762" t="str">
        <f>IF(Table1[[#This Row],[pct_pharm_e_Rx]]&gt;=0.85,"most"," ")</f>
        <v>most</v>
      </c>
    </row>
    <row r="763" spans="1:16" x14ac:dyDescent="0.2">
      <c r="A763" t="s">
        <v>55</v>
      </c>
      <c r="B763" t="s">
        <v>56</v>
      </c>
      <c r="C763">
        <v>8377</v>
      </c>
      <c r="D763" t="s">
        <v>119</v>
      </c>
      <c r="E763" s="1">
        <v>42522</v>
      </c>
      <c r="F763">
        <v>8377</v>
      </c>
      <c r="G763" t="str">
        <f>VLOOKUP(Table1[[#This Row],[tot_e_Rx]],'Lookup Tables'!$B$2:$C$6,2,TRUE)</f>
        <v xml:space="preserve">very low </v>
      </c>
      <c r="H763">
        <v>7358</v>
      </c>
      <c r="I763">
        <v>955</v>
      </c>
      <c r="J763">
        <v>3852</v>
      </c>
      <c r="K763">
        <v>4419</v>
      </c>
      <c r="L763">
        <v>1096</v>
      </c>
      <c r="M763">
        <v>699</v>
      </c>
      <c r="N763">
        <v>0.87</v>
      </c>
      <c r="O763">
        <v>0.86</v>
      </c>
      <c r="P763" t="str">
        <f>IF(Table1[[#This Row],[pct_pharm_e_Rx]]&gt;=0.85,"most"," ")</f>
        <v>most</v>
      </c>
    </row>
    <row r="764" spans="1:16" x14ac:dyDescent="0.2">
      <c r="A764" t="s">
        <v>29</v>
      </c>
      <c r="B764" t="s">
        <v>30</v>
      </c>
      <c r="C764">
        <v>8343</v>
      </c>
      <c r="D764" t="s">
        <v>117</v>
      </c>
      <c r="E764" s="1">
        <v>42552</v>
      </c>
      <c r="F764">
        <v>8343</v>
      </c>
      <c r="G764" t="str">
        <f>VLOOKUP(Table1[[#This Row],[tot_e_Rx]],'Lookup Tables'!$B$2:$C$6,2,TRUE)</f>
        <v xml:space="preserve">very low </v>
      </c>
      <c r="H764">
        <v>6347</v>
      </c>
      <c r="I764">
        <v>1933</v>
      </c>
      <c r="J764">
        <v>2800</v>
      </c>
      <c r="K764">
        <v>5406</v>
      </c>
      <c r="L764">
        <v>628</v>
      </c>
      <c r="M764">
        <v>492</v>
      </c>
      <c r="N764">
        <v>0.93</v>
      </c>
      <c r="O764">
        <v>0.92</v>
      </c>
      <c r="P764" t="str">
        <f>IF(Table1[[#This Row],[pct_pharm_e_Rx]]&gt;=0.85,"most"," ")</f>
        <v>most</v>
      </c>
    </row>
    <row r="765" spans="1:16" x14ac:dyDescent="0.2">
      <c r="A765" t="s">
        <v>93</v>
      </c>
      <c r="B765" t="s">
        <v>94</v>
      </c>
      <c r="C765">
        <v>8335</v>
      </c>
      <c r="D765" t="s">
        <v>112</v>
      </c>
      <c r="E765" s="1">
        <v>42583</v>
      </c>
      <c r="F765">
        <v>8335</v>
      </c>
      <c r="G765" t="str">
        <f>VLOOKUP(Table1[[#This Row],[tot_e_Rx]],'Lookup Tables'!$B$2:$C$6,2,TRUE)</f>
        <v xml:space="preserve">very low </v>
      </c>
      <c r="H765">
        <v>6090</v>
      </c>
      <c r="I765">
        <v>2097</v>
      </c>
      <c r="J765">
        <v>3100</v>
      </c>
      <c r="K765">
        <v>4682</v>
      </c>
      <c r="L765">
        <v>1588</v>
      </c>
      <c r="M765">
        <v>313</v>
      </c>
      <c r="N765">
        <v>0.91</v>
      </c>
      <c r="O765">
        <v>0.9</v>
      </c>
      <c r="P765" t="str">
        <f>IF(Table1[[#This Row],[pct_pharm_e_Rx]]&gt;=0.85,"most"," ")</f>
        <v>most</v>
      </c>
    </row>
    <row r="766" spans="1:16" x14ac:dyDescent="0.2">
      <c r="A766" t="s">
        <v>23</v>
      </c>
      <c r="B766" t="s">
        <v>24</v>
      </c>
      <c r="C766">
        <v>8317</v>
      </c>
      <c r="D766" t="s">
        <v>116</v>
      </c>
      <c r="E766" s="1">
        <v>43252</v>
      </c>
      <c r="F766">
        <v>8317</v>
      </c>
      <c r="G766" t="str">
        <f>VLOOKUP(Table1[[#This Row],[tot_e_Rx]],'Lookup Tables'!$B$2:$C$6,2,TRUE)</f>
        <v xml:space="preserve">very low </v>
      </c>
      <c r="H766">
        <v>7520</v>
      </c>
      <c r="I766">
        <v>751</v>
      </c>
      <c r="J766">
        <v>2186</v>
      </c>
      <c r="K766">
        <v>5337</v>
      </c>
      <c r="L766">
        <v>934</v>
      </c>
      <c r="M766">
        <v>561</v>
      </c>
      <c r="N766">
        <v>0.93</v>
      </c>
      <c r="O766">
        <v>0.92</v>
      </c>
      <c r="P766" t="str">
        <f>IF(Table1[[#This Row],[pct_pharm_e_Rx]]&gt;=0.85,"most"," ")</f>
        <v>most</v>
      </c>
    </row>
    <row r="767" spans="1:16" x14ac:dyDescent="0.2">
      <c r="A767" t="s">
        <v>49</v>
      </c>
      <c r="B767" t="s">
        <v>50</v>
      </c>
      <c r="C767">
        <v>8303</v>
      </c>
      <c r="D767" t="s">
        <v>117</v>
      </c>
      <c r="E767" s="1">
        <v>42979</v>
      </c>
      <c r="F767">
        <v>8303</v>
      </c>
      <c r="G767" t="str">
        <f>VLOOKUP(Table1[[#This Row],[tot_e_Rx]],'Lookup Tables'!$B$2:$C$6,2,TRUE)</f>
        <v xml:space="preserve">very low </v>
      </c>
      <c r="H767">
        <v>6452</v>
      </c>
      <c r="I767">
        <v>1775</v>
      </c>
      <c r="J767">
        <v>2435</v>
      </c>
      <c r="K767">
        <v>5528</v>
      </c>
      <c r="L767">
        <v>815</v>
      </c>
      <c r="M767">
        <v>416</v>
      </c>
      <c r="N767">
        <v>0.95</v>
      </c>
      <c r="O767">
        <v>0.94</v>
      </c>
      <c r="P767" t="str">
        <f>IF(Table1[[#This Row],[pct_pharm_e_Rx]]&gt;=0.85,"most"," ")</f>
        <v>most</v>
      </c>
    </row>
    <row r="768" spans="1:16" x14ac:dyDescent="0.2">
      <c r="A768" t="s">
        <v>39</v>
      </c>
      <c r="B768" t="s">
        <v>40</v>
      </c>
      <c r="C768">
        <v>8271</v>
      </c>
      <c r="D768" t="s">
        <v>118</v>
      </c>
      <c r="E768" s="1">
        <v>42675</v>
      </c>
      <c r="F768">
        <v>8271</v>
      </c>
      <c r="G768" t="str">
        <f>VLOOKUP(Table1[[#This Row],[tot_e_Rx]],'Lookup Tables'!$B$2:$C$6,2,TRUE)</f>
        <v xml:space="preserve">very low </v>
      </c>
      <c r="H768">
        <v>6623</v>
      </c>
      <c r="I768">
        <v>1550</v>
      </c>
      <c r="J768">
        <v>3439</v>
      </c>
      <c r="K768">
        <v>4622</v>
      </c>
      <c r="L768">
        <v>1178</v>
      </c>
      <c r="M768">
        <v>190</v>
      </c>
      <c r="N768">
        <v>0.96</v>
      </c>
      <c r="O768">
        <v>0.96</v>
      </c>
      <c r="P768" t="str">
        <f>IF(Table1[[#This Row],[pct_pharm_e_Rx]]&gt;=0.85,"most"," ")</f>
        <v>most</v>
      </c>
    </row>
    <row r="769" spans="1:16" x14ac:dyDescent="0.2">
      <c r="A769" t="s">
        <v>83</v>
      </c>
      <c r="B769" t="s">
        <v>84</v>
      </c>
      <c r="C769">
        <v>8259</v>
      </c>
      <c r="D769" t="s">
        <v>113</v>
      </c>
      <c r="E769" s="1">
        <v>43313</v>
      </c>
      <c r="F769">
        <v>8259</v>
      </c>
      <c r="G769" t="str">
        <f>VLOOKUP(Table1[[#This Row],[tot_e_Rx]],'Lookup Tables'!$B$2:$C$6,2,TRUE)</f>
        <v xml:space="preserve">very low </v>
      </c>
      <c r="H769">
        <v>7850</v>
      </c>
      <c r="I769">
        <v>407</v>
      </c>
      <c r="J769">
        <v>3282</v>
      </c>
      <c r="K769">
        <v>4944</v>
      </c>
      <c r="L769">
        <v>1094</v>
      </c>
      <c r="M769">
        <v>716</v>
      </c>
      <c r="N769">
        <v>0.98</v>
      </c>
      <c r="O769">
        <v>0.97</v>
      </c>
      <c r="P769" t="str">
        <f>IF(Table1[[#This Row],[pct_pharm_e_Rx]]&gt;=0.85,"most"," ")</f>
        <v>most</v>
      </c>
    </row>
    <row r="770" spans="1:16" x14ac:dyDescent="0.2">
      <c r="A770" t="s">
        <v>103</v>
      </c>
      <c r="B770" t="s">
        <v>104</v>
      </c>
      <c r="C770">
        <v>8239</v>
      </c>
      <c r="D770" t="s">
        <v>113</v>
      </c>
      <c r="E770" s="1">
        <v>42644</v>
      </c>
      <c r="F770">
        <v>8239</v>
      </c>
      <c r="G770" t="str">
        <f>VLOOKUP(Table1[[#This Row],[tot_e_Rx]],'Lookup Tables'!$B$2:$C$6,2,TRUE)</f>
        <v xml:space="preserve">very low </v>
      </c>
      <c r="H770">
        <v>7245</v>
      </c>
      <c r="I770">
        <v>994</v>
      </c>
      <c r="J770">
        <v>3603</v>
      </c>
      <c r="K770">
        <v>4463</v>
      </c>
      <c r="L770">
        <v>956</v>
      </c>
      <c r="M770">
        <v>715</v>
      </c>
      <c r="N770">
        <v>0.89</v>
      </c>
      <c r="O770">
        <v>0.88</v>
      </c>
      <c r="P770" t="str">
        <f>IF(Table1[[#This Row],[pct_pharm_e_Rx]]&gt;=0.85,"most"," ")</f>
        <v>most</v>
      </c>
    </row>
    <row r="771" spans="1:16" x14ac:dyDescent="0.2">
      <c r="A771" t="s">
        <v>93</v>
      </c>
      <c r="B771" t="s">
        <v>94</v>
      </c>
      <c r="C771">
        <v>8237</v>
      </c>
      <c r="D771" t="s">
        <v>112</v>
      </c>
      <c r="E771" s="1">
        <v>42522</v>
      </c>
      <c r="F771">
        <v>8237</v>
      </c>
      <c r="G771" t="str">
        <f>VLOOKUP(Table1[[#This Row],[tot_e_Rx]],'Lookup Tables'!$B$2:$C$6,2,TRUE)</f>
        <v xml:space="preserve">very low </v>
      </c>
      <c r="H771">
        <v>5697</v>
      </c>
      <c r="I771">
        <v>2391</v>
      </c>
      <c r="J771">
        <v>3211</v>
      </c>
      <c r="K771">
        <v>4884</v>
      </c>
      <c r="L771">
        <v>1629</v>
      </c>
      <c r="M771">
        <v>345</v>
      </c>
      <c r="N771">
        <v>0.9</v>
      </c>
      <c r="O771">
        <v>0.89</v>
      </c>
      <c r="P771" t="str">
        <f>IF(Table1[[#This Row],[pct_pharm_e_Rx]]&gt;=0.85,"most"," ")</f>
        <v>most</v>
      </c>
    </row>
    <row r="772" spans="1:16" x14ac:dyDescent="0.2">
      <c r="A772" t="s">
        <v>21</v>
      </c>
      <c r="B772" t="s">
        <v>22</v>
      </c>
      <c r="C772">
        <v>8196</v>
      </c>
      <c r="D772" t="s">
        <v>114</v>
      </c>
      <c r="E772" s="1">
        <v>43374</v>
      </c>
      <c r="F772">
        <v>8196</v>
      </c>
      <c r="G772" t="str">
        <f>VLOOKUP(Table1[[#This Row],[tot_e_Rx]],'Lookup Tables'!$B$2:$C$6,2,TRUE)</f>
        <v xml:space="preserve">very low </v>
      </c>
      <c r="H772">
        <v>7574</v>
      </c>
      <c r="I772">
        <v>581</v>
      </c>
      <c r="J772">
        <v>3696</v>
      </c>
      <c r="K772">
        <v>4460</v>
      </c>
      <c r="L772">
        <v>980</v>
      </c>
      <c r="M772">
        <v>1062</v>
      </c>
      <c r="N772">
        <v>0.95</v>
      </c>
      <c r="O772">
        <v>0.95</v>
      </c>
      <c r="P772" t="str">
        <f>IF(Table1[[#This Row],[pct_pharm_e_Rx]]&gt;=0.85,"most"," ")</f>
        <v>most</v>
      </c>
    </row>
    <row r="773" spans="1:16" x14ac:dyDescent="0.2">
      <c r="A773" t="s">
        <v>89</v>
      </c>
      <c r="B773" t="s">
        <v>90</v>
      </c>
      <c r="C773">
        <v>8196</v>
      </c>
      <c r="D773" t="s">
        <v>117</v>
      </c>
      <c r="E773" s="1">
        <v>43556</v>
      </c>
      <c r="F773">
        <v>8196</v>
      </c>
      <c r="G773" t="str">
        <f>VLOOKUP(Table1[[#This Row],[tot_e_Rx]],'Lookup Tables'!$B$2:$C$6,2,TRUE)</f>
        <v xml:space="preserve">very low </v>
      </c>
      <c r="H773">
        <v>7481</v>
      </c>
      <c r="I773">
        <v>614</v>
      </c>
      <c r="J773">
        <v>3470</v>
      </c>
      <c r="K773">
        <v>4696</v>
      </c>
      <c r="L773">
        <v>1036</v>
      </c>
      <c r="M773">
        <v>511</v>
      </c>
      <c r="N773">
        <v>0.97</v>
      </c>
      <c r="O773">
        <v>0.96</v>
      </c>
      <c r="P773" t="str">
        <f>IF(Table1[[#This Row],[pct_pharm_e_Rx]]&gt;=0.85,"most"," ")</f>
        <v>most</v>
      </c>
    </row>
    <row r="774" spans="1:16" x14ac:dyDescent="0.2">
      <c r="A774" t="s">
        <v>83</v>
      </c>
      <c r="B774" t="s">
        <v>84</v>
      </c>
      <c r="C774">
        <v>8157</v>
      </c>
      <c r="D774" t="s">
        <v>113</v>
      </c>
      <c r="E774" s="1">
        <v>43282</v>
      </c>
      <c r="F774">
        <v>8157</v>
      </c>
      <c r="G774" t="str">
        <f>VLOOKUP(Table1[[#This Row],[tot_e_Rx]],'Lookup Tables'!$B$2:$C$6,2,TRUE)</f>
        <v xml:space="preserve">very low </v>
      </c>
      <c r="H774">
        <v>7732</v>
      </c>
      <c r="I774">
        <v>424</v>
      </c>
      <c r="J774">
        <v>3049</v>
      </c>
      <c r="K774">
        <v>4514</v>
      </c>
      <c r="L774">
        <v>1026</v>
      </c>
      <c r="M774">
        <v>667</v>
      </c>
      <c r="N774">
        <v>0.98</v>
      </c>
      <c r="O774">
        <v>0.97</v>
      </c>
      <c r="P774" t="str">
        <f>IF(Table1[[#This Row],[pct_pharm_e_Rx]]&gt;=0.85,"most"," ")</f>
        <v>most</v>
      </c>
    </row>
    <row r="775" spans="1:16" x14ac:dyDescent="0.2">
      <c r="A775" t="s">
        <v>17</v>
      </c>
      <c r="B775" t="s">
        <v>18</v>
      </c>
      <c r="C775">
        <v>8141</v>
      </c>
      <c r="D775" t="s">
        <v>114</v>
      </c>
      <c r="E775" s="1">
        <v>42887</v>
      </c>
      <c r="F775">
        <v>8141</v>
      </c>
      <c r="G775" t="str">
        <f>VLOOKUP(Table1[[#This Row],[tot_e_Rx]],'Lookup Tables'!$B$2:$C$6,2,TRUE)</f>
        <v xml:space="preserve">very low </v>
      </c>
      <c r="H775">
        <v>7124</v>
      </c>
      <c r="I775">
        <v>869</v>
      </c>
      <c r="J775">
        <v>3151</v>
      </c>
      <c r="K775">
        <v>4704</v>
      </c>
      <c r="L775">
        <v>1100</v>
      </c>
      <c r="M775">
        <v>733</v>
      </c>
      <c r="N775">
        <v>0.97</v>
      </c>
      <c r="O775">
        <v>0.96</v>
      </c>
      <c r="P775" t="str">
        <f>IF(Table1[[#This Row],[pct_pharm_e_Rx]]&gt;=0.85,"most"," ")</f>
        <v>most</v>
      </c>
    </row>
    <row r="776" spans="1:16" x14ac:dyDescent="0.2">
      <c r="A776" t="s">
        <v>17</v>
      </c>
      <c r="B776" t="s">
        <v>18</v>
      </c>
      <c r="C776">
        <v>8134</v>
      </c>
      <c r="D776" t="s">
        <v>114</v>
      </c>
      <c r="E776" s="1">
        <v>42917</v>
      </c>
      <c r="F776">
        <v>8134</v>
      </c>
      <c r="G776" t="str">
        <f>VLOOKUP(Table1[[#This Row],[tot_e_Rx]],'Lookup Tables'!$B$2:$C$6,2,TRUE)</f>
        <v xml:space="preserve">very low </v>
      </c>
      <c r="H776">
        <v>7180</v>
      </c>
      <c r="I776">
        <v>808</v>
      </c>
      <c r="J776">
        <v>3134</v>
      </c>
      <c r="K776">
        <v>4660</v>
      </c>
      <c r="L776">
        <v>1101</v>
      </c>
      <c r="M776">
        <v>754</v>
      </c>
      <c r="N776">
        <v>0.97</v>
      </c>
      <c r="O776">
        <v>0.96</v>
      </c>
      <c r="P776" t="str">
        <f>IF(Table1[[#This Row],[pct_pharm_e_Rx]]&gt;=0.85,"most"," ")</f>
        <v>most</v>
      </c>
    </row>
    <row r="777" spans="1:16" x14ac:dyDescent="0.2">
      <c r="A777" t="s">
        <v>23</v>
      </c>
      <c r="B777" t="s">
        <v>24</v>
      </c>
      <c r="C777">
        <v>8127</v>
      </c>
      <c r="D777" t="s">
        <v>116</v>
      </c>
      <c r="E777" s="1">
        <v>43221</v>
      </c>
      <c r="F777">
        <v>8127</v>
      </c>
      <c r="G777" t="str">
        <f>VLOOKUP(Table1[[#This Row],[tot_e_Rx]],'Lookup Tables'!$B$2:$C$6,2,TRUE)</f>
        <v xml:space="preserve">very low </v>
      </c>
      <c r="H777">
        <v>7192</v>
      </c>
      <c r="I777">
        <v>894</v>
      </c>
      <c r="J777">
        <v>2125</v>
      </c>
      <c r="K777">
        <v>5249</v>
      </c>
      <c r="L777">
        <v>919</v>
      </c>
      <c r="M777">
        <v>515</v>
      </c>
      <c r="N777">
        <v>0.93</v>
      </c>
      <c r="O777">
        <v>0.92</v>
      </c>
      <c r="P777" t="str">
        <f>IF(Table1[[#This Row],[pct_pharm_e_Rx]]&gt;=0.85,"most"," ")</f>
        <v>most</v>
      </c>
    </row>
    <row r="778" spans="1:16" x14ac:dyDescent="0.2">
      <c r="A778" t="s">
        <v>83</v>
      </c>
      <c r="B778" t="s">
        <v>84</v>
      </c>
      <c r="C778">
        <v>8124</v>
      </c>
      <c r="D778" t="s">
        <v>113</v>
      </c>
      <c r="E778" s="1">
        <v>43252</v>
      </c>
      <c r="F778">
        <v>8124</v>
      </c>
      <c r="G778" t="str">
        <f>VLOOKUP(Table1[[#This Row],[tot_e_Rx]],'Lookup Tables'!$B$2:$C$6,2,TRUE)</f>
        <v xml:space="preserve">very low </v>
      </c>
      <c r="H778">
        <v>7693</v>
      </c>
      <c r="I778">
        <v>429</v>
      </c>
      <c r="J778">
        <v>3060</v>
      </c>
      <c r="K778">
        <v>4578</v>
      </c>
      <c r="L778">
        <v>1022</v>
      </c>
      <c r="M778">
        <v>665</v>
      </c>
      <c r="N778">
        <v>0.98</v>
      </c>
      <c r="O778">
        <v>0.97</v>
      </c>
      <c r="P778" t="str">
        <f>IF(Table1[[#This Row],[pct_pharm_e_Rx]]&gt;=0.85,"most"," ")</f>
        <v>most</v>
      </c>
    </row>
    <row r="779" spans="1:16" x14ac:dyDescent="0.2">
      <c r="A779" t="s">
        <v>55</v>
      </c>
      <c r="B779" t="s">
        <v>56</v>
      </c>
      <c r="C779">
        <v>8123</v>
      </c>
      <c r="D779" t="s">
        <v>119</v>
      </c>
      <c r="E779" s="1">
        <v>42491</v>
      </c>
      <c r="F779">
        <v>8123</v>
      </c>
      <c r="G779" t="str">
        <f>VLOOKUP(Table1[[#This Row],[tot_e_Rx]],'Lookup Tables'!$B$2:$C$6,2,TRUE)</f>
        <v xml:space="preserve">very low </v>
      </c>
      <c r="H779">
        <v>7234</v>
      </c>
      <c r="I779">
        <v>826</v>
      </c>
      <c r="J779">
        <v>3776</v>
      </c>
      <c r="K779">
        <v>4271</v>
      </c>
      <c r="L779">
        <v>1048</v>
      </c>
      <c r="M779">
        <v>684</v>
      </c>
      <c r="N779">
        <v>0.86</v>
      </c>
      <c r="O779">
        <v>0.85</v>
      </c>
      <c r="P779" t="str">
        <f>IF(Table1[[#This Row],[pct_pharm_e_Rx]]&gt;=0.85,"most"," ")</f>
        <v>most</v>
      </c>
    </row>
    <row r="780" spans="1:16" x14ac:dyDescent="0.2">
      <c r="A780" t="s">
        <v>57</v>
      </c>
      <c r="B780" t="s">
        <v>58</v>
      </c>
      <c r="C780">
        <v>8119</v>
      </c>
      <c r="D780" t="s">
        <v>119</v>
      </c>
      <c r="E780" s="1">
        <v>42552</v>
      </c>
      <c r="F780">
        <v>8119</v>
      </c>
      <c r="G780" t="str">
        <f>VLOOKUP(Table1[[#This Row],[tot_e_Rx]],'Lookup Tables'!$B$2:$C$6,2,TRUE)</f>
        <v xml:space="preserve">very low </v>
      </c>
      <c r="H780">
        <v>6935</v>
      </c>
      <c r="I780">
        <v>1099</v>
      </c>
      <c r="J780">
        <v>3079</v>
      </c>
      <c r="K780">
        <v>4841</v>
      </c>
      <c r="L780">
        <v>1135</v>
      </c>
      <c r="M780">
        <v>181</v>
      </c>
      <c r="N780">
        <v>0.91</v>
      </c>
      <c r="O780">
        <v>0.9</v>
      </c>
      <c r="P780" t="str">
        <f>IF(Table1[[#This Row],[pct_pharm_e_Rx]]&gt;=0.85,"most"," ")</f>
        <v>most</v>
      </c>
    </row>
    <row r="781" spans="1:16" x14ac:dyDescent="0.2">
      <c r="A781" t="s">
        <v>89</v>
      </c>
      <c r="B781" t="s">
        <v>90</v>
      </c>
      <c r="C781">
        <v>8116</v>
      </c>
      <c r="D781" t="s">
        <v>117</v>
      </c>
      <c r="E781" s="1">
        <v>43525</v>
      </c>
      <c r="F781">
        <v>8116</v>
      </c>
      <c r="G781" t="str">
        <f>VLOOKUP(Table1[[#This Row],[tot_e_Rx]],'Lookup Tables'!$B$2:$C$6,2,TRUE)</f>
        <v xml:space="preserve">very low </v>
      </c>
      <c r="H781">
        <v>7376</v>
      </c>
      <c r="I781">
        <v>629</v>
      </c>
      <c r="J781">
        <v>3467</v>
      </c>
      <c r="K781">
        <v>4631</v>
      </c>
      <c r="L781">
        <v>1021</v>
      </c>
      <c r="M781">
        <v>502</v>
      </c>
      <c r="N781">
        <v>0.97</v>
      </c>
      <c r="O781">
        <v>0.96</v>
      </c>
      <c r="P781" t="str">
        <f>IF(Table1[[#This Row],[pct_pharm_e_Rx]]&gt;=0.85,"most"," ")</f>
        <v>most</v>
      </c>
    </row>
    <row r="782" spans="1:16" x14ac:dyDescent="0.2">
      <c r="A782" t="s">
        <v>39</v>
      </c>
      <c r="B782" t="s">
        <v>40</v>
      </c>
      <c r="C782">
        <v>8108</v>
      </c>
      <c r="D782" t="s">
        <v>118</v>
      </c>
      <c r="E782" s="1">
        <v>42644</v>
      </c>
      <c r="F782">
        <v>8108</v>
      </c>
      <c r="G782" t="str">
        <f>VLOOKUP(Table1[[#This Row],[tot_e_Rx]],'Lookup Tables'!$B$2:$C$6,2,TRUE)</f>
        <v xml:space="preserve">very low </v>
      </c>
      <c r="H782">
        <v>6488</v>
      </c>
      <c r="I782">
        <v>1517</v>
      </c>
      <c r="J782">
        <v>3377</v>
      </c>
      <c r="K782">
        <v>4534</v>
      </c>
      <c r="L782">
        <v>1172</v>
      </c>
      <c r="M782">
        <v>193</v>
      </c>
      <c r="N782">
        <v>0.97</v>
      </c>
      <c r="O782">
        <v>0.96</v>
      </c>
      <c r="P782" t="str">
        <f>IF(Table1[[#This Row],[pct_pharm_e_Rx]]&gt;=0.85,"most"," ")</f>
        <v>most</v>
      </c>
    </row>
    <row r="783" spans="1:16" x14ac:dyDescent="0.2">
      <c r="A783" t="s">
        <v>57</v>
      </c>
      <c r="B783" t="s">
        <v>58</v>
      </c>
      <c r="C783">
        <v>8094</v>
      </c>
      <c r="D783" t="s">
        <v>119</v>
      </c>
      <c r="E783" s="1">
        <v>42522</v>
      </c>
      <c r="F783">
        <v>8094</v>
      </c>
      <c r="G783" t="str">
        <f>VLOOKUP(Table1[[#This Row],[tot_e_Rx]],'Lookup Tables'!$B$2:$C$6,2,TRUE)</f>
        <v xml:space="preserve">very low </v>
      </c>
      <c r="H783">
        <v>6849</v>
      </c>
      <c r="I783">
        <v>1156</v>
      </c>
      <c r="J783">
        <v>3093</v>
      </c>
      <c r="K783">
        <v>4932</v>
      </c>
      <c r="L783">
        <v>1122</v>
      </c>
      <c r="M783">
        <v>180</v>
      </c>
      <c r="N783">
        <v>0.91</v>
      </c>
      <c r="O783">
        <v>0.89</v>
      </c>
      <c r="P783" t="str">
        <f>IF(Table1[[#This Row],[pct_pharm_e_Rx]]&gt;=0.85,"most"," ")</f>
        <v>most</v>
      </c>
    </row>
    <row r="784" spans="1:16" x14ac:dyDescent="0.2">
      <c r="A784" t="s">
        <v>43</v>
      </c>
      <c r="B784" t="s">
        <v>44</v>
      </c>
      <c r="C784">
        <v>8080</v>
      </c>
      <c r="D784" t="s">
        <v>112</v>
      </c>
      <c r="E784" s="1">
        <v>43556</v>
      </c>
      <c r="F784">
        <v>8080</v>
      </c>
      <c r="G784" t="str">
        <f>VLOOKUP(Table1[[#This Row],[tot_e_Rx]],'Lookup Tables'!$B$2:$C$6,2,TRUE)</f>
        <v xml:space="preserve">very low </v>
      </c>
      <c r="H784">
        <v>7447</v>
      </c>
      <c r="I784">
        <v>532</v>
      </c>
      <c r="J784">
        <v>3437</v>
      </c>
      <c r="K784">
        <v>4620</v>
      </c>
      <c r="L784">
        <v>1560</v>
      </c>
      <c r="M784">
        <v>437</v>
      </c>
      <c r="N784">
        <v>0.97</v>
      </c>
      <c r="O784">
        <v>0.97</v>
      </c>
      <c r="P784" t="str">
        <f>IF(Table1[[#This Row],[pct_pharm_e_Rx]]&gt;=0.85,"most"," ")</f>
        <v>most</v>
      </c>
    </row>
    <row r="785" spans="1:16" x14ac:dyDescent="0.2">
      <c r="A785" t="s">
        <v>89</v>
      </c>
      <c r="B785" t="s">
        <v>90</v>
      </c>
      <c r="C785">
        <v>8073</v>
      </c>
      <c r="D785" t="s">
        <v>117</v>
      </c>
      <c r="E785" s="1">
        <v>43466</v>
      </c>
      <c r="F785">
        <v>8073</v>
      </c>
      <c r="G785" t="str">
        <f>VLOOKUP(Table1[[#This Row],[tot_e_Rx]],'Lookup Tables'!$B$2:$C$6,2,TRUE)</f>
        <v xml:space="preserve">very low </v>
      </c>
      <c r="H785">
        <v>7272</v>
      </c>
      <c r="I785">
        <v>716</v>
      </c>
      <c r="J785">
        <v>3398</v>
      </c>
      <c r="K785">
        <v>4608</v>
      </c>
      <c r="L785">
        <v>976</v>
      </c>
      <c r="M785">
        <v>497</v>
      </c>
      <c r="N785">
        <v>0.97</v>
      </c>
      <c r="O785">
        <v>0.96</v>
      </c>
      <c r="P785" t="str">
        <f>IF(Table1[[#This Row],[pct_pharm_e_Rx]]&gt;=0.85,"most"," ")</f>
        <v>most</v>
      </c>
    </row>
    <row r="786" spans="1:16" x14ac:dyDescent="0.2">
      <c r="A786" t="s">
        <v>89</v>
      </c>
      <c r="B786" t="s">
        <v>90</v>
      </c>
      <c r="C786">
        <v>8066</v>
      </c>
      <c r="D786" t="s">
        <v>117</v>
      </c>
      <c r="E786" s="1">
        <v>43497</v>
      </c>
      <c r="F786">
        <v>8066</v>
      </c>
      <c r="G786" t="str">
        <f>VLOOKUP(Table1[[#This Row],[tot_e_Rx]],'Lookup Tables'!$B$2:$C$6,2,TRUE)</f>
        <v xml:space="preserve">very low </v>
      </c>
      <c r="H786">
        <v>7295</v>
      </c>
      <c r="I786">
        <v>685</v>
      </c>
      <c r="J786">
        <v>3455</v>
      </c>
      <c r="K786">
        <v>4600</v>
      </c>
      <c r="L786">
        <v>1005</v>
      </c>
      <c r="M786">
        <v>502</v>
      </c>
      <c r="N786">
        <v>0.97</v>
      </c>
      <c r="O786">
        <v>0.96</v>
      </c>
      <c r="P786" t="str">
        <f>IF(Table1[[#This Row],[pct_pharm_e_Rx]]&gt;=0.85,"most"," ")</f>
        <v>most</v>
      </c>
    </row>
    <row r="787" spans="1:16" x14ac:dyDescent="0.2">
      <c r="A787" t="s">
        <v>23</v>
      </c>
      <c r="B787" t="s">
        <v>24</v>
      </c>
      <c r="C787">
        <v>8056</v>
      </c>
      <c r="D787" t="s">
        <v>116</v>
      </c>
      <c r="E787" s="1">
        <v>43191</v>
      </c>
      <c r="F787">
        <v>8056</v>
      </c>
      <c r="G787" t="str">
        <f>VLOOKUP(Table1[[#This Row],[tot_e_Rx]],'Lookup Tables'!$B$2:$C$6,2,TRUE)</f>
        <v xml:space="preserve">very low </v>
      </c>
      <c r="H787">
        <v>7045</v>
      </c>
      <c r="I787">
        <v>971</v>
      </c>
      <c r="J787">
        <v>2096</v>
      </c>
      <c r="K787">
        <v>5205</v>
      </c>
      <c r="L787">
        <v>904</v>
      </c>
      <c r="M787">
        <v>512</v>
      </c>
      <c r="N787">
        <v>0.93</v>
      </c>
      <c r="O787">
        <v>0.92</v>
      </c>
      <c r="P787" t="str">
        <f>IF(Table1[[#This Row],[pct_pharm_e_Rx]]&gt;=0.85,"most"," ")</f>
        <v>most</v>
      </c>
    </row>
    <row r="788" spans="1:16" x14ac:dyDescent="0.2">
      <c r="A788" t="s">
        <v>105</v>
      </c>
      <c r="B788" t="s">
        <v>106</v>
      </c>
      <c r="C788">
        <v>8037</v>
      </c>
      <c r="D788" t="s">
        <v>118</v>
      </c>
      <c r="E788" s="1">
        <v>42552</v>
      </c>
      <c r="F788">
        <v>8037</v>
      </c>
      <c r="G788" t="str">
        <f>VLOOKUP(Table1[[#This Row],[tot_e_Rx]],'Lookup Tables'!$B$2:$C$6,2,TRUE)</f>
        <v xml:space="preserve">very low </v>
      </c>
      <c r="H788">
        <v>7290</v>
      </c>
      <c r="I788">
        <v>728</v>
      </c>
      <c r="J788">
        <v>3320</v>
      </c>
      <c r="K788">
        <v>4621</v>
      </c>
      <c r="L788">
        <v>959</v>
      </c>
      <c r="M788">
        <v>699</v>
      </c>
      <c r="N788">
        <v>0.9</v>
      </c>
      <c r="O788">
        <v>0.89</v>
      </c>
      <c r="P788" t="str">
        <f>IF(Table1[[#This Row],[pct_pharm_e_Rx]]&gt;=0.85,"most"," ")</f>
        <v>most</v>
      </c>
    </row>
    <row r="789" spans="1:16" x14ac:dyDescent="0.2">
      <c r="A789" t="s">
        <v>103</v>
      </c>
      <c r="B789" t="s">
        <v>104</v>
      </c>
      <c r="C789">
        <v>8034</v>
      </c>
      <c r="D789" t="s">
        <v>113</v>
      </c>
      <c r="E789" s="1">
        <v>42614</v>
      </c>
      <c r="F789">
        <v>8034</v>
      </c>
      <c r="G789" t="str">
        <f>VLOOKUP(Table1[[#This Row],[tot_e_Rx]],'Lookup Tables'!$B$2:$C$6,2,TRUE)</f>
        <v xml:space="preserve">very low </v>
      </c>
      <c r="H789">
        <v>7041</v>
      </c>
      <c r="I789">
        <v>993</v>
      </c>
      <c r="J789">
        <v>3562</v>
      </c>
      <c r="K789">
        <v>4318</v>
      </c>
      <c r="L789">
        <v>959</v>
      </c>
      <c r="M789">
        <v>718</v>
      </c>
      <c r="N789">
        <v>0.88</v>
      </c>
      <c r="O789">
        <v>0.87</v>
      </c>
      <c r="P789" t="str">
        <f>IF(Table1[[#This Row],[pct_pharm_e_Rx]]&gt;=0.85,"most"," ")</f>
        <v>most</v>
      </c>
    </row>
    <row r="790" spans="1:16" x14ac:dyDescent="0.2">
      <c r="A790" t="s">
        <v>105</v>
      </c>
      <c r="B790" t="s">
        <v>106</v>
      </c>
      <c r="C790">
        <v>8032</v>
      </c>
      <c r="D790" t="s">
        <v>118</v>
      </c>
      <c r="E790" s="1">
        <v>42491</v>
      </c>
      <c r="F790">
        <v>8032</v>
      </c>
      <c r="G790" t="str">
        <f>VLOOKUP(Table1[[#This Row],[tot_e_Rx]],'Lookup Tables'!$B$2:$C$6,2,TRUE)</f>
        <v xml:space="preserve">very low </v>
      </c>
      <c r="H790">
        <v>7372</v>
      </c>
      <c r="I790">
        <v>640</v>
      </c>
      <c r="J790">
        <v>3334</v>
      </c>
      <c r="K790">
        <v>4612</v>
      </c>
      <c r="L790">
        <v>975</v>
      </c>
      <c r="M790">
        <v>721</v>
      </c>
      <c r="N790">
        <v>0.89</v>
      </c>
      <c r="O790">
        <v>0.88</v>
      </c>
      <c r="P790" t="str">
        <f>IF(Table1[[#This Row],[pct_pharm_e_Rx]]&gt;=0.85,"most"," ")</f>
        <v>most</v>
      </c>
    </row>
    <row r="791" spans="1:16" x14ac:dyDescent="0.2">
      <c r="A791" t="s">
        <v>43</v>
      </c>
      <c r="B791" t="s">
        <v>44</v>
      </c>
      <c r="C791">
        <v>8029</v>
      </c>
      <c r="D791" t="s">
        <v>112</v>
      </c>
      <c r="E791" s="1">
        <v>43525</v>
      </c>
      <c r="F791">
        <v>8029</v>
      </c>
      <c r="G791" t="str">
        <f>VLOOKUP(Table1[[#This Row],[tot_e_Rx]],'Lookup Tables'!$B$2:$C$6,2,TRUE)</f>
        <v xml:space="preserve">very low </v>
      </c>
      <c r="H791">
        <v>7371</v>
      </c>
      <c r="I791">
        <v>554</v>
      </c>
      <c r="J791">
        <v>3437</v>
      </c>
      <c r="K791">
        <v>4576</v>
      </c>
      <c r="L791">
        <v>1536</v>
      </c>
      <c r="M791">
        <v>445</v>
      </c>
      <c r="N791">
        <v>0.97</v>
      </c>
      <c r="O791">
        <v>0.96</v>
      </c>
      <c r="P791" t="str">
        <f>IF(Table1[[#This Row],[pct_pharm_e_Rx]]&gt;=0.85,"most"," ")</f>
        <v>most</v>
      </c>
    </row>
    <row r="792" spans="1:16" x14ac:dyDescent="0.2">
      <c r="A792" t="s">
        <v>93</v>
      </c>
      <c r="B792" t="s">
        <v>94</v>
      </c>
      <c r="C792">
        <v>8018</v>
      </c>
      <c r="D792" t="s">
        <v>112</v>
      </c>
      <c r="E792" s="1">
        <v>42552</v>
      </c>
      <c r="F792">
        <v>8018</v>
      </c>
      <c r="G792" t="str">
        <f>VLOOKUP(Table1[[#This Row],[tot_e_Rx]],'Lookup Tables'!$B$2:$C$6,2,TRUE)</f>
        <v xml:space="preserve">very low </v>
      </c>
      <c r="H792">
        <v>5711</v>
      </c>
      <c r="I792">
        <v>2157</v>
      </c>
      <c r="J792">
        <v>3142</v>
      </c>
      <c r="K792">
        <v>4677</v>
      </c>
      <c r="L792">
        <v>1617</v>
      </c>
      <c r="M792">
        <v>327</v>
      </c>
      <c r="N792">
        <v>0.91</v>
      </c>
      <c r="O792">
        <v>0.89</v>
      </c>
      <c r="P792" t="str">
        <f>IF(Table1[[#This Row],[pct_pharm_e_Rx]]&gt;=0.85,"most"," ")</f>
        <v>most</v>
      </c>
    </row>
    <row r="793" spans="1:16" x14ac:dyDescent="0.2">
      <c r="A793" t="s">
        <v>21</v>
      </c>
      <c r="B793" t="s">
        <v>22</v>
      </c>
      <c r="C793">
        <v>8018</v>
      </c>
      <c r="D793" t="s">
        <v>114</v>
      </c>
      <c r="E793" s="1">
        <v>43344</v>
      </c>
      <c r="F793">
        <v>8018</v>
      </c>
      <c r="G793" t="str">
        <f>VLOOKUP(Table1[[#This Row],[tot_e_Rx]],'Lookup Tables'!$B$2:$C$6,2,TRUE)</f>
        <v xml:space="preserve">very low </v>
      </c>
      <c r="H793">
        <v>7395</v>
      </c>
      <c r="I793">
        <v>579</v>
      </c>
      <c r="J793">
        <v>3621</v>
      </c>
      <c r="K793">
        <v>4375</v>
      </c>
      <c r="L793">
        <v>964</v>
      </c>
      <c r="M793">
        <v>1051</v>
      </c>
      <c r="N793">
        <v>0.95</v>
      </c>
      <c r="O793">
        <v>0.95</v>
      </c>
      <c r="P793" t="str">
        <f>IF(Table1[[#This Row],[pct_pharm_e_Rx]]&gt;=0.85,"most"," ")</f>
        <v>most</v>
      </c>
    </row>
    <row r="794" spans="1:16" x14ac:dyDescent="0.2">
      <c r="A794" t="s">
        <v>49</v>
      </c>
      <c r="B794" t="s">
        <v>50</v>
      </c>
      <c r="C794">
        <v>7997</v>
      </c>
      <c r="D794" t="s">
        <v>117</v>
      </c>
      <c r="E794" s="1">
        <v>42948</v>
      </c>
      <c r="F794">
        <v>7997</v>
      </c>
      <c r="G794" t="str">
        <f>VLOOKUP(Table1[[#This Row],[tot_e_Rx]],'Lookup Tables'!$B$2:$C$6,2,TRUE)</f>
        <v xml:space="preserve">very low </v>
      </c>
      <c r="H794">
        <v>6119</v>
      </c>
      <c r="I794">
        <v>1800</v>
      </c>
      <c r="J794">
        <v>2329</v>
      </c>
      <c r="K794">
        <v>5356</v>
      </c>
      <c r="L794">
        <v>791</v>
      </c>
      <c r="M794">
        <v>406</v>
      </c>
      <c r="N794">
        <v>0.95</v>
      </c>
      <c r="O794">
        <v>0.94</v>
      </c>
      <c r="P794" t="str">
        <f>IF(Table1[[#This Row],[pct_pharm_e_Rx]]&gt;=0.85,"most"," ")</f>
        <v>most</v>
      </c>
    </row>
    <row r="795" spans="1:16" x14ac:dyDescent="0.2">
      <c r="A795" t="s">
        <v>89</v>
      </c>
      <c r="B795" t="s">
        <v>90</v>
      </c>
      <c r="C795">
        <v>7984</v>
      </c>
      <c r="D795" t="s">
        <v>117</v>
      </c>
      <c r="E795" s="1">
        <v>43435</v>
      </c>
      <c r="F795">
        <v>7984</v>
      </c>
      <c r="G795" t="str">
        <f>VLOOKUP(Table1[[#This Row],[tot_e_Rx]],'Lookup Tables'!$B$2:$C$6,2,TRUE)</f>
        <v xml:space="preserve">very low </v>
      </c>
      <c r="H795">
        <v>7164</v>
      </c>
      <c r="I795">
        <v>729</v>
      </c>
      <c r="J795">
        <v>3357</v>
      </c>
      <c r="K795">
        <v>4570</v>
      </c>
      <c r="L795">
        <v>957</v>
      </c>
      <c r="M795">
        <v>482</v>
      </c>
      <c r="N795">
        <v>0.97</v>
      </c>
      <c r="O795">
        <v>0.96</v>
      </c>
      <c r="P795" t="str">
        <f>IF(Table1[[#This Row],[pct_pharm_e_Rx]]&gt;=0.85,"most"," ")</f>
        <v>most</v>
      </c>
    </row>
    <row r="796" spans="1:16" x14ac:dyDescent="0.2">
      <c r="A796" t="s">
        <v>43</v>
      </c>
      <c r="B796" t="s">
        <v>44</v>
      </c>
      <c r="C796">
        <v>7962</v>
      </c>
      <c r="D796" t="s">
        <v>112</v>
      </c>
      <c r="E796" s="1">
        <v>43497</v>
      </c>
      <c r="F796">
        <v>7962</v>
      </c>
      <c r="G796" t="str">
        <f>VLOOKUP(Table1[[#This Row],[tot_e_Rx]],'Lookup Tables'!$B$2:$C$6,2,TRUE)</f>
        <v xml:space="preserve">very low </v>
      </c>
      <c r="H796">
        <v>7241</v>
      </c>
      <c r="I796">
        <v>654</v>
      </c>
      <c r="J796">
        <v>3407</v>
      </c>
      <c r="K796">
        <v>4546</v>
      </c>
      <c r="L796">
        <v>1519</v>
      </c>
      <c r="M796">
        <v>441</v>
      </c>
      <c r="N796">
        <v>0.97</v>
      </c>
      <c r="O796">
        <v>0.96</v>
      </c>
      <c r="P796" t="str">
        <f>IF(Table1[[#This Row],[pct_pharm_e_Rx]]&gt;=0.85,"most"," ")</f>
        <v>most</v>
      </c>
    </row>
    <row r="797" spans="1:16" x14ac:dyDescent="0.2">
      <c r="A797" t="s">
        <v>17</v>
      </c>
      <c r="B797" t="s">
        <v>18</v>
      </c>
      <c r="C797">
        <v>7941</v>
      </c>
      <c r="D797" t="s">
        <v>114</v>
      </c>
      <c r="E797" s="1">
        <v>42856</v>
      </c>
      <c r="F797">
        <v>7941</v>
      </c>
      <c r="G797" t="str">
        <f>VLOOKUP(Table1[[#This Row],[tot_e_Rx]],'Lookup Tables'!$B$2:$C$6,2,TRUE)</f>
        <v xml:space="preserve">very low </v>
      </c>
      <c r="H797">
        <v>6957</v>
      </c>
      <c r="I797">
        <v>849</v>
      </c>
      <c r="J797">
        <v>3054</v>
      </c>
      <c r="K797">
        <v>4620</v>
      </c>
      <c r="L797">
        <v>1038</v>
      </c>
      <c r="M797">
        <v>736</v>
      </c>
      <c r="N797">
        <v>0.97</v>
      </c>
      <c r="O797">
        <v>0.96</v>
      </c>
      <c r="P797" t="str">
        <f>IF(Table1[[#This Row],[pct_pharm_e_Rx]]&gt;=0.85,"most"," ")</f>
        <v>most</v>
      </c>
    </row>
    <row r="798" spans="1:16" x14ac:dyDescent="0.2">
      <c r="A798" t="s">
        <v>49</v>
      </c>
      <c r="B798" t="s">
        <v>50</v>
      </c>
      <c r="C798">
        <v>7923</v>
      </c>
      <c r="D798" t="s">
        <v>117</v>
      </c>
      <c r="E798" s="1">
        <v>42887</v>
      </c>
      <c r="F798">
        <v>7923</v>
      </c>
      <c r="G798" t="str">
        <f>VLOOKUP(Table1[[#This Row],[tot_e_Rx]],'Lookup Tables'!$B$2:$C$6,2,TRUE)</f>
        <v xml:space="preserve">very low </v>
      </c>
      <c r="H798">
        <v>5863</v>
      </c>
      <c r="I798">
        <v>1979</v>
      </c>
      <c r="J798">
        <v>2304</v>
      </c>
      <c r="K798">
        <v>5395</v>
      </c>
      <c r="L798">
        <v>778</v>
      </c>
      <c r="M798">
        <v>389</v>
      </c>
      <c r="N798">
        <v>0.95</v>
      </c>
      <c r="O798">
        <v>0.94</v>
      </c>
      <c r="P798" t="str">
        <f>IF(Table1[[#This Row],[pct_pharm_e_Rx]]&gt;=0.85,"most"," ")</f>
        <v>most</v>
      </c>
    </row>
    <row r="799" spans="1:16" x14ac:dyDescent="0.2">
      <c r="A799" t="s">
        <v>45</v>
      </c>
      <c r="B799" t="s">
        <v>46</v>
      </c>
      <c r="C799">
        <v>7922</v>
      </c>
      <c r="D799" t="s">
        <v>115</v>
      </c>
      <c r="E799" s="1">
        <v>43556</v>
      </c>
      <c r="F799">
        <v>7922</v>
      </c>
      <c r="G799" t="str">
        <f>VLOOKUP(Table1[[#This Row],[tot_e_Rx]],'Lookup Tables'!$B$2:$C$6,2,TRUE)</f>
        <v xml:space="preserve">very low </v>
      </c>
      <c r="H799">
        <v>7122</v>
      </c>
      <c r="I799">
        <v>743</v>
      </c>
      <c r="J799">
        <v>2583</v>
      </c>
      <c r="K799">
        <v>5321</v>
      </c>
      <c r="L799">
        <v>1118</v>
      </c>
      <c r="M799">
        <v>235</v>
      </c>
      <c r="N799">
        <v>0.95</v>
      </c>
      <c r="O799">
        <v>0.94</v>
      </c>
      <c r="P799" t="str">
        <f>IF(Table1[[#This Row],[pct_pharm_e_Rx]]&gt;=0.85,"most"," ")</f>
        <v>most</v>
      </c>
    </row>
    <row r="800" spans="1:16" x14ac:dyDescent="0.2">
      <c r="A800" t="s">
        <v>89</v>
      </c>
      <c r="B800" t="s">
        <v>90</v>
      </c>
      <c r="C800">
        <v>7904</v>
      </c>
      <c r="D800" t="s">
        <v>117</v>
      </c>
      <c r="E800" s="1">
        <v>43374</v>
      </c>
      <c r="F800">
        <v>7904</v>
      </c>
      <c r="G800" t="str">
        <f>VLOOKUP(Table1[[#This Row],[tot_e_Rx]],'Lookup Tables'!$B$2:$C$6,2,TRUE)</f>
        <v xml:space="preserve">very low </v>
      </c>
      <c r="H800">
        <v>7074</v>
      </c>
      <c r="I800">
        <v>750</v>
      </c>
      <c r="J800">
        <v>3329</v>
      </c>
      <c r="K800">
        <v>4550</v>
      </c>
      <c r="L800">
        <v>961</v>
      </c>
      <c r="M800">
        <v>483</v>
      </c>
      <c r="N800">
        <v>0.96</v>
      </c>
      <c r="O800">
        <v>0.96</v>
      </c>
      <c r="P800" t="str">
        <f>IF(Table1[[#This Row],[pct_pharm_e_Rx]]&gt;=0.85,"most"," ")</f>
        <v>most</v>
      </c>
    </row>
    <row r="801" spans="1:16" x14ac:dyDescent="0.2">
      <c r="A801" t="s">
        <v>23</v>
      </c>
      <c r="B801" t="s">
        <v>24</v>
      </c>
      <c r="C801">
        <v>7899</v>
      </c>
      <c r="D801" t="s">
        <v>116</v>
      </c>
      <c r="E801" s="1">
        <v>43160</v>
      </c>
      <c r="F801">
        <v>7899</v>
      </c>
      <c r="G801" t="str">
        <f>VLOOKUP(Table1[[#This Row],[tot_e_Rx]],'Lookup Tables'!$B$2:$C$6,2,TRUE)</f>
        <v xml:space="preserve">very low </v>
      </c>
      <c r="H801">
        <v>6897</v>
      </c>
      <c r="I801">
        <v>968</v>
      </c>
      <c r="J801">
        <v>2070</v>
      </c>
      <c r="K801">
        <v>5115</v>
      </c>
      <c r="L801">
        <v>888</v>
      </c>
      <c r="M801">
        <v>500</v>
      </c>
      <c r="N801">
        <v>0.92</v>
      </c>
      <c r="O801">
        <v>0.92</v>
      </c>
      <c r="P801" t="str">
        <f>IF(Table1[[#This Row],[pct_pharm_e_Rx]]&gt;=0.85,"most"," ")</f>
        <v>most</v>
      </c>
    </row>
    <row r="802" spans="1:16" x14ac:dyDescent="0.2">
      <c r="A802" t="s">
        <v>21</v>
      </c>
      <c r="B802" t="s">
        <v>22</v>
      </c>
      <c r="C802">
        <v>7898</v>
      </c>
      <c r="D802" t="s">
        <v>114</v>
      </c>
      <c r="E802" s="1">
        <v>43313</v>
      </c>
      <c r="F802">
        <v>7898</v>
      </c>
      <c r="G802" t="str">
        <f>VLOOKUP(Table1[[#This Row],[tot_e_Rx]],'Lookup Tables'!$B$2:$C$6,2,TRUE)</f>
        <v xml:space="preserve">very low </v>
      </c>
      <c r="H802">
        <v>7212</v>
      </c>
      <c r="I802">
        <v>647</v>
      </c>
      <c r="J802">
        <v>3557</v>
      </c>
      <c r="K802">
        <v>4320</v>
      </c>
      <c r="L802">
        <v>941</v>
      </c>
      <c r="M802">
        <v>1036</v>
      </c>
      <c r="N802">
        <v>0.96</v>
      </c>
      <c r="O802">
        <v>0.96</v>
      </c>
      <c r="P802" t="str">
        <f>IF(Table1[[#This Row],[pct_pharm_e_Rx]]&gt;=0.85,"most"," ")</f>
        <v>most</v>
      </c>
    </row>
    <row r="803" spans="1:16" x14ac:dyDescent="0.2">
      <c r="A803" t="s">
        <v>39</v>
      </c>
      <c r="B803" t="s">
        <v>40</v>
      </c>
      <c r="C803">
        <v>7890</v>
      </c>
      <c r="D803" t="s">
        <v>118</v>
      </c>
      <c r="E803" s="1">
        <v>42614</v>
      </c>
      <c r="F803">
        <v>7890</v>
      </c>
      <c r="G803" t="str">
        <f>VLOOKUP(Table1[[#This Row],[tot_e_Rx]],'Lookup Tables'!$B$2:$C$6,2,TRUE)</f>
        <v xml:space="preserve">very low </v>
      </c>
      <c r="H803">
        <v>6318</v>
      </c>
      <c r="I803">
        <v>1472</v>
      </c>
      <c r="J803">
        <v>3309</v>
      </c>
      <c r="K803">
        <v>4408</v>
      </c>
      <c r="L803">
        <v>1137</v>
      </c>
      <c r="M803">
        <v>185</v>
      </c>
      <c r="N803">
        <v>0.97</v>
      </c>
      <c r="O803">
        <v>0.96</v>
      </c>
      <c r="P803" t="str">
        <f>IF(Table1[[#This Row],[pct_pharm_e_Rx]]&gt;=0.85,"most"," ")</f>
        <v>most</v>
      </c>
    </row>
    <row r="804" spans="1:16" x14ac:dyDescent="0.2">
      <c r="A804" t="s">
        <v>99</v>
      </c>
      <c r="B804" t="s">
        <v>100</v>
      </c>
      <c r="C804">
        <v>7887</v>
      </c>
      <c r="D804" t="s">
        <v>117</v>
      </c>
      <c r="E804" s="1">
        <v>42461</v>
      </c>
      <c r="F804">
        <v>7887</v>
      </c>
      <c r="G804" t="str">
        <f>VLOOKUP(Table1[[#This Row],[tot_e_Rx]],'Lookup Tables'!$B$2:$C$6,2,TRUE)</f>
        <v xml:space="preserve">very low </v>
      </c>
      <c r="H804">
        <v>6582</v>
      </c>
      <c r="I804">
        <v>1230</v>
      </c>
      <c r="J804">
        <v>3100</v>
      </c>
      <c r="K804">
        <v>4708</v>
      </c>
      <c r="L804">
        <v>966</v>
      </c>
      <c r="M804">
        <v>396</v>
      </c>
      <c r="N804">
        <v>0.94</v>
      </c>
      <c r="O804">
        <v>0.93</v>
      </c>
      <c r="P804" t="str">
        <f>IF(Table1[[#This Row],[pct_pharm_e_Rx]]&gt;=0.85,"most"," ")</f>
        <v>most</v>
      </c>
    </row>
    <row r="805" spans="1:16" x14ac:dyDescent="0.2">
      <c r="A805" t="s">
        <v>89</v>
      </c>
      <c r="B805" t="s">
        <v>90</v>
      </c>
      <c r="C805">
        <v>7885</v>
      </c>
      <c r="D805" t="s">
        <v>117</v>
      </c>
      <c r="E805" s="1">
        <v>43405</v>
      </c>
      <c r="F805">
        <v>7885</v>
      </c>
      <c r="G805" t="str">
        <f>VLOOKUP(Table1[[#This Row],[tot_e_Rx]],'Lookup Tables'!$B$2:$C$6,2,TRUE)</f>
        <v xml:space="preserve">very low </v>
      </c>
      <c r="H805">
        <v>7086</v>
      </c>
      <c r="I805">
        <v>712</v>
      </c>
      <c r="J805">
        <v>3341</v>
      </c>
      <c r="K805">
        <v>4507</v>
      </c>
      <c r="L805">
        <v>957</v>
      </c>
      <c r="M805">
        <v>478</v>
      </c>
      <c r="N805">
        <v>0.97</v>
      </c>
      <c r="O805">
        <v>0.96</v>
      </c>
      <c r="P805" t="str">
        <f>IF(Table1[[#This Row],[pct_pharm_e_Rx]]&gt;=0.85,"most"," ")</f>
        <v>most</v>
      </c>
    </row>
    <row r="806" spans="1:16" x14ac:dyDescent="0.2">
      <c r="A806" t="s">
        <v>45</v>
      </c>
      <c r="B806" t="s">
        <v>46</v>
      </c>
      <c r="C806">
        <v>7883</v>
      </c>
      <c r="D806" t="s">
        <v>115</v>
      </c>
      <c r="E806" s="1">
        <v>43497</v>
      </c>
      <c r="F806">
        <v>7883</v>
      </c>
      <c r="G806" t="str">
        <f>VLOOKUP(Table1[[#This Row],[tot_e_Rx]],'Lookup Tables'!$B$2:$C$6,2,TRUE)</f>
        <v xml:space="preserve">very low </v>
      </c>
      <c r="H806">
        <v>7073</v>
      </c>
      <c r="I806">
        <v>769</v>
      </c>
      <c r="J806">
        <v>2546</v>
      </c>
      <c r="K806">
        <v>5327</v>
      </c>
      <c r="L806">
        <v>1065</v>
      </c>
      <c r="M806">
        <v>240</v>
      </c>
      <c r="N806">
        <v>0.94</v>
      </c>
      <c r="O806">
        <v>0.94</v>
      </c>
      <c r="P806" t="str">
        <f>IF(Table1[[#This Row],[pct_pharm_e_Rx]]&gt;=0.85,"most"," ")</f>
        <v>most</v>
      </c>
    </row>
    <row r="807" spans="1:16" x14ac:dyDescent="0.2">
      <c r="A807" t="s">
        <v>43</v>
      </c>
      <c r="B807" t="s">
        <v>44</v>
      </c>
      <c r="C807">
        <v>7861</v>
      </c>
      <c r="D807" t="s">
        <v>112</v>
      </c>
      <c r="E807" s="1">
        <v>43466</v>
      </c>
      <c r="F807">
        <v>7861</v>
      </c>
      <c r="G807" t="str">
        <f>VLOOKUP(Table1[[#This Row],[tot_e_Rx]],'Lookup Tables'!$B$2:$C$6,2,TRUE)</f>
        <v xml:space="preserve">very low </v>
      </c>
      <c r="H807">
        <v>7136</v>
      </c>
      <c r="I807">
        <v>661</v>
      </c>
      <c r="J807">
        <v>3282</v>
      </c>
      <c r="K807">
        <v>4508</v>
      </c>
      <c r="L807">
        <v>1482</v>
      </c>
      <c r="M807">
        <v>426</v>
      </c>
      <c r="N807">
        <v>0.96</v>
      </c>
      <c r="O807">
        <v>0.96</v>
      </c>
      <c r="P807" t="str">
        <f>IF(Table1[[#This Row],[pct_pharm_e_Rx]]&gt;=0.85,"most"," ")</f>
        <v>most</v>
      </c>
    </row>
    <row r="808" spans="1:16" x14ac:dyDescent="0.2">
      <c r="A808" t="s">
        <v>45</v>
      </c>
      <c r="B808" t="s">
        <v>46</v>
      </c>
      <c r="C808">
        <v>7856</v>
      </c>
      <c r="D808" t="s">
        <v>115</v>
      </c>
      <c r="E808" s="1">
        <v>43525</v>
      </c>
      <c r="F808">
        <v>7856</v>
      </c>
      <c r="G808" t="str">
        <f>VLOOKUP(Table1[[#This Row],[tot_e_Rx]],'Lookup Tables'!$B$2:$C$6,2,TRUE)</f>
        <v xml:space="preserve">very low </v>
      </c>
      <c r="H808">
        <v>7027</v>
      </c>
      <c r="I808">
        <v>762</v>
      </c>
      <c r="J808">
        <v>2563</v>
      </c>
      <c r="K808">
        <v>5281</v>
      </c>
      <c r="L808">
        <v>1083</v>
      </c>
      <c r="M808">
        <v>242</v>
      </c>
      <c r="N808">
        <v>0.94</v>
      </c>
      <c r="O808">
        <v>0.94</v>
      </c>
      <c r="P808" t="str">
        <f>IF(Table1[[#This Row],[pct_pharm_e_Rx]]&gt;=0.85,"most"," ")</f>
        <v>most</v>
      </c>
    </row>
    <row r="809" spans="1:16" x14ac:dyDescent="0.2">
      <c r="A809" t="s">
        <v>49</v>
      </c>
      <c r="B809" t="s">
        <v>50</v>
      </c>
      <c r="C809">
        <v>7855</v>
      </c>
      <c r="D809" t="s">
        <v>117</v>
      </c>
      <c r="E809" s="1">
        <v>42917</v>
      </c>
      <c r="F809">
        <v>7855</v>
      </c>
      <c r="G809" t="str">
        <f>VLOOKUP(Table1[[#This Row],[tot_e_Rx]],'Lookup Tables'!$B$2:$C$6,2,TRUE)</f>
        <v xml:space="preserve">very low </v>
      </c>
      <c r="H809">
        <v>5914</v>
      </c>
      <c r="I809">
        <v>1862</v>
      </c>
      <c r="J809">
        <v>2304</v>
      </c>
      <c r="K809">
        <v>5286</v>
      </c>
      <c r="L809">
        <v>788</v>
      </c>
      <c r="M809">
        <v>404</v>
      </c>
      <c r="N809">
        <v>0.95</v>
      </c>
      <c r="O809">
        <v>0.94</v>
      </c>
      <c r="P809" t="str">
        <f>IF(Table1[[#This Row],[pct_pharm_e_Rx]]&gt;=0.85,"most"," ")</f>
        <v>most</v>
      </c>
    </row>
    <row r="810" spans="1:16" x14ac:dyDescent="0.2">
      <c r="A810" t="s">
        <v>83</v>
      </c>
      <c r="B810" t="s">
        <v>84</v>
      </c>
      <c r="C810">
        <v>7849</v>
      </c>
      <c r="D810" t="s">
        <v>113</v>
      </c>
      <c r="E810" s="1">
        <v>43221</v>
      </c>
      <c r="F810">
        <v>7849</v>
      </c>
      <c r="G810" t="str">
        <f>VLOOKUP(Table1[[#This Row],[tot_e_Rx]],'Lookup Tables'!$B$2:$C$6,2,TRUE)</f>
        <v xml:space="preserve">very low </v>
      </c>
      <c r="H810">
        <v>7352</v>
      </c>
      <c r="I810">
        <v>497</v>
      </c>
      <c r="J810">
        <v>2969</v>
      </c>
      <c r="K810">
        <v>4435</v>
      </c>
      <c r="L810">
        <v>988</v>
      </c>
      <c r="M810">
        <v>638</v>
      </c>
      <c r="N810">
        <v>0.98</v>
      </c>
      <c r="O810">
        <v>0.97</v>
      </c>
      <c r="P810" t="str">
        <f>IF(Table1[[#This Row],[pct_pharm_e_Rx]]&gt;=0.85,"most"," ")</f>
        <v>most</v>
      </c>
    </row>
    <row r="811" spans="1:16" x14ac:dyDescent="0.2">
      <c r="A811" t="s">
        <v>43</v>
      </c>
      <c r="B811" t="s">
        <v>44</v>
      </c>
      <c r="C811">
        <v>7835</v>
      </c>
      <c r="D811" t="s">
        <v>112</v>
      </c>
      <c r="E811" s="1">
        <v>43435</v>
      </c>
      <c r="F811">
        <v>7835</v>
      </c>
      <c r="G811" t="str">
        <f>VLOOKUP(Table1[[#This Row],[tot_e_Rx]],'Lookup Tables'!$B$2:$C$6,2,TRUE)</f>
        <v xml:space="preserve">very low </v>
      </c>
      <c r="H811">
        <v>7092</v>
      </c>
      <c r="I811">
        <v>693</v>
      </c>
      <c r="J811">
        <v>3276</v>
      </c>
      <c r="K811">
        <v>4502</v>
      </c>
      <c r="L811">
        <v>1434</v>
      </c>
      <c r="M811">
        <v>417</v>
      </c>
      <c r="N811">
        <v>0.97</v>
      </c>
      <c r="O811">
        <v>0.96</v>
      </c>
      <c r="P811" t="str">
        <f>IF(Table1[[#This Row],[pct_pharm_e_Rx]]&gt;=0.85,"most"," ")</f>
        <v>most</v>
      </c>
    </row>
    <row r="812" spans="1:16" x14ac:dyDescent="0.2">
      <c r="A812" t="s">
        <v>55</v>
      </c>
      <c r="B812" t="s">
        <v>56</v>
      </c>
      <c r="C812">
        <v>7812</v>
      </c>
      <c r="D812" t="s">
        <v>119</v>
      </c>
      <c r="E812" s="1">
        <v>42461</v>
      </c>
      <c r="F812">
        <v>7812</v>
      </c>
      <c r="G812" t="str">
        <f>VLOOKUP(Table1[[#This Row],[tot_e_Rx]],'Lookup Tables'!$B$2:$C$6,2,TRUE)</f>
        <v xml:space="preserve">very low </v>
      </c>
      <c r="H812">
        <v>7019</v>
      </c>
      <c r="I812">
        <v>730</v>
      </c>
      <c r="J812">
        <v>3722</v>
      </c>
      <c r="K812">
        <v>4018</v>
      </c>
      <c r="L812">
        <v>1015</v>
      </c>
      <c r="M812">
        <v>676</v>
      </c>
      <c r="N812">
        <v>0.86</v>
      </c>
      <c r="O812">
        <v>0.84</v>
      </c>
      <c r="P812" t="str">
        <f>IF(Table1[[#This Row],[pct_pharm_e_Rx]]&gt;=0.85,"most"," ")</f>
        <v xml:space="preserve"> </v>
      </c>
    </row>
    <row r="813" spans="1:16" x14ac:dyDescent="0.2">
      <c r="A813" t="s">
        <v>89</v>
      </c>
      <c r="B813" t="s">
        <v>90</v>
      </c>
      <c r="C813">
        <v>7798</v>
      </c>
      <c r="D813" t="s">
        <v>117</v>
      </c>
      <c r="E813" s="1">
        <v>43344</v>
      </c>
      <c r="F813">
        <v>7798</v>
      </c>
      <c r="G813" t="str">
        <f>VLOOKUP(Table1[[#This Row],[tot_e_Rx]],'Lookup Tables'!$B$2:$C$6,2,TRUE)</f>
        <v xml:space="preserve">very low </v>
      </c>
      <c r="H813">
        <v>7001</v>
      </c>
      <c r="I813">
        <v>711</v>
      </c>
      <c r="J813">
        <v>3306</v>
      </c>
      <c r="K813">
        <v>4477</v>
      </c>
      <c r="L813">
        <v>958</v>
      </c>
      <c r="M813">
        <v>479</v>
      </c>
      <c r="N813">
        <v>0.96</v>
      </c>
      <c r="O813">
        <v>0.96</v>
      </c>
      <c r="P813" t="str">
        <f>IF(Table1[[#This Row],[pct_pharm_e_Rx]]&gt;=0.85,"most"," ")</f>
        <v>most</v>
      </c>
    </row>
    <row r="814" spans="1:16" x14ac:dyDescent="0.2">
      <c r="A814" t="s">
        <v>83</v>
      </c>
      <c r="B814" t="s">
        <v>84</v>
      </c>
      <c r="C814">
        <v>7794</v>
      </c>
      <c r="D814" t="s">
        <v>113</v>
      </c>
      <c r="E814" s="1">
        <v>43191</v>
      </c>
      <c r="F814">
        <v>7794</v>
      </c>
      <c r="G814" t="str">
        <f>VLOOKUP(Table1[[#This Row],[tot_e_Rx]],'Lookup Tables'!$B$2:$C$6,2,TRUE)</f>
        <v xml:space="preserve">very low </v>
      </c>
      <c r="H814">
        <v>7281</v>
      </c>
      <c r="I814">
        <v>513</v>
      </c>
      <c r="J814">
        <v>2942</v>
      </c>
      <c r="K814">
        <v>4405</v>
      </c>
      <c r="L814">
        <v>984</v>
      </c>
      <c r="M814">
        <v>625</v>
      </c>
      <c r="N814">
        <v>0.97</v>
      </c>
      <c r="O814">
        <v>0.97</v>
      </c>
      <c r="P814" t="str">
        <f>IF(Table1[[#This Row],[pct_pharm_e_Rx]]&gt;=0.85,"most"," ")</f>
        <v>most</v>
      </c>
    </row>
    <row r="815" spans="1:16" x14ac:dyDescent="0.2">
      <c r="A815" t="s">
        <v>43</v>
      </c>
      <c r="B815" t="s">
        <v>44</v>
      </c>
      <c r="C815">
        <v>7793</v>
      </c>
      <c r="D815" t="s">
        <v>112</v>
      </c>
      <c r="E815" s="1">
        <v>43405</v>
      </c>
      <c r="F815">
        <v>7793</v>
      </c>
      <c r="G815" t="str">
        <f>VLOOKUP(Table1[[#This Row],[tot_e_Rx]],'Lookup Tables'!$B$2:$C$6,2,TRUE)</f>
        <v xml:space="preserve">very low </v>
      </c>
      <c r="H815">
        <v>7039</v>
      </c>
      <c r="I815">
        <v>713</v>
      </c>
      <c r="J815">
        <v>3260</v>
      </c>
      <c r="K815">
        <v>4491</v>
      </c>
      <c r="L815">
        <v>1433</v>
      </c>
      <c r="M815">
        <v>409</v>
      </c>
      <c r="N815">
        <v>0.97</v>
      </c>
      <c r="O815">
        <v>0.96</v>
      </c>
      <c r="P815" t="str">
        <f>IF(Table1[[#This Row],[pct_pharm_e_Rx]]&gt;=0.85,"most"," ")</f>
        <v>most</v>
      </c>
    </row>
    <row r="816" spans="1:16" x14ac:dyDescent="0.2">
      <c r="A816" t="s">
        <v>39</v>
      </c>
      <c r="B816" t="s">
        <v>40</v>
      </c>
      <c r="C816">
        <v>7791</v>
      </c>
      <c r="D816" t="s">
        <v>118</v>
      </c>
      <c r="E816" s="1">
        <v>42583</v>
      </c>
      <c r="F816">
        <v>7791</v>
      </c>
      <c r="G816" t="str">
        <f>VLOOKUP(Table1[[#This Row],[tot_e_Rx]],'Lookup Tables'!$B$2:$C$6,2,TRUE)</f>
        <v xml:space="preserve">very low </v>
      </c>
      <c r="H816">
        <v>6196</v>
      </c>
      <c r="I816">
        <v>1502</v>
      </c>
      <c r="J816">
        <v>3206</v>
      </c>
      <c r="K816">
        <v>4229</v>
      </c>
      <c r="L816">
        <v>1079</v>
      </c>
      <c r="M816">
        <v>180</v>
      </c>
      <c r="N816">
        <v>0.97</v>
      </c>
      <c r="O816">
        <v>0.96</v>
      </c>
      <c r="P816" t="str">
        <f>IF(Table1[[#This Row],[pct_pharm_e_Rx]]&gt;=0.85,"most"," ")</f>
        <v>most</v>
      </c>
    </row>
    <row r="817" spans="1:16" x14ac:dyDescent="0.2">
      <c r="A817" t="s">
        <v>39</v>
      </c>
      <c r="B817" t="s">
        <v>40</v>
      </c>
      <c r="C817">
        <v>7790</v>
      </c>
      <c r="D817" t="s">
        <v>118</v>
      </c>
      <c r="E817" s="1">
        <v>42522</v>
      </c>
      <c r="F817">
        <v>7790</v>
      </c>
      <c r="G817" t="str">
        <f>VLOOKUP(Table1[[#This Row],[tot_e_Rx]],'Lookup Tables'!$B$2:$C$6,2,TRUE)</f>
        <v xml:space="preserve">very low </v>
      </c>
      <c r="H817">
        <v>5991</v>
      </c>
      <c r="I817">
        <v>1707</v>
      </c>
      <c r="J817">
        <v>3327</v>
      </c>
      <c r="K817">
        <v>4382</v>
      </c>
      <c r="L817">
        <v>1101</v>
      </c>
      <c r="M817">
        <v>181</v>
      </c>
      <c r="N817">
        <v>0.96</v>
      </c>
      <c r="O817">
        <v>0.93</v>
      </c>
      <c r="P817" t="str">
        <f>IF(Table1[[#This Row],[pct_pharm_e_Rx]]&gt;=0.85,"most"," ")</f>
        <v>most</v>
      </c>
    </row>
    <row r="818" spans="1:16" x14ac:dyDescent="0.2">
      <c r="A818" t="s">
        <v>103</v>
      </c>
      <c r="B818" t="s">
        <v>104</v>
      </c>
      <c r="C818">
        <v>7782</v>
      </c>
      <c r="D818" t="s">
        <v>113</v>
      </c>
      <c r="E818" s="1">
        <v>42583</v>
      </c>
      <c r="F818">
        <v>7782</v>
      </c>
      <c r="G818" t="str">
        <f>VLOOKUP(Table1[[#This Row],[tot_e_Rx]],'Lookup Tables'!$B$2:$C$6,2,TRUE)</f>
        <v xml:space="preserve">very low </v>
      </c>
      <c r="H818">
        <v>6801</v>
      </c>
      <c r="I818">
        <v>981</v>
      </c>
      <c r="J818">
        <v>3405</v>
      </c>
      <c r="K818">
        <v>3971</v>
      </c>
      <c r="L818">
        <v>913</v>
      </c>
      <c r="M818">
        <v>650</v>
      </c>
      <c r="N818">
        <v>0.88</v>
      </c>
      <c r="O818">
        <v>0.87</v>
      </c>
      <c r="P818" t="str">
        <f>IF(Table1[[#This Row],[pct_pharm_e_Rx]]&gt;=0.85,"most"," ")</f>
        <v>most</v>
      </c>
    </row>
    <row r="819" spans="1:16" x14ac:dyDescent="0.2">
      <c r="A819" t="s">
        <v>43</v>
      </c>
      <c r="B819" t="s">
        <v>44</v>
      </c>
      <c r="C819">
        <v>7781</v>
      </c>
      <c r="D819" t="s">
        <v>112</v>
      </c>
      <c r="E819" s="1">
        <v>43374</v>
      </c>
      <c r="F819">
        <v>7781</v>
      </c>
      <c r="G819" t="str">
        <f>VLOOKUP(Table1[[#This Row],[tot_e_Rx]],'Lookup Tables'!$B$2:$C$6,2,TRUE)</f>
        <v xml:space="preserve">very low </v>
      </c>
      <c r="H819">
        <v>6989</v>
      </c>
      <c r="I819">
        <v>752</v>
      </c>
      <c r="J819">
        <v>3242</v>
      </c>
      <c r="K819">
        <v>4509</v>
      </c>
      <c r="L819">
        <v>1406</v>
      </c>
      <c r="M819">
        <v>420</v>
      </c>
      <c r="N819">
        <v>0.96</v>
      </c>
      <c r="O819">
        <v>0.96</v>
      </c>
      <c r="P819" t="str">
        <f>IF(Table1[[#This Row],[pct_pharm_e_Rx]]&gt;=0.85,"most"," ")</f>
        <v>most</v>
      </c>
    </row>
    <row r="820" spans="1:16" x14ac:dyDescent="0.2">
      <c r="A820" t="s">
        <v>45</v>
      </c>
      <c r="B820" t="s">
        <v>46</v>
      </c>
      <c r="C820">
        <v>7772</v>
      </c>
      <c r="D820" t="s">
        <v>115</v>
      </c>
      <c r="E820" s="1">
        <v>43466</v>
      </c>
      <c r="F820">
        <v>7772</v>
      </c>
      <c r="G820" t="str">
        <f>VLOOKUP(Table1[[#This Row],[tot_e_Rx]],'Lookup Tables'!$B$2:$C$6,2,TRUE)</f>
        <v xml:space="preserve">very low </v>
      </c>
      <c r="H820">
        <v>6966</v>
      </c>
      <c r="I820">
        <v>769</v>
      </c>
      <c r="J820">
        <v>2479</v>
      </c>
      <c r="K820">
        <v>5252</v>
      </c>
      <c r="L820">
        <v>1036</v>
      </c>
      <c r="M820">
        <v>241</v>
      </c>
      <c r="N820">
        <v>0.94</v>
      </c>
      <c r="O820">
        <v>0.94</v>
      </c>
      <c r="P820" t="str">
        <f>IF(Table1[[#This Row],[pct_pharm_e_Rx]]&gt;=0.85,"most"," ")</f>
        <v>most</v>
      </c>
    </row>
    <row r="821" spans="1:16" x14ac:dyDescent="0.2">
      <c r="A821" t="s">
        <v>21</v>
      </c>
      <c r="B821" t="s">
        <v>22</v>
      </c>
      <c r="C821">
        <v>7762</v>
      </c>
      <c r="D821" t="s">
        <v>114</v>
      </c>
      <c r="E821" s="1">
        <v>43282</v>
      </c>
      <c r="F821">
        <v>7762</v>
      </c>
      <c r="G821" t="str">
        <f>VLOOKUP(Table1[[#This Row],[tot_e_Rx]],'Lookup Tables'!$B$2:$C$6,2,TRUE)</f>
        <v xml:space="preserve">very low </v>
      </c>
      <c r="H821">
        <v>7065</v>
      </c>
      <c r="I821">
        <v>659</v>
      </c>
      <c r="J821">
        <v>3309</v>
      </c>
      <c r="K821">
        <v>4130</v>
      </c>
      <c r="L821">
        <v>905</v>
      </c>
      <c r="M821">
        <v>977</v>
      </c>
      <c r="N821">
        <v>0.96</v>
      </c>
      <c r="O821">
        <v>0.95</v>
      </c>
      <c r="P821" t="str">
        <f>IF(Table1[[#This Row],[pct_pharm_e_Rx]]&gt;=0.85,"most"," ")</f>
        <v>most</v>
      </c>
    </row>
    <row r="822" spans="1:16" x14ac:dyDescent="0.2">
      <c r="A822" t="s">
        <v>23</v>
      </c>
      <c r="B822" t="s">
        <v>24</v>
      </c>
      <c r="C822">
        <v>7724</v>
      </c>
      <c r="D822" t="s">
        <v>116</v>
      </c>
      <c r="E822" s="1">
        <v>43132</v>
      </c>
      <c r="F822">
        <v>7724</v>
      </c>
      <c r="G822" t="str">
        <f>VLOOKUP(Table1[[#This Row],[tot_e_Rx]],'Lookup Tables'!$B$2:$C$6,2,TRUE)</f>
        <v xml:space="preserve">very low </v>
      </c>
      <c r="H822">
        <v>6732</v>
      </c>
      <c r="I822">
        <v>955</v>
      </c>
      <c r="J822">
        <v>2034</v>
      </c>
      <c r="K822">
        <v>4998</v>
      </c>
      <c r="L822">
        <v>858</v>
      </c>
      <c r="M822">
        <v>484</v>
      </c>
      <c r="N822">
        <v>0.93</v>
      </c>
      <c r="O822">
        <v>0.92</v>
      </c>
      <c r="P822" t="str">
        <f>IF(Table1[[#This Row],[pct_pharm_e_Rx]]&gt;=0.85,"most"," ")</f>
        <v>most</v>
      </c>
    </row>
    <row r="823" spans="1:16" x14ac:dyDescent="0.2">
      <c r="A823" t="s">
        <v>45</v>
      </c>
      <c r="B823" t="s">
        <v>46</v>
      </c>
      <c r="C823">
        <v>7714</v>
      </c>
      <c r="D823" t="s">
        <v>115</v>
      </c>
      <c r="E823" s="1">
        <v>43435</v>
      </c>
      <c r="F823">
        <v>7714</v>
      </c>
      <c r="G823" t="str">
        <f>VLOOKUP(Table1[[#This Row],[tot_e_Rx]],'Lookup Tables'!$B$2:$C$6,2,TRUE)</f>
        <v xml:space="preserve">very low </v>
      </c>
      <c r="H823">
        <v>6875</v>
      </c>
      <c r="I823">
        <v>800</v>
      </c>
      <c r="J823">
        <v>2434</v>
      </c>
      <c r="K823">
        <v>5241</v>
      </c>
      <c r="L823">
        <v>1012</v>
      </c>
      <c r="M823">
        <v>241</v>
      </c>
      <c r="N823">
        <v>0.94</v>
      </c>
      <c r="O823">
        <v>0.94</v>
      </c>
      <c r="P823" t="str">
        <f>IF(Table1[[#This Row],[pct_pharm_e_Rx]]&gt;=0.85,"most"," ")</f>
        <v>most</v>
      </c>
    </row>
    <row r="824" spans="1:16" x14ac:dyDescent="0.2">
      <c r="A824" t="s">
        <v>43</v>
      </c>
      <c r="B824" t="s">
        <v>44</v>
      </c>
      <c r="C824">
        <v>7706</v>
      </c>
      <c r="D824" t="s">
        <v>112</v>
      </c>
      <c r="E824" s="1">
        <v>43344</v>
      </c>
      <c r="F824">
        <v>7706</v>
      </c>
      <c r="G824" t="str">
        <f>VLOOKUP(Table1[[#This Row],[tot_e_Rx]],'Lookup Tables'!$B$2:$C$6,2,TRUE)</f>
        <v xml:space="preserve">very low </v>
      </c>
      <c r="H824">
        <v>6895</v>
      </c>
      <c r="I824">
        <v>776</v>
      </c>
      <c r="J824">
        <v>3216</v>
      </c>
      <c r="K824">
        <v>4474</v>
      </c>
      <c r="L824">
        <v>1382</v>
      </c>
      <c r="M824">
        <v>417</v>
      </c>
      <c r="N824">
        <v>0.97</v>
      </c>
      <c r="O824">
        <v>0.96</v>
      </c>
      <c r="P824" t="str">
        <f>IF(Table1[[#This Row],[pct_pharm_e_Rx]]&gt;=0.85,"most"," ")</f>
        <v>most</v>
      </c>
    </row>
    <row r="825" spans="1:16" x14ac:dyDescent="0.2">
      <c r="A825" t="s">
        <v>17</v>
      </c>
      <c r="B825" t="s">
        <v>18</v>
      </c>
      <c r="C825">
        <v>7686</v>
      </c>
      <c r="D825" t="s">
        <v>114</v>
      </c>
      <c r="E825" s="1">
        <v>42826</v>
      </c>
      <c r="F825">
        <v>7686</v>
      </c>
      <c r="G825" t="str">
        <f>VLOOKUP(Table1[[#This Row],[tot_e_Rx]],'Lookup Tables'!$B$2:$C$6,2,TRUE)</f>
        <v xml:space="preserve">very low </v>
      </c>
      <c r="H825">
        <v>6748</v>
      </c>
      <c r="I825">
        <v>821</v>
      </c>
      <c r="J825">
        <v>2940</v>
      </c>
      <c r="K825">
        <v>4496</v>
      </c>
      <c r="L825">
        <v>999</v>
      </c>
      <c r="M825">
        <v>693</v>
      </c>
      <c r="N825">
        <v>0.97</v>
      </c>
      <c r="O825">
        <v>0.96</v>
      </c>
      <c r="P825" t="str">
        <f>IF(Table1[[#This Row],[pct_pharm_e_Rx]]&gt;=0.85,"most"," ")</f>
        <v>most</v>
      </c>
    </row>
    <row r="826" spans="1:16" x14ac:dyDescent="0.2">
      <c r="A826" t="s">
        <v>49</v>
      </c>
      <c r="B826" t="s">
        <v>50</v>
      </c>
      <c r="C826">
        <v>7686</v>
      </c>
      <c r="D826" t="s">
        <v>117</v>
      </c>
      <c r="E826" s="1">
        <v>42856</v>
      </c>
      <c r="F826">
        <v>7686</v>
      </c>
      <c r="G826" t="str">
        <f>VLOOKUP(Table1[[#This Row],[tot_e_Rx]],'Lookup Tables'!$B$2:$C$6,2,TRUE)</f>
        <v xml:space="preserve">very low </v>
      </c>
      <c r="H826">
        <v>5661</v>
      </c>
      <c r="I826">
        <v>1945</v>
      </c>
      <c r="J826">
        <v>2242</v>
      </c>
      <c r="K826">
        <v>5228</v>
      </c>
      <c r="L826">
        <v>774</v>
      </c>
      <c r="M826">
        <v>376</v>
      </c>
      <c r="N826">
        <v>0.94</v>
      </c>
      <c r="O826">
        <v>0.93</v>
      </c>
      <c r="P826" t="str">
        <f>IF(Table1[[#This Row],[pct_pharm_e_Rx]]&gt;=0.85,"most"," ")</f>
        <v>most</v>
      </c>
    </row>
    <row r="827" spans="1:16" x14ac:dyDescent="0.2">
      <c r="A827" t="s">
        <v>45</v>
      </c>
      <c r="B827" t="s">
        <v>46</v>
      </c>
      <c r="C827">
        <v>7661</v>
      </c>
      <c r="D827" t="s">
        <v>115</v>
      </c>
      <c r="E827" s="1">
        <v>43374</v>
      </c>
      <c r="F827">
        <v>7661</v>
      </c>
      <c r="G827" t="str">
        <f>VLOOKUP(Table1[[#This Row],[tot_e_Rx]],'Lookup Tables'!$B$2:$C$6,2,TRUE)</f>
        <v xml:space="preserve">very low </v>
      </c>
      <c r="H827">
        <v>6810</v>
      </c>
      <c r="I827">
        <v>822</v>
      </c>
      <c r="J827">
        <v>2425</v>
      </c>
      <c r="K827">
        <v>5205</v>
      </c>
      <c r="L827">
        <v>978</v>
      </c>
      <c r="M827">
        <v>239</v>
      </c>
      <c r="N827">
        <v>0.94</v>
      </c>
      <c r="O827">
        <v>0.93</v>
      </c>
      <c r="P827" t="str">
        <f>IF(Table1[[#This Row],[pct_pharm_e_Rx]]&gt;=0.85,"most"," ")</f>
        <v>most</v>
      </c>
    </row>
    <row r="828" spans="1:16" x14ac:dyDescent="0.2">
      <c r="A828" t="s">
        <v>83</v>
      </c>
      <c r="B828" t="s">
        <v>84</v>
      </c>
      <c r="C828">
        <v>7654</v>
      </c>
      <c r="D828" t="s">
        <v>113</v>
      </c>
      <c r="E828" s="1">
        <v>43160</v>
      </c>
      <c r="F828">
        <v>7654</v>
      </c>
      <c r="G828" t="str">
        <f>VLOOKUP(Table1[[#This Row],[tot_e_Rx]],'Lookup Tables'!$B$2:$C$6,2,TRUE)</f>
        <v xml:space="preserve">very low </v>
      </c>
      <c r="H828">
        <v>7137</v>
      </c>
      <c r="I828">
        <v>517</v>
      </c>
      <c r="J828">
        <v>2915</v>
      </c>
      <c r="K828">
        <v>4308</v>
      </c>
      <c r="L828">
        <v>968</v>
      </c>
      <c r="M828">
        <v>607</v>
      </c>
      <c r="N828">
        <v>0.97</v>
      </c>
      <c r="O828">
        <v>0.96</v>
      </c>
      <c r="P828" t="str">
        <f>IF(Table1[[#This Row],[pct_pharm_e_Rx]]&gt;=0.85,"most"," ")</f>
        <v>most</v>
      </c>
    </row>
    <row r="829" spans="1:16" x14ac:dyDescent="0.2">
      <c r="A829" t="s">
        <v>103</v>
      </c>
      <c r="B829" t="s">
        <v>104</v>
      </c>
      <c r="C829">
        <v>7652</v>
      </c>
      <c r="D829" t="s">
        <v>113</v>
      </c>
      <c r="E829" s="1">
        <v>42522</v>
      </c>
      <c r="F829">
        <v>7652</v>
      </c>
      <c r="G829" t="str">
        <f>VLOOKUP(Table1[[#This Row],[tot_e_Rx]],'Lookup Tables'!$B$2:$C$6,2,TRUE)</f>
        <v xml:space="preserve">very low </v>
      </c>
      <c r="H829">
        <v>6571</v>
      </c>
      <c r="I829">
        <v>1081</v>
      </c>
      <c r="J829">
        <v>3480</v>
      </c>
      <c r="K829">
        <v>4086</v>
      </c>
      <c r="L829">
        <v>924</v>
      </c>
      <c r="M829">
        <v>656</v>
      </c>
      <c r="N829">
        <v>0.88</v>
      </c>
      <c r="O829">
        <v>0.87</v>
      </c>
      <c r="P829" t="str">
        <f>IF(Table1[[#This Row],[pct_pharm_e_Rx]]&gt;=0.85,"most"," ")</f>
        <v>most</v>
      </c>
    </row>
    <row r="830" spans="1:16" x14ac:dyDescent="0.2">
      <c r="A830" t="s">
        <v>39</v>
      </c>
      <c r="B830" t="s">
        <v>40</v>
      </c>
      <c r="C830">
        <v>7642</v>
      </c>
      <c r="D830" t="s">
        <v>118</v>
      </c>
      <c r="E830" s="1">
        <v>42552</v>
      </c>
      <c r="F830">
        <v>7642</v>
      </c>
      <c r="G830" t="str">
        <f>VLOOKUP(Table1[[#This Row],[tot_e_Rx]],'Lookup Tables'!$B$2:$C$6,2,TRUE)</f>
        <v xml:space="preserve">very low </v>
      </c>
      <c r="H830">
        <v>6038</v>
      </c>
      <c r="I830">
        <v>1515</v>
      </c>
      <c r="J830">
        <v>3244</v>
      </c>
      <c r="K830">
        <v>4247</v>
      </c>
      <c r="L830">
        <v>1087</v>
      </c>
      <c r="M830">
        <v>176</v>
      </c>
      <c r="N830">
        <v>0.97</v>
      </c>
      <c r="O830">
        <v>0.94</v>
      </c>
      <c r="P830" t="str">
        <f>IF(Table1[[#This Row],[pct_pharm_e_Rx]]&gt;=0.85,"most"," ")</f>
        <v>most</v>
      </c>
    </row>
    <row r="831" spans="1:16" x14ac:dyDescent="0.2">
      <c r="A831" t="s">
        <v>55</v>
      </c>
      <c r="B831" t="s">
        <v>56</v>
      </c>
      <c r="C831">
        <v>7619</v>
      </c>
      <c r="D831" t="s">
        <v>119</v>
      </c>
      <c r="E831" s="1">
        <v>42430</v>
      </c>
      <c r="F831">
        <v>7619</v>
      </c>
      <c r="G831" t="str">
        <f>VLOOKUP(Table1[[#This Row],[tot_e_Rx]],'Lookup Tables'!$B$2:$C$6,2,TRUE)</f>
        <v xml:space="preserve">very low </v>
      </c>
      <c r="H831">
        <v>6835</v>
      </c>
      <c r="I831">
        <v>721</v>
      </c>
      <c r="J831">
        <v>3724</v>
      </c>
      <c r="K831">
        <v>3826</v>
      </c>
      <c r="L831">
        <v>974</v>
      </c>
      <c r="M831">
        <v>649</v>
      </c>
      <c r="N831">
        <v>0.87</v>
      </c>
      <c r="O831">
        <v>0.84</v>
      </c>
      <c r="P831" t="str">
        <f>IF(Table1[[#This Row],[pct_pharm_e_Rx]]&gt;=0.85,"most"," ")</f>
        <v xml:space="preserve"> </v>
      </c>
    </row>
    <row r="832" spans="1:16" x14ac:dyDescent="0.2">
      <c r="A832" t="s">
        <v>45</v>
      </c>
      <c r="B832" t="s">
        <v>46</v>
      </c>
      <c r="C832">
        <v>7615</v>
      </c>
      <c r="D832" t="s">
        <v>115</v>
      </c>
      <c r="E832" s="1">
        <v>43405</v>
      </c>
      <c r="F832">
        <v>7615</v>
      </c>
      <c r="G832" t="str">
        <f>VLOOKUP(Table1[[#This Row],[tot_e_Rx]],'Lookup Tables'!$B$2:$C$6,2,TRUE)</f>
        <v xml:space="preserve">very low </v>
      </c>
      <c r="H832">
        <v>6776</v>
      </c>
      <c r="I832">
        <v>805</v>
      </c>
      <c r="J832">
        <v>2405</v>
      </c>
      <c r="K832">
        <v>5177</v>
      </c>
      <c r="L832">
        <v>988</v>
      </c>
      <c r="M832">
        <v>221</v>
      </c>
      <c r="N832">
        <v>0.94</v>
      </c>
      <c r="O832">
        <v>0.94</v>
      </c>
      <c r="P832" t="str">
        <f>IF(Table1[[#This Row],[pct_pharm_e_Rx]]&gt;=0.85,"most"," ")</f>
        <v>most</v>
      </c>
    </row>
    <row r="833" spans="1:16" x14ac:dyDescent="0.2">
      <c r="A833" t="s">
        <v>21</v>
      </c>
      <c r="B833" t="s">
        <v>22</v>
      </c>
      <c r="C833">
        <v>7608</v>
      </c>
      <c r="D833" t="s">
        <v>114</v>
      </c>
      <c r="E833" s="1">
        <v>43252</v>
      </c>
      <c r="F833">
        <v>7608</v>
      </c>
      <c r="G833" t="str">
        <f>VLOOKUP(Table1[[#This Row],[tot_e_Rx]],'Lookup Tables'!$B$2:$C$6,2,TRUE)</f>
        <v xml:space="preserve">very low </v>
      </c>
      <c r="H833">
        <v>6894</v>
      </c>
      <c r="I833">
        <v>678</v>
      </c>
      <c r="J833">
        <v>3299</v>
      </c>
      <c r="K833">
        <v>4035</v>
      </c>
      <c r="L833">
        <v>884</v>
      </c>
      <c r="M833">
        <v>947</v>
      </c>
      <c r="N833">
        <v>0.96</v>
      </c>
      <c r="O833">
        <v>0.96</v>
      </c>
      <c r="P833" t="str">
        <f>IF(Table1[[#This Row],[pct_pharm_e_Rx]]&gt;=0.85,"most"," ")</f>
        <v>most</v>
      </c>
    </row>
    <row r="834" spans="1:16" x14ac:dyDescent="0.2">
      <c r="A834" t="s">
        <v>89</v>
      </c>
      <c r="B834" t="s">
        <v>90</v>
      </c>
      <c r="C834">
        <v>7597</v>
      </c>
      <c r="D834" t="s">
        <v>117</v>
      </c>
      <c r="E834" s="1">
        <v>43313</v>
      </c>
      <c r="F834">
        <v>7597</v>
      </c>
      <c r="G834" t="str">
        <f>VLOOKUP(Table1[[#This Row],[tot_e_Rx]],'Lookup Tables'!$B$2:$C$6,2,TRUE)</f>
        <v xml:space="preserve">very low </v>
      </c>
      <c r="H834">
        <v>6766</v>
      </c>
      <c r="I834">
        <v>749</v>
      </c>
      <c r="J834">
        <v>3210</v>
      </c>
      <c r="K834">
        <v>4364</v>
      </c>
      <c r="L834">
        <v>917</v>
      </c>
      <c r="M834">
        <v>451</v>
      </c>
      <c r="N834">
        <v>0.97</v>
      </c>
      <c r="O834">
        <v>0.96</v>
      </c>
      <c r="P834" t="str">
        <f>IF(Table1[[#This Row],[pct_pharm_e_Rx]]&gt;=0.85,"most"," ")</f>
        <v>most</v>
      </c>
    </row>
    <row r="835" spans="1:16" x14ac:dyDescent="0.2">
      <c r="A835" t="s">
        <v>105</v>
      </c>
      <c r="B835" t="s">
        <v>106</v>
      </c>
      <c r="C835">
        <v>7593</v>
      </c>
      <c r="D835" t="s">
        <v>118</v>
      </c>
      <c r="E835" s="1">
        <v>42461</v>
      </c>
      <c r="F835">
        <v>7593</v>
      </c>
      <c r="G835" t="str">
        <f>VLOOKUP(Table1[[#This Row],[tot_e_Rx]],'Lookup Tables'!$B$2:$C$6,2,TRUE)</f>
        <v xml:space="preserve">very low </v>
      </c>
      <c r="H835">
        <v>7008</v>
      </c>
      <c r="I835">
        <v>564</v>
      </c>
      <c r="J835">
        <v>3211</v>
      </c>
      <c r="K835">
        <v>4307</v>
      </c>
      <c r="L835">
        <v>932</v>
      </c>
      <c r="M835">
        <v>674</v>
      </c>
      <c r="N835">
        <v>0.89</v>
      </c>
      <c r="O835">
        <v>0.88</v>
      </c>
      <c r="P835" t="str">
        <f>IF(Table1[[#This Row],[pct_pharm_e_Rx]]&gt;=0.85,"most"," ")</f>
        <v>most</v>
      </c>
    </row>
    <row r="836" spans="1:16" x14ac:dyDescent="0.2">
      <c r="A836" t="s">
        <v>43</v>
      </c>
      <c r="B836" t="s">
        <v>44</v>
      </c>
      <c r="C836">
        <v>7582</v>
      </c>
      <c r="D836" t="s">
        <v>112</v>
      </c>
      <c r="E836" s="1">
        <v>43313</v>
      </c>
      <c r="F836">
        <v>7582</v>
      </c>
      <c r="G836" t="str">
        <f>VLOOKUP(Table1[[#This Row],[tot_e_Rx]],'Lookup Tables'!$B$2:$C$6,2,TRUE)</f>
        <v xml:space="preserve">very low </v>
      </c>
      <c r="H836">
        <v>6683</v>
      </c>
      <c r="I836">
        <v>870</v>
      </c>
      <c r="J836">
        <v>3148</v>
      </c>
      <c r="K836">
        <v>4420</v>
      </c>
      <c r="L836">
        <v>1328</v>
      </c>
      <c r="M836">
        <v>407</v>
      </c>
      <c r="N836">
        <v>0.96</v>
      </c>
      <c r="O836">
        <v>0.95</v>
      </c>
      <c r="P836" t="str">
        <f>IF(Table1[[#This Row],[pct_pharm_e_Rx]]&gt;=0.85,"most"," ")</f>
        <v>most</v>
      </c>
    </row>
    <row r="837" spans="1:16" x14ac:dyDescent="0.2">
      <c r="A837" t="s">
        <v>99</v>
      </c>
      <c r="B837" t="s">
        <v>100</v>
      </c>
      <c r="C837">
        <v>7567</v>
      </c>
      <c r="D837" t="s">
        <v>117</v>
      </c>
      <c r="E837" s="1">
        <v>42430</v>
      </c>
      <c r="F837">
        <v>7567</v>
      </c>
      <c r="G837" t="str">
        <f>VLOOKUP(Table1[[#This Row],[tot_e_Rx]],'Lookup Tables'!$B$2:$C$6,2,TRUE)</f>
        <v xml:space="preserve">very low </v>
      </c>
      <c r="H837">
        <v>6297</v>
      </c>
      <c r="I837">
        <v>1200</v>
      </c>
      <c r="J837">
        <v>3001</v>
      </c>
      <c r="K837">
        <v>4487</v>
      </c>
      <c r="L837">
        <v>923</v>
      </c>
      <c r="M837">
        <v>356</v>
      </c>
      <c r="N837">
        <v>0.93</v>
      </c>
      <c r="O837">
        <v>0.92</v>
      </c>
      <c r="P837" t="str">
        <f>IF(Table1[[#This Row],[pct_pharm_e_Rx]]&gt;=0.85,"most"," ")</f>
        <v>most</v>
      </c>
    </row>
    <row r="838" spans="1:16" x14ac:dyDescent="0.2">
      <c r="A838" t="s">
        <v>103</v>
      </c>
      <c r="B838" t="s">
        <v>104</v>
      </c>
      <c r="C838">
        <v>7543</v>
      </c>
      <c r="D838" t="s">
        <v>113</v>
      </c>
      <c r="E838" s="1">
        <v>42552</v>
      </c>
      <c r="F838">
        <v>7543</v>
      </c>
      <c r="G838" t="str">
        <f>VLOOKUP(Table1[[#This Row],[tot_e_Rx]],'Lookup Tables'!$B$2:$C$6,2,TRUE)</f>
        <v xml:space="preserve">very low </v>
      </c>
      <c r="H838">
        <v>6544</v>
      </c>
      <c r="I838">
        <v>998</v>
      </c>
      <c r="J838">
        <v>3421</v>
      </c>
      <c r="K838">
        <v>4003</v>
      </c>
      <c r="L838">
        <v>917</v>
      </c>
      <c r="M838">
        <v>644</v>
      </c>
      <c r="N838">
        <v>0.88</v>
      </c>
      <c r="O838">
        <v>0.87</v>
      </c>
      <c r="P838" t="str">
        <f>IF(Table1[[#This Row],[pct_pharm_e_Rx]]&gt;=0.85,"most"," ")</f>
        <v>most</v>
      </c>
    </row>
    <row r="839" spans="1:16" x14ac:dyDescent="0.2">
      <c r="A839" t="s">
        <v>83</v>
      </c>
      <c r="B839" t="s">
        <v>84</v>
      </c>
      <c r="C839">
        <v>7531</v>
      </c>
      <c r="D839" t="s">
        <v>113</v>
      </c>
      <c r="E839" s="1">
        <v>43132</v>
      </c>
      <c r="F839">
        <v>7531</v>
      </c>
      <c r="G839" t="str">
        <f>VLOOKUP(Table1[[#This Row],[tot_e_Rx]],'Lookup Tables'!$B$2:$C$6,2,TRUE)</f>
        <v xml:space="preserve">very low </v>
      </c>
      <c r="H839">
        <v>7010</v>
      </c>
      <c r="I839">
        <v>519</v>
      </c>
      <c r="J839">
        <v>2906</v>
      </c>
      <c r="K839">
        <v>4202</v>
      </c>
      <c r="L839">
        <v>968</v>
      </c>
      <c r="M839">
        <v>598</v>
      </c>
      <c r="N839">
        <v>0.97</v>
      </c>
      <c r="O839">
        <v>0.96</v>
      </c>
      <c r="P839" t="str">
        <f>IF(Table1[[#This Row],[pct_pharm_e_Rx]]&gt;=0.85,"most"," ")</f>
        <v>most</v>
      </c>
    </row>
    <row r="840" spans="1:16" x14ac:dyDescent="0.2">
      <c r="A840" t="s">
        <v>21</v>
      </c>
      <c r="B840" t="s">
        <v>22</v>
      </c>
      <c r="C840">
        <v>7529</v>
      </c>
      <c r="D840" t="s">
        <v>114</v>
      </c>
      <c r="E840" s="1">
        <v>43221</v>
      </c>
      <c r="F840">
        <v>7529</v>
      </c>
      <c r="G840" t="str">
        <f>VLOOKUP(Table1[[#This Row],[tot_e_Rx]],'Lookup Tables'!$B$2:$C$6,2,TRUE)</f>
        <v xml:space="preserve">very low </v>
      </c>
      <c r="H840">
        <v>6809</v>
      </c>
      <c r="I840">
        <v>686</v>
      </c>
      <c r="J840">
        <v>3262</v>
      </c>
      <c r="K840">
        <v>4005</v>
      </c>
      <c r="L840">
        <v>868</v>
      </c>
      <c r="M840">
        <v>956</v>
      </c>
      <c r="N840">
        <v>0.95</v>
      </c>
      <c r="O840">
        <v>0.94</v>
      </c>
      <c r="P840" t="str">
        <f>IF(Table1[[#This Row],[pct_pharm_e_Rx]]&gt;=0.85,"most"," ")</f>
        <v>most</v>
      </c>
    </row>
    <row r="841" spans="1:16" x14ac:dyDescent="0.2">
      <c r="A841" t="s">
        <v>57</v>
      </c>
      <c r="B841" t="s">
        <v>58</v>
      </c>
      <c r="C841">
        <v>7523</v>
      </c>
      <c r="D841" t="s">
        <v>119</v>
      </c>
      <c r="E841" s="1">
        <v>42491</v>
      </c>
      <c r="F841">
        <v>7523</v>
      </c>
      <c r="G841" t="str">
        <f>VLOOKUP(Table1[[#This Row],[tot_e_Rx]],'Lookup Tables'!$B$2:$C$6,2,TRUE)</f>
        <v xml:space="preserve">very low </v>
      </c>
      <c r="H841">
        <v>6484</v>
      </c>
      <c r="I841">
        <v>945</v>
      </c>
      <c r="J841">
        <v>2962</v>
      </c>
      <c r="K841">
        <v>4496</v>
      </c>
      <c r="L841">
        <v>1062</v>
      </c>
      <c r="M841">
        <v>171</v>
      </c>
      <c r="N841">
        <v>0.91</v>
      </c>
      <c r="O841">
        <v>0.9</v>
      </c>
      <c r="P841" t="str">
        <f>IF(Table1[[#This Row],[pct_pharm_e_Rx]]&gt;=0.85,"most"," ")</f>
        <v>most</v>
      </c>
    </row>
    <row r="842" spans="1:16" x14ac:dyDescent="0.2">
      <c r="A842" t="s">
        <v>45</v>
      </c>
      <c r="B842" t="s">
        <v>46</v>
      </c>
      <c r="C842">
        <v>7496</v>
      </c>
      <c r="D842" t="s">
        <v>115</v>
      </c>
      <c r="E842" s="1">
        <v>43344</v>
      </c>
      <c r="F842">
        <v>7496</v>
      </c>
      <c r="G842" t="str">
        <f>VLOOKUP(Table1[[#This Row],[tot_e_Rx]],'Lookup Tables'!$B$2:$C$6,2,TRUE)</f>
        <v xml:space="preserve">very low </v>
      </c>
      <c r="H842">
        <v>6637</v>
      </c>
      <c r="I842">
        <v>833</v>
      </c>
      <c r="J842">
        <v>2378</v>
      </c>
      <c r="K842">
        <v>5097</v>
      </c>
      <c r="L842">
        <v>948</v>
      </c>
      <c r="M842">
        <v>218</v>
      </c>
      <c r="N842">
        <v>0.93</v>
      </c>
      <c r="O842">
        <v>0.92</v>
      </c>
      <c r="P842" t="str">
        <f>IF(Table1[[#This Row],[pct_pharm_e_Rx]]&gt;=0.85,"most"," ")</f>
        <v>most</v>
      </c>
    </row>
    <row r="843" spans="1:16" x14ac:dyDescent="0.2">
      <c r="A843" t="s">
        <v>17</v>
      </c>
      <c r="B843" t="s">
        <v>18</v>
      </c>
      <c r="C843">
        <v>7481</v>
      </c>
      <c r="D843" t="s">
        <v>114</v>
      </c>
      <c r="E843" s="1">
        <v>42795</v>
      </c>
      <c r="F843">
        <v>7481</v>
      </c>
      <c r="G843" t="str">
        <f>VLOOKUP(Table1[[#This Row],[tot_e_Rx]],'Lookup Tables'!$B$2:$C$6,2,TRUE)</f>
        <v xml:space="preserve">very low </v>
      </c>
      <c r="H843">
        <v>6553</v>
      </c>
      <c r="I843">
        <v>810</v>
      </c>
      <c r="J843">
        <v>2828</v>
      </c>
      <c r="K843">
        <v>4405</v>
      </c>
      <c r="L843">
        <v>952</v>
      </c>
      <c r="M843">
        <v>653</v>
      </c>
      <c r="N843">
        <v>0.97</v>
      </c>
      <c r="O843">
        <v>0.96</v>
      </c>
      <c r="P843" t="str">
        <f>IF(Table1[[#This Row],[pct_pharm_e_Rx]]&gt;=0.85,"most"," ")</f>
        <v>most</v>
      </c>
    </row>
    <row r="844" spans="1:16" x14ac:dyDescent="0.2">
      <c r="A844" t="s">
        <v>55</v>
      </c>
      <c r="B844" t="s">
        <v>56</v>
      </c>
      <c r="C844">
        <v>7472</v>
      </c>
      <c r="D844" t="s">
        <v>119</v>
      </c>
      <c r="E844" s="1">
        <v>42401</v>
      </c>
      <c r="F844">
        <v>7472</v>
      </c>
      <c r="G844" t="str">
        <f>VLOOKUP(Table1[[#This Row],[tot_e_Rx]],'Lookup Tables'!$B$2:$C$6,2,TRUE)</f>
        <v xml:space="preserve">very low </v>
      </c>
      <c r="H844">
        <v>6703</v>
      </c>
      <c r="I844">
        <v>703</v>
      </c>
      <c r="J844">
        <v>3705</v>
      </c>
      <c r="K844">
        <v>3696</v>
      </c>
      <c r="L844">
        <v>985</v>
      </c>
      <c r="M844">
        <v>642</v>
      </c>
      <c r="N844">
        <v>0.86</v>
      </c>
      <c r="O844">
        <v>0.84</v>
      </c>
      <c r="P844" t="str">
        <f>IF(Table1[[#This Row],[pct_pharm_e_Rx]]&gt;=0.85,"most"," ")</f>
        <v xml:space="preserve"> </v>
      </c>
    </row>
    <row r="845" spans="1:16" x14ac:dyDescent="0.2">
      <c r="A845" t="s">
        <v>83</v>
      </c>
      <c r="B845" t="s">
        <v>84</v>
      </c>
      <c r="C845">
        <v>7455</v>
      </c>
      <c r="D845" t="s">
        <v>113</v>
      </c>
      <c r="E845" s="1">
        <v>43101</v>
      </c>
      <c r="F845">
        <v>7455</v>
      </c>
      <c r="G845" t="str">
        <f>VLOOKUP(Table1[[#This Row],[tot_e_Rx]],'Lookup Tables'!$B$2:$C$6,2,TRUE)</f>
        <v xml:space="preserve">very low </v>
      </c>
      <c r="H845">
        <v>6921</v>
      </c>
      <c r="I845">
        <v>534</v>
      </c>
      <c r="J845">
        <v>2886</v>
      </c>
      <c r="K845">
        <v>4156</v>
      </c>
      <c r="L845">
        <v>963</v>
      </c>
      <c r="M845">
        <v>598</v>
      </c>
      <c r="N845">
        <v>0.96</v>
      </c>
      <c r="O845">
        <v>0.96</v>
      </c>
      <c r="P845" t="str">
        <f>IF(Table1[[#This Row],[pct_pharm_e_Rx]]&gt;=0.85,"most"," ")</f>
        <v>most</v>
      </c>
    </row>
    <row r="846" spans="1:16" x14ac:dyDescent="0.2">
      <c r="A846" t="s">
        <v>43</v>
      </c>
      <c r="B846" t="s">
        <v>44</v>
      </c>
      <c r="C846">
        <v>7450</v>
      </c>
      <c r="D846" t="s">
        <v>112</v>
      </c>
      <c r="E846" s="1">
        <v>43282</v>
      </c>
      <c r="F846">
        <v>7450</v>
      </c>
      <c r="G846" t="str">
        <f>VLOOKUP(Table1[[#This Row],[tot_e_Rx]],'Lookup Tables'!$B$2:$C$6,2,TRUE)</f>
        <v xml:space="preserve">very low </v>
      </c>
      <c r="H846">
        <v>6512</v>
      </c>
      <c r="I846">
        <v>907</v>
      </c>
      <c r="J846">
        <v>2774</v>
      </c>
      <c r="K846">
        <v>4166</v>
      </c>
      <c r="L846">
        <v>1280</v>
      </c>
      <c r="M846">
        <v>378</v>
      </c>
      <c r="N846">
        <v>0.96</v>
      </c>
      <c r="O846">
        <v>0.95</v>
      </c>
      <c r="P846" t="str">
        <f>IF(Table1[[#This Row],[pct_pharm_e_Rx]]&gt;=0.85,"most"," ")</f>
        <v>most</v>
      </c>
    </row>
    <row r="847" spans="1:16" x14ac:dyDescent="0.2">
      <c r="A847" t="s">
        <v>89</v>
      </c>
      <c r="B847" t="s">
        <v>90</v>
      </c>
      <c r="C847">
        <v>7449</v>
      </c>
      <c r="D847" t="s">
        <v>117</v>
      </c>
      <c r="E847" s="1">
        <v>43282</v>
      </c>
      <c r="F847">
        <v>7449</v>
      </c>
      <c r="G847" t="str">
        <f>VLOOKUP(Table1[[#This Row],[tot_e_Rx]],'Lookup Tables'!$B$2:$C$6,2,TRUE)</f>
        <v xml:space="preserve">very low </v>
      </c>
      <c r="H847">
        <v>6591</v>
      </c>
      <c r="I847">
        <v>785</v>
      </c>
      <c r="J847">
        <v>2771</v>
      </c>
      <c r="K847">
        <v>4101</v>
      </c>
      <c r="L847">
        <v>862</v>
      </c>
      <c r="M847">
        <v>416</v>
      </c>
      <c r="N847">
        <v>0.96</v>
      </c>
      <c r="O847">
        <v>0.96</v>
      </c>
      <c r="P847" t="str">
        <f>IF(Table1[[#This Row],[pct_pharm_e_Rx]]&gt;=0.85,"most"," ")</f>
        <v>most</v>
      </c>
    </row>
    <row r="848" spans="1:16" x14ac:dyDescent="0.2">
      <c r="A848" t="s">
        <v>21</v>
      </c>
      <c r="B848" t="s">
        <v>22</v>
      </c>
      <c r="C848">
        <v>7447</v>
      </c>
      <c r="D848" t="s">
        <v>114</v>
      </c>
      <c r="E848" s="1">
        <v>43191</v>
      </c>
      <c r="F848">
        <v>7447</v>
      </c>
      <c r="G848" t="str">
        <f>VLOOKUP(Table1[[#This Row],[tot_e_Rx]],'Lookup Tables'!$B$2:$C$6,2,TRUE)</f>
        <v xml:space="preserve">very low </v>
      </c>
      <c r="H848">
        <v>6702</v>
      </c>
      <c r="I848">
        <v>713</v>
      </c>
      <c r="J848">
        <v>3225</v>
      </c>
      <c r="K848">
        <v>3972</v>
      </c>
      <c r="L848">
        <v>869</v>
      </c>
      <c r="M848">
        <v>932</v>
      </c>
      <c r="N848">
        <v>0.96</v>
      </c>
      <c r="O848">
        <v>0.94</v>
      </c>
      <c r="P848" t="str">
        <f>IF(Table1[[#This Row],[pct_pharm_e_Rx]]&gt;=0.85,"most"," ")</f>
        <v>most</v>
      </c>
    </row>
    <row r="849" spans="1:16" x14ac:dyDescent="0.2">
      <c r="A849" t="s">
        <v>105</v>
      </c>
      <c r="B849" t="s">
        <v>106</v>
      </c>
      <c r="C849">
        <v>7422</v>
      </c>
      <c r="D849" t="s">
        <v>118</v>
      </c>
      <c r="E849" s="1">
        <v>42430</v>
      </c>
      <c r="F849">
        <v>7422</v>
      </c>
      <c r="G849" t="str">
        <f>VLOOKUP(Table1[[#This Row],[tot_e_Rx]],'Lookup Tables'!$B$2:$C$6,2,TRUE)</f>
        <v xml:space="preserve">very low </v>
      </c>
      <c r="H849">
        <v>6873</v>
      </c>
      <c r="I849">
        <v>528</v>
      </c>
      <c r="J849">
        <v>3191</v>
      </c>
      <c r="K849">
        <v>4151</v>
      </c>
      <c r="L849">
        <v>902</v>
      </c>
      <c r="M849">
        <v>660</v>
      </c>
      <c r="N849">
        <v>0.88</v>
      </c>
      <c r="O849">
        <v>0.86</v>
      </c>
      <c r="P849" t="str">
        <f>IF(Table1[[#This Row],[pct_pharm_e_Rx]]&gt;=0.85,"most"," ")</f>
        <v>most</v>
      </c>
    </row>
    <row r="850" spans="1:16" x14ac:dyDescent="0.2">
      <c r="A850" t="s">
        <v>49</v>
      </c>
      <c r="B850" t="s">
        <v>50</v>
      </c>
      <c r="C850">
        <v>7422</v>
      </c>
      <c r="D850" t="s">
        <v>117</v>
      </c>
      <c r="E850" s="1">
        <v>42826</v>
      </c>
      <c r="F850">
        <v>7422</v>
      </c>
      <c r="G850" t="str">
        <f>VLOOKUP(Table1[[#This Row],[tot_e_Rx]],'Lookup Tables'!$B$2:$C$6,2,TRUE)</f>
        <v xml:space="preserve">very low </v>
      </c>
      <c r="H850">
        <v>5435</v>
      </c>
      <c r="I850">
        <v>1909</v>
      </c>
      <c r="J850">
        <v>2140</v>
      </c>
      <c r="K850">
        <v>5070</v>
      </c>
      <c r="L850">
        <v>719</v>
      </c>
      <c r="M850">
        <v>363</v>
      </c>
      <c r="N850">
        <v>0.94</v>
      </c>
      <c r="O850">
        <v>0.93</v>
      </c>
      <c r="P850" t="str">
        <f>IF(Table1[[#This Row],[pct_pharm_e_Rx]]&gt;=0.85,"most"," ")</f>
        <v>most</v>
      </c>
    </row>
    <row r="851" spans="1:16" x14ac:dyDescent="0.2">
      <c r="A851" t="s">
        <v>71</v>
      </c>
      <c r="B851" t="s">
        <v>72</v>
      </c>
      <c r="C851">
        <v>7403</v>
      </c>
      <c r="D851" t="s">
        <v>120</v>
      </c>
      <c r="E851" s="1">
        <v>42491</v>
      </c>
      <c r="F851">
        <v>7403</v>
      </c>
      <c r="G851" t="str">
        <f>VLOOKUP(Table1[[#This Row],[tot_e_Rx]],'Lookup Tables'!$B$2:$C$6,2,TRUE)</f>
        <v xml:space="preserve">very low </v>
      </c>
      <c r="H851">
        <v>4847</v>
      </c>
      <c r="I851">
        <v>2475</v>
      </c>
      <c r="J851">
        <v>2095</v>
      </c>
      <c r="K851">
        <v>5217</v>
      </c>
      <c r="L851">
        <v>545</v>
      </c>
      <c r="M851">
        <v>191</v>
      </c>
      <c r="N851">
        <v>0.91</v>
      </c>
      <c r="O851">
        <v>0.9</v>
      </c>
      <c r="P851" t="str">
        <f>IF(Table1[[#This Row],[pct_pharm_e_Rx]]&gt;=0.85,"most"," ")</f>
        <v>most</v>
      </c>
    </row>
    <row r="852" spans="1:16" x14ac:dyDescent="0.2">
      <c r="A852" t="s">
        <v>89</v>
      </c>
      <c r="B852" t="s">
        <v>90</v>
      </c>
      <c r="C852">
        <v>7394</v>
      </c>
      <c r="D852" t="s">
        <v>117</v>
      </c>
      <c r="E852" s="1">
        <v>43252</v>
      </c>
      <c r="F852">
        <v>7394</v>
      </c>
      <c r="G852" t="str">
        <f>VLOOKUP(Table1[[#This Row],[tot_e_Rx]],'Lookup Tables'!$B$2:$C$6,2,TRUE)</f>
        <v xml:space="preserve">very low </v>
      </c>
      <c r="H852">
        <v>6437</v>
      </c>
      <c r="I852">
        <v>886</v>
      </c>
      <c r="J852">
        <v>2759</v>
      </c>
      <c r="K852">
        <v>4117</v>
      </c>
      <c r="L852">
        <v>831</v>
      </c>
      <c r="M852">
        <v>401</v>
      </c>
      <c r="N852">
        <v>0.97</v>
      </c>
      <c r="O852">
        <v>0.96</v>
      </c>
      <c r="P852" t="str">
        <f>IF(Table1[[#This Row],[pct_pharm_e_Rx]]&gt;=0.85,"most"," ")</f>
        <v>most</v>
      </c>
    </row>
    <row r="853" spans="1:16" x14ac:dyDescent="0.2">
      <c r="A853" t="s">
        <v>83</v>
      </c>
      <c r="B853" t="s">
        <v>84</v>
      </c>
      <c r="C853">
        <v>7393</v>
      </c>
      <c r="D853" t="s">
        <v>113</v>
      </c>
      <c r="E853" s="1">
        <v>43070</v>
      </c>
      <c r="F853">
        <v>7393</v>
      </c>
      <c r="G853" t="str">
        <f>VLOOKUP(Table1[[#This Row],[tot_e_Rx]],'Lookup Tables'!$B$2:$C$6,2,TRUE)</f>
        <v xml:space="preserve">very low </v>
      </c>
      <c r="H853">
        <v>6849</v>
      </c>
      <c r="I853">
        <v>542</v>
      </c>
      <c r="J853">
        <v>2852</v>
      </c>
      <c r="K853">
        <v>4134</v>
      </c>
      <c r="L853">
        <v>952</v>
      </c>
      <c r="M853">
        <v>581</v>
      </c>
      <c r="N853">
        <v>0.96</v>
      </c>
      <c r="O853">
        <v>0.96</v>
      </c>
      <c r="P853" t="str">
        <f>IF(Table1[[#This Row],[pct_pharm_e_Rx]]&gt;=0.85,"most"," ")</f>
        <v>most</v>
      </c>
    </row>
    <row r="854" spans="1:16" x14ac:dyDescent="0.2">
      <c r="A854" t="s">
        <v>43</v>
      </c>
      <c r="B854" t="s">
        <v>44</v>
      </c>
      <c r="C854">
        <v>7362</v>
      </c>
      <c r="D854" t="s">
        <v>112</v>
      </c>
      <c r="E854" s="1">
        <v>43252</v>
      </c>
      <c r="F854">
        <v>7362</v>
      </c>
      <c r="G854" t="str">
        <f>VLOOKUP(Table1[[#This Row],[tot_e_Rx]],'Lookup Tables'!$B$2:$C$6,2,TRUE)</f>
        <v xml:space="preserve">very low </v>
      </c>
      <c r="H854">
        <v>6365</v>
      </c>
      <c r="I854">
        <v>960</v>
      </c>
      <c r="J854">
        <v>2785</v>
      </c>
      <c r="K854">
        <v>4173</v>
      </c>
      <c r="L854">
        <v>1284</v>
      </c>
      <c r="M854">
        <v>371</v>
      </c>
      <c r="N854">
        <v>0.96</v>
      </c>
      <c r="O854">
        <v>0.95</v>
      </c>
      <c r="P854" t="str">
        <f>IF(Table1[[#This Row],[pct_pharm_e_Rx]]&gt;=0.85,"most"," ")</f>
        <v>most</v>
      </c>
    </row>
    <row r="855" spans="1:16" x14ac:dyDescent="0.2">
      <c r="A855" t="s">
        <v>45</v>
      </c>
      <c r="B855" t="s">
        <v>46</v>
      </c>
      <c r="C855">
        <v>7355</v>
      </c>
      <c r="D855" t="s">
        <v>115</v>
      </c>
      <c r="E855" s="1">
        <v>43313</v>
      </c>
      <c r="F855">
        <v>7355</v>
      </c>
      <c r="G855" t="str">
        <f>VLOOKUP(Table1[[#This Row],[tot_e_Rx]],'Lookup Tables'!$B$2:$C$6,2,TRUE)</f>
        <v xml:space="preserve">very low </v>
      </c>
      <c r="H855">
        <v>6456</v>
      </c>
      <c r="I855">
        <v>877</v>
      </c>
      <c r="J855">
        <v>2314</v>
      </c>
      <c r="K855">
        <v>5024</v>
      </c>
      <c r="L855">
        <v>910</v>
      </c>
      <c r="M855">
        <v>219</v>
      </c>
      <c r="N855">
        <v>0.93</v>
      </c>
      <c r="O855">
        <v>0.92</v>
      </c>
      <c r="P855" t="str">
        <f>IF(Table1[[#This Row],[pct_pharm_e_Rx]]&gt;=0.85,"most"," ")</f>
        <v>most</v>
      </c>
    </row>
    <row r="856" spans="1:16" x14ac:dyDescent="0.2">
      <c r="A856" t="s">
        <v>21</v>
      </c>
      <c r="B856" t="s">
        <v>22</v>
      </c>
      <c r="C856">
        <v>7349</v>
      </c>
      <c r="D856" t="s">
        <v>114</v>
      </c>
      <c r="E856" s="1">
        <v>43160</v>
      </c>
      <c r="F856">
        <v>7349</v>
      </c>
      <c r="G856" t="str">
        <f>VLOOKUP(Table1[[#This Row],[tot_e_Rx]],'Lookup Tables'!$B$2:$C$6,2,TRUE)</f>
        <v xml:space="preserve">very low </v>
      </c>
      <c r="H856">
        <v>6606</v>
      </c>
      <c r="I856">
        <v>713</v>
      </c>
      <c r="J856">
        <v>3198</v>
      </c>
      <c r="K856">
        <v>3905</v>
      </c>
      <c r="L856">
        <v>855</v>
      </c>
      <c r="M856">
        <v>902</v>
      </c>
      <c r="N856">
        <v>0.96</v>
      </c>
      <c r="O856">
        <v>0.94</v>
      </c>
      <c r="P856" t="str">
        <f>IF(Table1[[#This Row],[pct_pharm_e_Rx]]&gt;=0.85,"most"," ")</f>
        <v>most</v>
      </c>
    </row>
    <row r="857" spans="1:16" x14ac:dyDescent="0.2">
      <c r="A857" t="s">
        <v>83</v>
      </c>
      <c r="B857" t="s">
        <v>84</v>
      </c>
      <c r="C857">
        <v>7328</v>
      </c>
      <c r="D857" t="s">
        <v>113</v>
      </c>
      <c r="E857" s="1">
        <v>43040</v>
      </c>
      <c r="F857">
        <v>7328</v>
      </c>
      <c r="G857" t="str">
        <f>VLOOKUP(Table1[[#This Row],[tot_e_Rx]],'Lookup Tables'!$B$2:$C$6,2,TRUE)</f>
        <v xml:space="preserve">very low </v>
      </c>
      <c r="H857">
        <v>6787</v>
      </c>
      <c r="I857">
        <v>540</v>
      </c>
      <c r="J857">
        <v>2833</v>
      </c>
      <c r="K857">
        <v>4095</v>
      </c>
      <c r="L857">
        <v>936</v>
      </c>
      <c r="M857">
        <v>572</v>
      </c>
      <c r="N857">
        <v>0.97</v>
      </c>
      <c r="O857">
        <v>0.96</v>
      </c>
      <c r="P857" t="str">
        <f>IF(Table1[[#This Row],[pct_pharm_e_Rx]]&gt;=0.85,"most"," ")</f>
        <v>most</v>
      </c>
    </row>
    <row r="858" spans="1:16" x14ac:dyDescent="0.2">
      <c r="A858" t="s">
        <v>89</v>
      </c>
      <c r="B858" t="s">
        <v>90</v>
      </c>
      <c r="C858">
        <v>7321</v>
      </c>
      <c r="D858" t="s">
        <v>117</v>
      </c>
      <c r="E858" s="1">
        <v>43221</v>
      </c>
      <c r="F858">
        <v>7321</v>
      </c>
      <c r="G858" t="str">
        <f>VLOOKUP(Table1[[#This Row],[tot_e_Rx]],'Lookup Tables'!$B$2:$C$6,2,TRUE)</f>
        <v xml:space="preserve">very low </v>
      </c>
      <c r="H858">
        <v>5878</v>
      </c>
      <c r="I858">
        <v>1374</v>
      </c>
      <c r="J858">
        <v>2708</v>
      </c>
      <c r="K858">
        <v>4090</v>
      </c>
      <c r="L858">
        <v>827</v>
      </c>
      <c r="M858">
        <v>384</v>
      </c>
      <c r="N858">
        <v>0.96</v>
      </c>
      <c r="O858">
        <v>0.95</v>
      </c>
      <c r="P858" t="str">
        <f>IF(Table1[[#This Row],[pct_pharm_e_Rx]]&gt;=0.85,"most"," ")</f>
        <v>most</v>
      </c>
    </row>
    <row r="859" spans="1:16" x14ac:dyDescent="0.2">
      <c r="A859" t="s">
        <v>105</v>
      </c>
      <c r="B859" t="s">
        <v>106</v>
      </c>
      <c r="C859">
        <v>7317</v>
      </c>
      <c r="D859" t="s">
        <v>118</v>
      </c>
      <c r="E859" s="1">
        <v>42401</v>
      </c>
      <c r="F859">
        <v>7317</v>
      </c>
      <c r="G859" t="str">
        <f>VLOOKUP(Table1[[#This Row],[tot_e_Rx]],'Lookup Tables'!$B$2:$C$6,2,TRUE)</f>
        <v xml:space="preserve">very low </v>
      </c>
      <c r="H859">
        <v>6813</v>
      </c>
      <c r="I859">
        <v>483</v>
      </c>
      <c r="J859">
        <v>3199</v>
      </c>
      <c r="K859">
        <v>4033</v>
      </c>
      <c r="L859">
        <v>910</v>
      </c>
      <c r="M859">
        <v>658</v>
      </c>
      <c r="N859">
        <v>0.87</v>
      </c>
      <c r="O859">
        <v>0.85</v>
      </c>
      <c r="P859" t="str">
        <f>IF(Table1[[#This Row],[pct_pharm_e_Rx]]&gt;=0.85,"most"," ")</f>
        <v>most</v>
      </c>
    </row>
    <row r="860" spans="1:16" x14ac:dyDescent="0.2">
      <c r="A860" t="s">
        <v>93</v>
      </c>
      <c r="B860" t="s">
        <v>94</v>
      </c>
      <c r="C860">
        <v>7310</v>
      </c>
      <c r="D860" t="s">
        <v>112</v>
      </c>
      <c r="E860" s="1">
        <v>42491</v>
      </c>
      <c r="F860">
        <v>7310</v>
      </c>
      <c r="G860" t="str">
        <f>VLOOKUP(Table1[[#This Row],[tot_e_Rx]],'Lookup Tables'!$B$2:$C$6,2,TRUE)</f>
        <v xml:space="preserve">very low </v>
      </c>
      <c r="H860">
        <v>5163</v>
      </c>
      <c r="I860">
        <v>2001</v>
      </c>
      <c r="J860">
        <v>2922</v>
      </c>
      <c r="K860">
        <v>4272</v>
      </c>
      <c r="L860">
        <v>1468</v>
      </c>
      <c r="M860">
        <v>279</v>
      </c>
      <c r="N860">
        <v>0.89</v>
      </c>
      <c r="O860">
        <v>0.87</v>
      </c>
      <c r="P860" t="str">
        <f>IF(Table1[[#This Row],[pct_pharm_e_Rx]]&gt;=0.85,"most"," ")</f>
        <v>most</v>
      </c>
    </row>
    <row r="861" spans="1:16" x14ac:dyDescent="0.2">
      <c r="A861" t="s">
        <v>45</v>
      </c>
      <c r="B861" t="s">
        <v>46</v>
      </c>
      <c r="C861">
        <v>7282</v>
      </c>
      <c r="D861" t="s">
        <v>115</v>
      </c>
      <c r="E861" s="1">
        <v>43282</v>
      </c>
      <c r="F861">
        <v>7282</v>
      </c>
      <c r="G861" t="str">
        <f>VLOOKUP(Table1[[#This Row],[tot_e_Rx]],'Lookup Tables'!$B$2:$C$6,2,TRUE)</f>
        <v xml:space="preserve">very low </v>
      </c>
      <c r="H861">
        <v>6379</v>
      </c>
      <c r="I861">
        <v>885</v>
      </c>
      <c r="J861">
        <v>2120</v>
      </c>
      <c r="K861">
        <v>4351</v>
      </c>
      <c r="L861">
        <v>820</v>
      </c>
      <c r="M861">
        <v>195</v>
      </c>
      <c r="N861">
        <v>0.93</v>
      </c>
      <c r="O861">
        <v>0.92</v>
      </c>
      <c r="P861" t="str">
        <f>IF(Table1[[#This Row],[pct_pharm_e_Rx]]&gt;=0.85,"most"," ")</f>
        <v>most</v>
      </c>
    </row>
    <row r="862" spans="1:16" x14ac:dyDescent="0.2">
      <c r="A862" t="s">
        <v>105</v>
      </c>
      <c r="B862" t="s">
        <v>106</v>
      </c>
      <c r="C862">
        <v>7281</v>
      </c>
      <c r="D862" t="s">
        <v>118</v>
      </c>
      <c r="E862" s="1">
        <v>42370</v>
      </c>
      <c r="F862">
        <v>7281</v>
      </c>
      <c r="G862" t="str">
        <f>VLOOKUP(Table1[[#This Row],[tot_e_Rx]],'Lookup Tables'!$B$2:$C$6,2,TRUE)</f>
        <v xml:space="preserve">very low </v>
      </c>
      <c r="H862">
        <v>6788</v>
      </c>
      <c r="I862">
        <v>469</v>
      </c>
      <c r="J862">
        <v>2945</v>
      </c>
      <c r="K862">
        <v>3898</v>
      </c>
      <c r="L862">
        <v>915</v>
      </c>
      <c r="M862">
        <v>615</v>
      </c>
      <c r="N862">
        <v>0.87</v>
      </c>
      <c r="O862">
        <v>0.86</v>
      </c>
      <c r="P862" t="str">
        <f>IF(Table1[[#This Row],[pct_pharm_e_Rx]]&gt;=0.85,"most"," ")</f>
        <v>most</v>
      </c>
    </row>
    <row r="863" spans="1:16" x14ac:dyDescent="0.2">
      <c r="A863" t="s">
        <v>83</v>
      </c>
      <c r="B863" t="s">
        <v>84</v>
      </c>
      <c r="C863">
        <v>7269</v>
      </c>
      <c r="D863" t="s">
        <v>113</v>
      </c>
      <c r="E863" s="1">
        <v>43009</v>
      </c>
      <c r="F863">
        <v>7269</v>
      </c>
      <c r="G863" t="str">
        <f>VLOOKUP(Table1[[#This Row],[tot_e_Rx]],'Lookup Tables'!$B$2:$C$6,2,TRUE)</f>
        <v xml:space="preserve">very low </v>
      </c>
      <c r="H863">
        <v>6740</v>
      </c>
      <c r="I863">
        <v>528</v>
      </c>
      <c r="J863">
        <v>2833</v>
      </c>
      <c r="K863">
        <v>4058</v>
      </c>
      <c r="L863">
        <v>928</v>
      </c>
      <c r="M863">
        <v>568</v>
      </c>
      <c r="N863">
        <v>0.97</v>
      </c>
      <c r="O863">
        <v>0.96</v>
      </c>
      <c r="P863" t="str">
        <f>IF(Table1[[#This Row],[pct_pharm_e_Rx]]&gt;=0.85,"most"," ")</f>
        <v>most</v>
      </c>
    </row>
    <row r="864" spans="1:16" x14ac:dyDescent="0.2">
      <c r="A864" t="s">
        <v>49</v>
      </c>
      <c r="B864" t="s">
        <v>50</v>
      </c>
      <c r="C864">
        <v>7265</v>
      </c>
      <c r="D864" t="s">
        <v>117</v>
      </c>
      <c r="E864" s="1">
        <v>42795</v>
      </c>
      <c r="F864">
        <v>7265</v>
      </c>
      <c r="G864" t="str">
        <f>VLOOKUP(Table1[[#This Row],[tot_e_Rx]],'Lookup Tables'!$B$2:$C$6,2,TRUE)</f>
        <v xml:space="preserve">very low </v>
      </c>
      <c r="H864">
        <v>5312</v>
      </c>
      <c r="I864">
        <v>1868</v>
      </c>
      <c r="J864">
        <v>2134</v>
      </c>
      <c r="K864">
        <v>4925</v>
      </c>
      <c r="L864">
        <v>723</v>
      </c>
      <c r="M864">
        <v>358</v>
      </c>
      <c r="N864">
        <v>0.94</v>
      </c>
      <c r="O864">
        <v>0.93</v>
      </c>
      <c r="P864" t="str">
        <f>IF(Table1[[#This Row],[pct_pharm_e_Rx]]&gt;=0.85,"most"," ")</f>
        <v>most</v>
      </c>
    </row>
    <row r="865" spans="1:16" x14ac:dyDescent="0.2">
      <c r="A865" t="s">
        <v>21</v>
      </c>
      <c r="B865" t="s">
        <v>22</v>
      </c>
      <c r="C865">
        <v>7247</v>
      </c>
      <c r="D865" t="s">
        <v>114</v>
      </c>
      <c r="E865" s="1">
        <v>43132</v>
      </c>
      <c r="F865">
        <v>7247</v>
      </c>
      <c r="G865" t="str">
        <f>VLOOKUP(Table1[[#This Row],[tot_e_Rx]],'Lookup Tables'!$B$2:$C$6,2,TRUE)</f>
        <v xml:space="preserve">very low </v>
      </c>
      <c r="H865">
        <v>6499</v>
      </c>
      <c r="I865">
        <v>720</v>
      </c>
      <c r="J865">
        <v>3161</v>
      </c>
      <c r="K865">
        <v>3850</v>
      </c>
      <c r="L865">
        <v>843</v>
      </c>
      <c r="M865">
        <v>883</v>
      </c>
      <c r="N865">
        <v>0.95</v>
      </c>
      <c r="O865">
        <v>0.94</v>
      </c>
      <c r="P865" t="str">
        <f>IF(Table1[[#This Row],[pct_pharm_e_Rx]]&gt;=0.85,"most"," ")</f>
        <v>most</v>
      </c>
    </row>
    <row r="866" spans="1:16" x14ac:dyDescent="0.2">
      <c r="A866" t="s">
        <v>43</v>
      </c>
      <c r="B866" t="s">
        <v>44</v>
      </c>
      <c r="C866">
        <v>7246</v>
      </c>
      <c r="D866" t="s">
        <v>112</v>
      </c>
      <c r="E866" s="1">
        <v>43221</v>
      </c>
      <c r="F866">
        <v>7246</v>
      </c>
      <c r="G866" t="str">
        <f>VLOOKUP(Table1[[#This Row],[tot_e_Rx]],'Lookup Tables'!$B$2:$C$6,2,TRUE)</f>
        <v xml:space="preserve">very low </v>
      </c>
      <c r="H866">
        <v>6226</v>
      </c>
      <c r="I866">
        <v>992</v>
      </c>
      <c r="J866">
        <v>2749</v>
      </c>
      <c r="K866">
        <v>4111</v>
      </c>
      <c r="L866">
        <v>1250</v>
      </c>
      <c r="M866">
        <v>364</v>
      </c>
      <c r="N866">
        <v>0.96</v>
      </c>
      <c r="O866">
        <v>0.96</v>
      </c>
      <c r="P866" t="str">
        <f>IF(Table1[[#This Row],[pct_pharm_e_Rx]]&gt;=0.85,"most"," ")</f>
        <v>most</v>
      </c>
    </row>
    <row r="867" spans="1:16" x14ac:dyDescent="0.2">
      <c r="A867" t="s">
        <v>99</v>
      </c>
      <c r="B867" t="s">
        <v>100</v>
      </c>
      <c r="C867">
        <v>7241</v>
      </c>
      <c r="D867" t="s">
        <v>117</v>
      </c>
      <c r="E867" s="1">
        <v>42401</v>
      </c>
      <c r="F867">
        <v>7241</v>
      </c>
      <c r="G867" t="str">
        <f>VLOOKUP(Table1[[#This Row],[tot_e_Rx]],'Lookup Tables'!$B$2:$C$6,2,TRUE)</f>
        <v xml:space="preserve">very low </v>
      </c>
      <c r="H867">
        <v>6064</v>
      </c>
      <c r="I867">
        <v>1107</v>
      </c>
      <c r="J867">
        <v>2922</v>
      </c>
      <c r="K867">
        <v>4250</v>
      </c>
      <c r="L867">
        <v>901</v>
      </c>
      <c r="M867">
        <v>347</v>
      </c>
      <c r="N867">
        <v>0.93</v>
      </c>
      <c r="O867">
        <v>0.93</v>
      </c>
      <c r="P867" t="str">
        <f>IF(Table1[[#This Row],[pct_pharm_e_Rx]]&gt;=0.85,"most"," ")</f>
        <v>most</v>
      </c>
    </row>
    <row r="868" spans="1:16" x14ac:dyDescent="0.2">
      <c r="A868" t="s">
        <v>17</v>
      </c>
      <c r="B868" t="s">
        <v>18</v>
      </c>
      <c r="C868">
        <v>7229</v>
      </c>
      <c r="D868" t="s">
        <v>114</v>
      </c>
      <c r="E868" s="1">
        <v>42767</v>
      </c>
      <c r="F868">
        <v>7229</v>
      </c>
      <c r="G868" t="str">
        <f>VLOOKUP(Table1[[#This Row],[tot_e_Rx]],'Lookup Tables'!$B$2:$C$6,2,TRUE)</f>
        <v xml:space="preserve">very low </v>
      </c>
      <c r="H868">
        <v>6316</v>
      </c>
      <c r="I868">
        <v>792</v>
      </c>
      <c r="J868">
        <v>2774</v>
      </c>
      <c r="K868">
        <v>4205</v>
      </c>
      <c r="L868">
        <v>935</v>
      </c>
      <c r="M868">
        <v>620</v>
      </c>
      <c r="N868">
        <v>0.97</v>
      </c>
      <c r="O868">
        <v>0.96</v>
      </c>
      <c r="P868" t="str">
        <f>IF(Table1[[#This Row],[pct_pharm_e_Rx]]&gt;=0.85,"most"," ")</f>
        <v>most</v>
      </c>
    </row>
    <row r="869" spans="1:16" x14ac:dyDescent="0.2">
      <c r="A869" t="s">
        <v>45</v>
      </c>
      <c r="B869" t="s">
        <v>46</v>
      </c>
      <c r="C869">
        <v>7204</v>
      </c>
      <c r="D869" t="s">
        <v>115</v>
      </c>
      <c r="E869" s="1">
        <v>43252</v>
      </c>
      <c r="F869">
        <v>7204</v>
      </c>
      <c r="G869" t="str">
        <f>VLOOKUP(Table1[[#This Row],[tot_e_Rx]],'Lookup Tables'!$B$2:$C$6,2,TRUE)</f>
        <v xml:space="preserve">very low </v>
      </c>
      <c r="H869">
        <v>6244</v>
      </c>
      <c r="I869">
        <v>944</v>
      </c>
      <c r="J869">
        <v>2110</v>
      </c>
      <c r="K869">
        <v>4450</v>
      </c>
      <c r="L869">
        <v>812</v>
      </c>
      <c r="M869">
        <v>196</v>
      </c>
      <c r="N869">
        <v>0.93</v>
      </c>
      <c r="O869">
        <v>0.92</v>
      </c>
      <c r="P869" t="str">
        <f>IF(Table1[[#This Row],[pct_pharm_e_Rx]]&gt;=0.85,"most"," ")</f>
        <v>most</v>
      </c>
    </row>
    <row r="870" spans="1:16" x14ac:dyDescent="0.2">
      <c r="A870" t="s">
        <v>89</v>
      </c>
      <c r="B870" t="s">
        <v>90</v>
      </c>
      <c r="C870">
        <v>7194</v>
      </c>
      <c r="D870" t="s">
        <v>117</v>
      </c>
      <c r="E870" s="1">
        <v>43191</v>
      </c>
      <c r="F870">
        <v>7194</v>
      </c>
      <c r="G870" t="str">
        <f>VLOOKUP(Table1[[#This Row],[tot_e_Rx]],'Lookup Tables'!$B$2:$C$6,2,TRUE)</f>
        <v xml:space="preserve">very low </v>
      </c>
      <c r="H870">
        <v>5711</v>
      </c>
      <c r="I870">
        <v>1414</v>
      </c>
      <c r="J870">
        <v>2669</v>
      </c>
      <c r="K870">
        <v>4009</v>
      </c>
      <c r="L870">
        <v>823</v>
      </c>
      <c r="M870">
        <v>372</v>
      </c>
      <c r="N870">
        <v>0.96</v>
      </c>
      <c r="O870">
        <v>0.95</v>
      </c>
      <c r="P870" t="str">
        <f>IF(Table1[[#This Row],[pct_pharm_e_Rx]]&gt;=0.85,"most"," ")</f>
        <v>most</v>
      </c>
    </row>
    <row r="871" spans="1:16" x14ac:dyDescent="0.2">
      <c r="A871" t="s">
        <v>43</v>
      </c>
      <c r="B871" t="s">
        <v>44</v>
      </c>
      <c r="C871">
        <v>7187</v>
      </c>
      <c r="D871" t="s">
        <v>112</v>
      </c>
      <c r="E871" s="1">
        <v>43191</v>
      </c>
      <c r="F871">
        <v>7187</v>
      </c>
      <c r="G871" t="str">
        <f>VLOOKUP(Table1[[#This Row],[tot_e_Rx]],'Lookup Tables'!$B$2:$C$6,2,TRUE)</f>
        <v xml:space="preserve">very low </v>
      </c>
      <c r="H871">
        <v>6161</v>
      </c>
      <c r="I871">
        <v>999</v>
      </c>
      <c r="J871">
        <v>2720</v>
      </c>
      <c r="K871">
        <v>4088</v>
      </c>
      <c r="L871">
        <v>1226</v>
      </c>
      <c r="M871">
        <v>361</v>
      </c>
      <c r="N871">
        <v>0.97</v>
      </c>
      <c r="O871">
        <v>0.96</v>
      </c>
      <c r="P871" t="str">
        <f>IF(Table1[[#This Row],[pct_pharm_e_Rx]]&gt;=0.85,"most"," ")</f>
        <v>most</v>
      </c>
    </row>
    <row r="872" spans="1:16" x14ac:dyDescent="0.2">
      <c r="A872" t="s">
        <v>29</v>
      </c>
      <c r="B872" t="s">
        <v>30</v>
      </c>
      <c r="C872">
        <v>7162</v>
      </c>
      <c r="D872" t="s">
        <v>117</v>
      </c>
      <c r="E872" s="1">
        <v>42491</v>
      </c>
      <c r="F872">
        <v>7162</v>
      </c>
      <c r="G872" t="str">
        <f>VLOOKUP(Table1[[#This Row],[tot_e_Rx]],'Lookup Tables'!$B$2:$C$6,2,TRUE)</f>
        <v xml:space="preserve">very low </v>
      </c>
      <c r="H872">
        <v>5595</v>
      </c>
      <c r="I872">
        <v>1499</v>
      </c>
      <c r="J872">
        <v>2513</v>
      </c>
      <c r="K872">
        <v>4588</v>
      </c>
      <c r="L872">
        <v>550</v>
      </c>
      <c r="M872">
        <v>402</v>
      </c>
      <c r="N872">
        <v>0.93</v>
      </c>
      <c r="O872">
        <v>0.92</v>
      </c>
      <c r="P872" t="str">
        <f>IF(Table1[[#This Row],[pct_pharm_e_Rx]]&gt;=0.85,"most"," ")</f>
        <v>most</v>
      </c>
    </row>
    <row r="873" spans="1:16" x14ac:dyDescent="0.2">
      <c r="A873" t="s">
        <v>83</v>
      </c>
      <c r="B873" t="s">
        <v>84</v>
      </c>
      <c r="C873">
        <v>7160</v>
      </c>
      <c r="D873" t="s">
        <v>113</v>
      </c>
      <c r="E873" s="1">
        <v>42979</v>
      </c>
      <c r="F873">
        <v>7160</v>
      </c>
      <c r="G873" t="str">
        <f>VLOOKUP(Table1[[#This Row],[tot_e_Rx]],'Lookup Tables'!$B$2:$C$6,2,TRUE)</f>
        <v xml:space="preserve">very low </v>
      </c>
      <c r="H873">
        <v>6640</v>
      </c>
      <c r="I873">
        <v>519</v>
      </c>
      <c r="J873">
        <v>2768</v>
      </c>
      <c r="K873">
        <v>4007</v>
      </c>
      <c r="L873">
        <v>911</v>
      </c>
      <c r="M873">
        <v>559</v>
      </c>
      <c r="N873">
        <v>0.95</v>
      </c>
      <c r="O873">
        <v>0.95</v>
      </c>
      <c r="P873" t="str">
        <f>IF(Table1[[#This Row],[pct_pharm_e_Rx]]&gt;=0.85,"most"," ")</f>
        <v>most</v>
      </c>
    </row>
    <row r="874" spans="1:16" x14ac:dyDescent="0.2">
      <c r="A874" t="s">
        <v>21</v>
      </c>
      <c r="B874" t="s">
        <v>22</v>
      </c>
      <c r="C874">
        <v>7137</v>
      </c>
      <c r="D874" t="s">
        <v>114</v>
      </c>
      <c r="E874" s="1">
        <v>43101</v>
      </c>
      <c r="F874">
        <v>7137</v>
      </c>
      <c r="G874" t="str">
        <f>VLOOKUP(Table1[[#This Row],[tot_e_Rx]],'Lookup Tables'!$B$2:$C$6,2,TRUE)</f>
        <v xml:space="preserve">very low </v>
      </c>
      <c r="H874">
        <v>6383</v>
      </c>
      <c r="I874">
        <v>725</v>
      </c>
      <c r="J874">
        <v>3130</v>
      </c>
      <c r="K874">
        <v>3774</v>
      </c>
      <c r="L874">
        <v>828</v>
      </c>
      <c r="M874">
        <v>857</v>
      </c>
      <c r="N874">
        <v>0.95</v>
      </c>
      <c r="O874">
        <v>0.93</v>
      </c>
      <c r="P874" t="str">
        <f>IF(Table1[[#This Row],[pct_pharm_e_Rx]]&gt;=0.85,"most"," ")</f>
        <v>most</v>
      </c>
    </row>
    <row r="875" spans="1:16" x14ac:dyDescent="0.2">
      <c r="A875" t="s">
        <v>49</v>
      </c>
      <c r="B875" t="s">
        <v>50</v>
      </c>
      <c r="C875">
        <v>7128</v>
      </c>
      <c r="D875" t="s">
        <v>117</v>
      </c>
      <c r="E875" s="1">
        <v>42767</v>
      </c>
      <c r="F875">
        <v>7128</v>
      </c>
      <c r="G875" t="str">
        <f>VLOOKUP(Table1[[#This Row],[tot_e_Rx]],'Lookup Tables'!$B$2:$C$6,2,TRUE)</f>
        <v xml:space="preserve">very low </v>
      </c>
      <c r="H875">
        <v>5145</v>
      </c>
      <c r="I875">
        <v>1895</v>
      </c>
      <c r="J875">
        <v>2111</v>
      </c>
      <c r="K875">
        <v>4832</v>
      </c>
      <c r="L875">
        <v>705</v>
      </c>
      <c r="M875">
        <v>354</v>
      </c>
      <c r="N875">
        <v>0.94</v>
      </c>
      <c r="O875">
        <v>0.93</v>
      </c>
      <c r="P875" t="str">
        <f>IF(Table1[[#This Row],[pct_pharm_e_Rx]]&gt;=0.85,"most"," ")</f>
        <v>most</v>
      </c>
    </row>
    <row r="876" spans="1:16" x14ac:dyDescent="0.2">
      <c r="A876" t="s">
        <v>45</v>
      </c>
      <c r="B876" t="s">
        <v>46</v>
      </c>
      <c r="C876">
        <v>7122</v>
      </c>
      <c r="D876" t="s">
        <v>115</v>
      </c>
      <c r="E876" s="1">
        <v>43221</v>
      </c>
      <c r="F876">
        <v>7122</v>
      </c>
      <c r="G876" t="str">
        <f>VLOOKUP(Table1[[#This Row],[tot_e_Rx]],'Lookup Tables'!$B$2:$C$6,2,TRUE)</f>
        <v xml:space="preserve">very low </v>
      </c>
      <c r="H876">
        <v>6094</v>
      </c>
      <c r="I876">
        <v>1010</v>
      </c>
      <c r="J876">
        <v>2068</v>
      </c>
      <c r="K876">
        <v>4420</v>
      </c>
      <c r="L876">
        <v>806</v>
      </c>
      <c r="M876">
        <v>178</v>
      </c>
      <c r="N876">
        <v>0.92</v>
      </c>
      <c r="O876">
        <v>0.91</v>
      </c>
      <c r="P876" t="str">
        <f>IF(Table1[[#This Row],[pct_pharm_e_Rx]]&gt;=0.85,"most"," ")</f>
        <v>most</v>
      </c>
    </row>
    <row r="877" spans="1:16" x14ac:dyDescent="0.2">
      <c r="A877" t="s">
        <v>99</v>
      </c>
      <c r="B877" t="s">
        <v>100</v>
      </c>
      <c r="C877">
        <v>7070</v>
      </c>
      <c r="D877" t="s">
        <v>117</v>
      </c>
      <c r="E877" s="1">
        <v>42370</v>
      </c>
      <c r="F877">
        <v>7070</v>
      </c>
      <c r="G877" t="str">
        <f>VLOOKUP(Table1[[#This Row],[tot_e_Rx]],'Lookup Tables'!$B$2:$C$6,2,TRUE)</f>
        <v xml:space="preserve">very low </v>
      </c>
      <c r="H877">
        <v>5924</v>
      </c>
      <c r="I877">
        <v>1077</v>
      </c>
      <c r="J877">
        <v>2604</v>
      </c>
      <c r="K877">
        <v>3778</v>
      </c>
      <c r="L877">
        <v>870</v>
      </c>
      <c r="M877">
        <v>361</v>
      </c>
      <c r="N877">
        <v>0.93</v>
      </c>
      <c r="O877">
        <v>0.92</v>
      </c>
      <c r="P877" t="str">
        <f>IF(Table1[[#This Row],[pct_pharm_e_Rx]]&gt;=0.85,"most"," ")</f>
        <v>most</v>
      </c>
    </row>
    <row r="878" spans="1:16" x14ac:dyDescent="0.2">
      <c r="A878" t="s">
        <v>57</v>
      </c>
      <c r="B878" t="s">
        <v>58</v>
      </c>
      <c r="C878">
        <v>7070</v>
      </c>
      <c r="D878" t="s">
        <v>119</v>
      </c>
      <c r="E878" s="1">
        <v>42461</v>
      </c>
      <c r="F878">
        <v>7070</v>
      </c>
      <c r="G878" t="str">
        <f>VLOOKUP(Table1[[#This Row],[tot_e_Rx]],'Lookup Tables'!$B$2:$C$6,2,TRUE)</f>
        <v xml:space="preserve">very low </v>
      </c>
      <c r="H878">
        <v>6102</v>
      </c>
      <c r="I878">
        <v>871</v>
      </c>
      <c r="J878">
        <v>2848</v>
      </c>
      <c r="K878">
        <v>4167</v>
      </c>
      <c r="L878">
        <v>1012</v>
      </c>
      <c r="M878">
        <v>152</v>
      </c>
      <c r="N878">
        <v>0.91</v>
      </c>
      <c r="O878">
        <v>0.89</v>
      </c>
      <c r="P878" t="str">
        <f>IF(Table1[[#This Row],[pct_pharm_e_Rx]]&gt;=0.85,"most"," ")</f>
        <v>most</v>
      </c>
    </row>
    <row r="879" spans="1:16" x14ac:dyDescent="0.2">
      <c r="A879" t="s">
        <v>13</v>
      </c>
      <c r="B879" t="s">
        <v>14</v>
      </c>
      <c r="C879">
        <v>7068</v>
      </c>
      <c r="D879" t="s">
        <v>112</v>
      </c>
      <c r="E879" s="1">
        <v>43556</v>
      </c>
      <c r="F879">
        <v>7068</v>
      </c>
      <c r="G879" t="str">
        <f>VLOOKUP(Table1[[#This Row],[tot_e_Rx]],'Lookup Tables'!$B$2:$C$6,2,TRUE)</f>
        <v xml:space="preserve">very low </v>
      </c>
      <c r="H879">
        <v>6394</v>
      </c>
      <c r="I879">
        <v>624</v>
      </c>
      <c r="J879">
        <v>2517</v>
      </c>
      <c r="K879">
        <v>4524</v>
      </c>
      <c r="L879">
        <v>932</v>
      </c>
      <c r="M879">
        <v>151</v>
      </c>
      <c r="N879">
        <v>0.96</v>
      </c>
      <c r="O879">
        <v>0.95</v>
      </c>
      <c r="P879" t="str">
        <f>IF(Table1[[#This Row],[pct_pharm_e_Rx]]&gt;=0.85,"most"," ")</f>
        <v>most</v>
      </c>
    </row>
    <row r="880" spans="1:16" x14ac:dyDescent="0.2">
      <c r="A880" t="s">
        <v>43</v>
      </c>
      <c r="B880" t="s">
        <v>44</v>
      </c>
      <c r="C880">
        <v>7054</v>
      </c>
      <c r="D880" t="s">
        <v>112</v>
      </c>
      <c r="E880" s="1">
        <v>43160</v>
      </c>
      <c r="F880">
        <v>7054</v>
      </c>
      <c r="G880" t="str">
        <f>VLOOKUP(Table1[[#This Row],[tot_e_Rx]],'Lookup Tables'!$B$2:$C$6,2,TRUE)</f>
        <v xml:space="preserve">very low </v>
      </c>
      <c r="H880">
        <v>6023</v>
      </c>
      <c r="I880">
        <v>1004</v>
      </c>
      <c r="J880">
        <v>2673</v>
      </c>
      <c r="K880">
        <v>4009</v>
      </c>
      <c r="L880">
        <v>1196</v>
      </c>
      <c r="M880">
        <v>358</v>
      </c>
      <c r="N880">
        <v>0.96</v>
      </c>
      <c r="O880">
        <v>0.95</v>
      </c>
      <c r="P880" t="str">
        <f>IF(Table1[[#This Row],[pct_pharm_e_Rx]]&gt;=0.85,"most"," ")</f>
        <v>most</v>
      </c>
    </row>
    <row r="881" spans="1:16" x14ac:dyDescent="0.2">
      <c r="A881" t="s">
        <v>17</v>
      </c>
      <c r="B881" t="s">
        <v>18</v>
      </c>
      <c r="C881">
        <v>7053</v>
      </c>
      <c r="D881" t="s">
        <v>114</v>
      </c>
      <c r="E881" s="1">
        <v>42736</v>
      </c>
      <c r="F881">
        <v>7053</v>
      </c>
      <c r="G881" t="str">
        <f>VLOOKUP(Table1[[#This Row],[tot_e_Rx]],'Lookup Tables'!$B$2:$C$6,2,TRUE)</f>
        <v xml:space="preserve">very low </v>
      </c>
      <c r="H881">
        <v>6126</v>
      </c>
      <c r="I881">
        <v>805</v>
      </c>
      <c r="J881">
        <v>2665</v>
      </c>
      <c r="K881">
        <v>4165</v>
      </c>
      <c r="L881">
        <v>910</v>
      </c>
      <c r="M881">
        <v>591</v>
      </c>
      <c r="N881">
        <v>0.97</v>
      </c>
      <c r="O881">
        <v>0.96</v>
      </c>
      <c r="P881" t="str">
        <f>IF(Table1[[#This Row],[pct_pharm_e_Rx]]&gt;=0.85,"most"," ")</f>
        <v>most</v>
      </c>
    </row>
    <row r="882" spans="1:16" x14ac:dyDescent="0.2">
      <c r="A882" t="s">
        <v>21</v>
      </c>
      <c r="B882" t="s">
        <v>22</v>
      </c>
      <c r="C882">
        <v>7052</v>
      </c>
      <c r="D882" t="s">
        <v>114</v>
      </c>
      <c r="E882" s="1">
        <v>43070</v>
      </c>
      <c r="F882">
        <v>7052</v>
      </c>
      <c r="G882" t="str">
        <f>VLOOKUP(Table1[[#This Row],[tot_e_Rx]],'Lookup Tables'!$B$2:$C$6,2,TRUE)</f>
        <v xml:space="preserve">very low </v>
      </c>
      <c r="H882">
        <v>6280</v>
      </c>
      <c r="I882">
        <v>740</v>
      </c>
      <c r="J882">
        <v>3071</v>
      </c>
      <c r="K882">
        <v>3764</v>
      </c>
      <c r="L882">
        <v>811</v>
      </c>
      <c r="M882">
        <v>860</v>
      </c>
      <c r="N882">
        <v>0.94</v>
      </c>
      <c r="O882">
        <v>0.94</v>
      </c>
      <c r="P882" t="str">
        <f>IF(Table1[[#This Row],[pct_pharm_e_Rx]]&gt;=0.85,"most"," ")</f>
        <v>most</v>
      </c>
    </row>
    <row r="883" spans="1:16" x14ac:dyDescent="0.2">
      <c r="A883" t="s">
        <v>21</v>
      </c>
      <c r="B883" t="s">
        <v>22</v>
      </c>
      <c r="C883">
        <v>7037</v>
      </c>
      <c r="D883" t="s">
        <v>114</v>
      </c>
      <c r="E883" s="1">
        <v>43040</v>
      </c>
      <c r="F883">
        <v>7037</v>
      </c>
      <c r="G883" t="str">
        <f>VLOOKUP(Table1[[#This Row],[tot_e_Rx]],'Lookup Tables'!$B$2:$C$6,2,TRUE)</f>
        <v xml:space="preserve">very low </v>
      </c>
      <c r="H883">
        <v>6265</v>
      </c>
      <c r="I883">
        <v>736</v>
      </c>
      <c r="J883">
        <v>3058</v>
      </c>
      <c r="K883">
        <v>3749</v>
      </c>
      <c r="L883">
        <v>803</v>
      </c>
      <c r="M883">
        <v>854</v>
      </c>
      <c r="N883">
        <v>0.95</v>
      </c>
      <c r="O883">
        <v>0.95</v>
      </c>
      <c r="P883" t="str">
        <f>IF(Table1[[#This Row],[pct_pharm_e_Rx]]&gt;=0.85,"most"," ")</f>
        <v>most</v>
      </c>
    </row>
    <row r="884" spans="1:16" x14ac:dyDescent="0.2">
      <c r="A884" t="s">
        <v>39</v>
      </c>
      <c r="B884" t="s">
        <v>40</v>
      </c>
      <c r="C884">
        <v>7012</v>
      </c>
      <c r="D884" t="s">
        <v>118</v>
      </c>
      <c r="E884" s="1">
        <v>42491</v>
      </c>
      <c r="F884">
        <v>7012</v>
      </c>
      <c r="G884" t="str">
        <f>VLOOKUP(Table1[[#This Row],[tot_e_Rx]],'Lookup Tables'!$B$2:$C$6,2,TRUE)</f>
        <v xml:space="preserve">very low </v>
      </c>
      <c r="H884">
        <v>5623</v>
      </c>
      <c r="I884">
        <v>1290</v>
      </c>
      <c r="J884">
        <v>3101</v>
      </c>
      <c r="K884">
        <v>3844</v>
      </c>
      <c r="L884">
        <v>1039</v>
      </c>
      <c r="M884">
        <v>157</v>
      </c>
      <c r="N884">
        <v>0.96</v>
      </c>
      <c r="O884">
        <v>0.92</v>
      </c>
      <c r="P884" t="str">
        <f>IF(Table1[[#This Row],[pct_pharm_e_Rx]]&gt;=0.85,"most"," ")</f>
        <v>most</v>
      </c>
    </row>
    <row r="885" spans="1:16" x14ac:dyDescent="0.2">
      <c r="A885" t="s">
        <v>13</v>
      </c>
      <c r="B885" t="s">
        <v>14</v>
      </c>
      <c r="C885">
        <v>7008</v>
      </c>
      <c r="D885" t="s">
        <v>112</v>
      </c>
      <c r="E885" s="1">
        <v>43525</v>
      </c>
      <c r="F885">
        <v>7008</v>
      </c>
      <c r="G885" t="str">
        <f>VLOOKUP(Table1[[#This Row],[tot_e_Rx]],'Lookup Tables'!$B$2:$C$6,2,TRUE)</f>
        <v xml:space="preserve">very low </v>
      </c>
      <c r="H885">
        <v>6325</v>
      </c>
      <c r="I885">
        <v>644</v>
      </c>
      <c r="J885">
        <v>2496</v>
      </c>
      <c r="K885">
        <v>4494</v>
      </c>
      <c r="L885">
        <v>902</v>
      </c>
      <c r="M885">
        <v>142</v>
      </c>
      <c r="N885">
        <v>0.96</v>
      </c>
      <c r="O885">
        <v>0.95</v>
      </c>
      <c r="P885" t="str">
        <f>IF(Table1[[#This Row],[pct_pharm_e_Rx]]&gt;=0.85,"most"," ")</f>
        <v>most</v>
      </c>
    </row>
    <row r="886" spans="1:16" x14ac:dyDescent="0.2">
      <c r="A886" t="s">
        <v>49</v>
      </c>
      <c r="B886" t="s">
        <v>50</v>
      </c>
      <c r="C886">
        <v>7002</v>
      </c>
      <c r="D886" t="s">
        <v>117</v>
      </c>
      <c r="E886" s="1">
        <v>42736</v>
      </c>
      <c r="F886">
        <v>7002</v>
      </c>
      <c r="G886" t="str">
        <f>VLOOKUP(Table1[[#This Row],[tot_e_Rx]],'Lookup Tables'!$B$2:$C$6,2,TRUE)</f>
        <v xml:space="preserve">very low </v>
      </c>
      <c r="H886">
        <v>4946</v>
      </c>
      <c r="I886">
        <v>1968</v>
      </c>
      <c r="J886">
        <v>2063</v>
      </c>
      <c r="K886">
        <v>4767</v>
      </c>
      <c r="L886">
        <v>681</v>
      </c>
      <c r="M886">
        <v>345</v>
      </c>
      <c r="N886">
        <v>0.94</v>
      </c>
      <c r="O886">
        <v>0.93</v>
      </c>
      <c r="P886" t="str">
        <f>IF(Table1[[#This Row],[pct_pharm_e_Rx]]&gt;=0.85,"most"," ")</f>
        <v>most</v>
      </c>
    </row>
    <row r="887" spans="1:16" x14ac:dyDescent="0.2">
      <c r="A887" t="s">
        <v>89</v>
      </c>
      <c r="B887" t="s">
        <v>90</v>
      </c>
      <c r="C887">
        <v>6996</v>
      </c>
      <c r="D887" t="s">
        <v>117</v>
      </c>
      <c r="E887" s="1">
        <v>43160</v>
      </c>
      <c r="F887">
        <v>6996</v>
      </c>
      <c r="G887" t="str">
        <f>VLOOKUP(Table1[[#This Row],[tot_e_Rx]],'Lookup Tables'!$B$2:$C$6,2,TRUE)</f>
        <v xml:space="preserve">very low </v>
      </c>
      <c r="H887">
        <v>5572</v>
      </c>
      <c r="I887">
        <v>1359</v>
      </c>
      <c r="J887">
        <v>2603</v>
      </c>
      <c r="K887">
        <v>3908</v>
      </c>
      <c r="L887">
        <v>783</v>
      </c>
      <c r="M887">
        <v>358</v>
      </c>
      <c r="N887">
        <v>0.96</v>
      </c>
      <c r="O887">
        <v>0.95</v>
      </c>
      <c r="P887" t="str">
        <f>IF(Table1[[#This Row],[pct_pharm_e_Rx]]&gt;=0.85,"most"," ")</f>
        <v>most</v>
      </c>
    </row>
    <row r="888" spans="1:16" x14ac:dyDescent="0.2">
      <c r="A888" t="s">
        <v>45</v>
      </c>
      <c r="B888" t="s">
        <v>46</v>
      </c>
      <c r="C888">
        <v>6984</v>
      </c>
      <c r="D888" t="s">
        <v>115</v>
      </c>
      <c r="E888" s="1">
        <v>43191</v>
      </c>
      <c r="F888">
        <v>6984</v>
      </c>
      <c r="G888" t="str">
        <f>VLOOKUP(Table1[[#This Row],[tot_e_Rx]],'Lookup Tables'!$B$2:$C$6,2,TRUE)</f>
        <v xml:space="preserve">very low </v>
      </c>
      <c r="H888">
        <v>5932</v>
      </c>
      <c r="I888">
        <v>1035</v>
      </c>
      <c r="J888">
        <v>2024</v>
      </c>
      <c r="K888">
        <v>4352</v>
      </c>
      <c r="L888">
        <v>806</v>
      </c>
      <c r="M888">
        <v>175</v>
      </c>
      <c r="N888">
        <v>0.92</v>
      </c>
      <c r="O888">
        <v>0.91</v>
      </c>
      <c r="P888" t="str">
        <f>IF(Table1[[#This Row],[pct_pharm_e_Rx]]&gt;=0.85,"most"," ")</f>
        <v>most</v>
      </c>
    </row>
    <row r="889" spans="1:16" x14ac:dyDescent="0.2">
      <c r="A889" t="s">
        <v>83</v>
      </c>
      <c r="B889" t="s">
        <v>84</v>
      </c>
      <c r="C889">
        <v>6982</v>
      </c>
      <c r="D889" t="s">
        <v>113</v>
      </c>
      <c r="E889" s="1">
        <v>42948</v>
      </c>
      <c r="F889">
        <v>6982</v>
      </c>
      <c r="G889" t="str">
        <f>VLOOKUP(Table1[[#This Row],[tot_e_Rx]],'Lookup Tables'!$B$2:$C$6,2,TRUE)</f>
        <v xml:space="preserve">very low </v>
      </c>
      <c r="H889">
        <v>6461</v>
      </c>
      <c r="I889">
        <v>521</v>
      </c>
      <c r="J889">
        <v>2685</v>
      </c>
      <c r="K889">
        <v>3933</v>
      </c>
      <c r="L889">
        <v>886</v>
      </c>
      <c r="M889">
        <v>537</v>
      </c>
      <c r="N889">
        <v>0.95</v>
      </c>
      <c r="O889">
        <v>0.95</v>
      </c>
      <c r="P889" t="str">
        <f>IF(Table1[[#This Row],[pct_pharm_e_Rx]]&gt;=0.85,"most"," ")</f>
        <v>most</v>
      </c>
    </row>
    <row r="890" spans="1:16" x14ac:dyDescent="0.2">
      <c r="A890" t="s">
        <v>17</v>
      </c>
      <c r="B890" t="s">
        <v>18</v>
      </c>
      <c r="C890">
        <v>6945</v>
      </c>
      <c r="D890" t="s">
        <v>114</v>
      </c>
      <c r="E890" s="1">
        <v>42705</v>
      </c>
      <c r="F890">
        <v>6945</v>
      </c>
      <c r="G890" t="str">
        <f>VLOOKUP(Table1[[#This Row],[tot_e_Rx]],'Lookup Tables'!$B$2:$C$6,2,TRUE)</f>
        <v xml:space="preserve">very low </v>
      </c>
      <c r="H890">
        <v>5981</v>
      </c>
      <c r="I890">
        <v>840</v>
      </c>
      <c r="J890">
        <v>2631</v>
      </c>
      <c r="K890">
        <v>4100</v>
      </c>
      <c r="L890">
        <v>905</v>
      </c>
      <c r="M890">
        <v>583</v>
      </c>
      <c r="N890">
        <v>0.96</v>
      </c>
      <c r="O890">
        <v>0.96</v>
      </c>
      <c r="P890" t="str">
        <f>IF(Table1[[#This Row],[pct_pharm_e_Rx]]&gt;=0.85,"most"," ")</f>
        <v>most</v>
      </c>
    </row>
    <row r="891" spans="1:16" x14ac:dyDescent="0.2">
      <c r="A891" t="s">
        <v>89</v>
      </c>
      <c r="B891" t="s">
        <v>90</v>
      </c>
      <c r="C891">
        <v>6940</v>
      </c>
      <c r="D891" t="s">
        <v>117</v>
      </c>
      <c r="E891" s="1">
        <v>43132</v>
      </c>
      <c r="F891">
        <v>6940</v>
      </c>
      <c r="G891" t="str">
        <f>VLOOKUP(Table1[[#This Row],[tot_e_Rx]],'Lookup Tables'!$B$2:$C$6,2,TRUE)</f>
        <v xml:space="preserve">very low </v>
      </c>
      <c r="H891">
        <v>5520</v>
      </c>
      <c r="I891">
        <v>1355</v>
      </c>
      <c r="J891">
        <v>2607</v>
      </c>
      <c r="K891">
        <v>3866</v>
      </c>
      <c r="L891">
        <v>785</v>
      </c>
      <c r="M891">
        <v>344</v>
      </c>
      <c r="N891">
        <v>0.96</v>
      </c>
      <c r="O891">
        <v>0.95</v>
      </c>
      <c r="P891" t="str">
        <f>IF(Table1[[#This Row],[pct_pharm_e_Rx]]&gt;=0.85,"most"," ")</f>
        <v>most</v>
      </c>
    </row>
    <row r="892" spans="1:16" x14ac:dyDescent="0.2">
      <c r="A892" t="s">
        <v>21</v>
      </c>
      <c r="B892" t="s">
        <v>22</v>
      </c>
      <c r="C892">
        <v>6937</v>
      </c>
      <c r="D892" t="s">
        <v>114</v>
      </c>
      <c r="E892" s="1">
        <v>43009</v>
      </c>
      <c r="F892">
        <v>6937</v>
      </c>
      <c r="G892" t="str">
        <f>VLOOKUP(Table1[[#This Row],[tot_e_Rx]],'Lookup Tables'!$B$2:$C$6,2,TRUE)</f>
        <v xml:space="preserve">very low </v>
      </c>
      <c r="H892">
        <v>6199</v>
      </c>
      <c r="I892">
        <v>703</v>
      </c>
      <c r="J892">
        <v>3017</v>
      </c>
      <c r="K892">
        <v>3694</v>
      </c>
      <c r="L892">
        <v>794</v>
      </c>
      <c r="M892">
        <v>837</v>
      </c>
      <c r="N892">
        <v>0.95</v>
      </c>
      <c r="O892">
        <v>0.94</v>
      </c>
      <c r="P892" t="str">
        <f>IF(Table1[[#This Row],[pct_pharm_e_Rx]]&gt;=0.85,"most"," ")</f>
        <v>most</v>
      </c>
    </row>
    <row r="893" spans="1:16" x14ac:dyDescent="0.2">
      <c r="A893" t="s">
        <v>55</v>
      </c>
      <c r="B893" t="s">
        <v>56</v>
      </c>
      <c r="C893">
        <v>6927</v>
      </c>
      <c r="D893" t="s">
        <v>119</v>
      </c>
      <c r="E893" s="1">
        <v>42370</v>
      </c>
      <c r="F893">
        <v>6927</v>
      </c>
      <c r="G893" t="str">
        <f>VLOOKUP(Table1[[#This Row],[tot_e_Rx]],'Lookup Tables'!$B$2:$C$6,2,TRUE)</f>
        <v xml:space="preserve">very low </v>
      </c>
      <c r="H893">
        <v>6214</v>
      </c>
      <c r="I893">
        <v>648</v>
      </c>
      <c r="J893">
        <v>3132</v>
      </c>
      <c r="K893">
        <v>3237</v>
      </c>
      <c r="L893">
        <v>947</v>
      </c>
      <c r="M893">
        <v>502</v>
      </c>
      <c r="N893">
        <v>0.85</v>
      </c>
      <c r="O893">
        <v>0.84</v>
      </c>
      <c r="P893" t="str">
        <f>IF(Table1[[#This Row],[pct_pharm_e_Rx]]&gt;=0.85,"most"," ")</f>
        <v xml:space="preserve"> </v>
      </c>
    </row>
    <row r="894" spans="1:16" x14ac:dyDescent="0.2">
      <c r="A894" t="s">
        <v>13</v>
      </c>
      <c r="B894" t="s">
        <v>14</v>
      </c>
      <c r="C894">
        <v>6919</v>
      </c>
      <c r="D894" t="s">
        <v>112</v>
      </c>
      <c r="E894" s="1">
        <v>43497</v>
      </c>
      <c r="F894">
        <v>6919</v>
      </c>
      <c r="G894" t="str">
        <f>VLOOKUP(Table1[[#This Row],[tot_e_Rx]],'Lookup Tables'!$B$2:$C$6,2,TRUE)</f>
        <v xml:space="preserve">very low </v>
      </c>
      <c r="H894">
        <v>6165</v>
      </c>
      <c r="I894">
        <v>752</v>
      </c>
      <c r="J894">
        <v>2477</v>
      </c>
      <c r="K894">
        <v>4434</v>
      </c>
      <c r="L894">
        <v>898</v>
      </c>
      <c r="M894">
        <v>136</v>
      </c>
      <c r="N894">
        <v>0.96</v>
      </c>
      <c r="O894">
        <v>0.94</v>
      </c>
      <c r="P894" t="str">
        <f>IF(Table1[[#This Row],[pct_pharm_e_Rx]]&gt;=0.85,"most"," ")</f>
        <v>most</v>
      </c>
    </row>
    <row r="895" spans="1:16" x14ac:dyDescent="0.2">
      <c r="A895" t="s">
        <v>23</v>
      </c>
      <c r="B895" t="s">
        <v>24</v>
      </c>
      <c r="C895">
        <v>6911</v>
      </c>
      <c r="D895" t="s">
        <v>116</v>
      </c>
      <c r="E895" s="1">
        <v>43101</v>
      </c>
      <c r="F895">
        <v>6911</v>
      </c>
      <c r="G895" t="str">
        <f>VLOOKUP(Table1[[#This Row],[tot_e_Rx]],'Lookup Tables'!$B$2:$C$6,2,TRUE)</f>
        <v xml:space="preserve">very low </v>
      </c>
      <c r="H895">
        <v>5909</v>
      </c>
      <c r="I895">
        <v>966</v>
      </c>
      <c r="J895">
        <v>1882</v>
      </c>
      <c r="K895">
        <v>4549</v>
      </c>
      <c r="L895">
        <v>784</v>
      </c>
      <c r="M895">
        <v>417</v>
      </c>
      <c r="N895">
        <v>0.92</v>
      </c>
      <c r="O895">
        <v>0.92</v>
      </c>
      <c r="P895" t="str">
        <f>IF(Table1[[#This Row],[pct_pharm_e_Rx]]&gt;=0.85,"most"," ")</f>
        <v>most</v>
      </c>
    </row>
    <row r="896" spans="1:16" x14ac:dyDescent="0.2">
      <c r="A896" t="s">
        <v>45</v>
      </c>
      <c r="B896" t="s">
        <v>46</v>
      </c>
      <c r="C896">
        <v>6890</v>
      </c>
      <c r="D896" t="s">
        <v>115</v>
      </c>
      <c r="E896" s="1">
        <v>43160</v>
      </c>
      <c r="F896">
        <v>6890</v>
      </c>
      <c r="G896" t="str">
        <f>VLOOKUP(Table1[[#This Row],[tot_e_Rx]],'Lookup Tables'!$B$2:$C$6,2,TRUE)</f>
        <v xml:space="preserve">very low </v>
      </c>
      <c r="H896">
        <v>5843</v>
      </c>
      <c r="I896">
        <v>1031</v>
      </c>
      <c r="J896">
        <v>2017</v>
      </c>
      <c r="K896">
        <v>4289</v>
      </c>
      <c r="L896">
        <v>781</v>
      </c>
      <c r="M896">
        <v>174</v>
      </c>
      <c r="N896">
        <v>0.91</v>
      </c>
      <c r="O896">
        <v>0.91</v>
      </c>
      <c r="P896" t="str">
        <f>IF(Table1[[#This Row],[pct_pharm_e_Rx]]&gt;=0.85,"most"," ")</f>
        <v>most</v>
      </c>
    </row>
    <row r="897" spans="1:16" x14ac:dyDescent="0.2">
      <c r="A897" t="s">
        <v>83</v>
      </c>
      <c r="B897" t="s">
        <v>84</v>
      </c>
      <c r="C897">
        <v>6883</v>
      </c>
      <c r="D897" t="s">
        <v>113</v>
      </c>
      <c r="E897" s="1">
        <v>42917</v>
      </c>
      <c r="F897">
        <v>6883</v>
      </c>
      <c r="G897" t="str">
        <f>VLOOKUP(Table1[[#This Row],[tot_e_Rx]],'Lookup Tables'!$B$2:$C$6,2,TRUE)</f>
        <v xml:space="preserve">very low </v>
      </c>
      <c r="H897">
        <v>6372</v>
      </c>
      <c r="I897">
        <v>510</v>
      </c>
      <c r="J897">
        <v>2659</v>
      </c>
      <c r="K897">
        <v>3871</v>
      </c>
      <c r="L897">
        <v>862</v>
      </c>
      <c r="M897">
        <v>522</v>
      </c>
      <c r="N897">
        <v>0.95</v>
      </c>
      <c r="O897">
        <v>0.95</v>
      </c>
      <c r="P897" t="str">
        <f>IF(Table1[[#This Row],[pct_pharm_e_Rx]]&gt;=0.85,"most"," ")</f>
        <v>most</v>
      </c>
    </row>
    <row r="898" spans="1:16" x14ac:dyDescent="0.2">
      <c r="A898" t="s">
        <v>89</v>
      </c>
      <c r="B898" t="s">
        <v>90</v>
      </c>
      <c r="C898">
        <v>6877</v>
      </c>
      <c r="D898" t="s">
        <v>117</v>
      </c>
      <c r="E898" s="1">
        <v>43101</v>
      </c>
      <c r="F898">
        <v>6877</v>
      </c>
      <c r="G898" t="str">
        <f>VLOOKUP(Table1[[#This Row],[tot_e_Rx]],'Lookup Tables'!$B$2:$C$6,2,TRUE)</f>
        <v xml:space="preserve">very low </v>
      </c>
      <c r="H898">
        <v>5397</v>
      </c>
      <c r="I898">
        <v>1400</v>
      </c>
      <c r="J898">
        <v>2588</v>
      </c>
      <c r="K898">
        <v>3823</v>
      </c>
      <c r="L898">
        <v>772</v>
      </c>
      <c r="M898">
        <v>342</v>
      </c>
      <c r="N898">
        <v>0.96</v>
      </c>
      <c r="O898">
        <v>0.95</v>
      </c>
      <c r="P898" t="str">
        <f>IF(Table1[[#This Row],[pct_pharm_e_Rx]]&gt;=0.85,"most"," ")</f>
        <v>most</v>
      </c>
    </row>
    <row r="899" spans="1:16" x14ac:dyDescent="0.2">
      <c r="A899" t="s">
        <v>13</v>
      </c>
      <c r="B899" t="s">
        <v>14</v>
      </c>
      <c r="C899">
        <v>6876</v>
      </c>
      <c r="D899" t="s">
        <v>112</v>
      </c>
      <c r="E899" s="1">
        <v>43466</v>
      </c>
      <c r="F899">
        <v>6876</v>
      </c>
      <c r="G899" t="str">
        <f>VLOOKUP(Table1[[#This Row],[tot_e_Rx]],'Lookup Tables'!$B$2:$C$6,2,TRUE)</f>
        <v xml:space="preserve">very low </v>
      </c>
      <c r="H899">
        <v>6093</v>
      </c>
      <c r="I899">
        <v>780</v>
      </c>
      <c r="J899">
        <v>2437</v>
      </c>
      <c r="K899">
        <v>4402</v>
      </c>
      <c r="L899">
        <v>864</v>
      </c>
      <c r="M899">
        <v>138</v>
      </c>
      <c r="N899">
        <v>0.96</v>
      </c>
      <c r="O899">
        <v>0.94</v>
      </c>
      <c r="P899" t="str">
        <f>IF(Table1[[#This Row],[pct_pharm_e_Rx]]&gt;=0.85,"most"," ")</f>
        <v>most</v>
      </c>
    </row>
    <row r="900" spans="1:16" x14ac:dyDescent="0.2">
      <c r="A900" t="s">
        <v>13</v>
      </c>
      <c r="B900" t="s">
        <v>14</v>
      </c>
      <c r="C900">
        <v>6864</v>
      </c>
      <c r="D900" t="s">
        <v>112</v>
      </c>
      <c r="E900" s="1">
        <v>43435</v>
      </c>
      <c r="F900">
        <v>6864</v>
      </c>
      <c r="G900" t="str">
        <f>VLOOKUP(Table1[[#This Row],[tot_e_Rx]],'Lookup Tables'!$B$2:$C$6,2,TRUE)</f>
        <v xml:space="preserve">very low </v>
      </c>
      <c r="H900">
        <v>6074</v>
      </c>
      <c r="I900">
        <v>786</v>
      </c>
      <c r="J900">
        <v>2426</v>
      </c>
      <c r="K900">
        <v>4410</v>
      </c>
      <c r="L900">
        <v>865</v>
      </c>
      <c r="M900">
        <v>140</v>
      </c>
      <c r="N900">
        <v>0.96</v>
      </c>
      <c r="O900">
        <v>0.94</v>
      </c>
      <c r="P900" t="str">
        <f>IF(Table1[[#This Row],[pct_pharm_e_Rx]]&gt;=0.85,"most"," ")</f>
        <v>most</v>
      </c>
    </row>
    <row r="901" spans="1:16" x14ac:dyDescent="0.2">
      <c r="A901" t="s">
        <v>49</v>
      </c>
      <c r="B901" t="s">
        <v>50</v>
      </c>
      <c r="C901">
        <v>6848</v>
      </c>
      <c r="D901" t="s">
        <v>117</v>
      </c>
      <c r="E901" s="1">
        <v>42705</v>
      </c>
      <c r="F901">
        <v>6848</v>
      </c>
      <c r="G901" t="str">
        <f>VLOOKUP(Table1[[#This Row],[tot_e_Rx]],'Lookup Tables'!$B$2:$C$6,2,TRUE)</f>
        <v xml:space="preserve">very low </v>
      </c>
      <c r="H901">
        <v>4766</v>
      </c>
      <c r="I901">
        <v>1995</v>
      </c>
      <c r="J901">
        <v>2027</v>
      </c>
      <c r="K901">
        <v>4670</v>
      </c>
      <c r="L901">
        <v>657</v>
      </c>
      <c r="M901">
        <v>347</v>
      </c>
      <c r="N901">
        <v>0.94</v>
      </c>
      <c r="O901">
        <v>0.94</v>
      </c>
      <c r="P901" t="str">
        <f>IF(Table1[[#This Row],[pct_pharm_e_Rx]]&gt;=0.85,"most"," ")</f>
        <v>most</v>
      </c>
    </row>
    <row r="902" spans="1:16" x14ac:dyDescent="0.2">
      <c r="A902" t="s">
        <v>13</v>
      </c>
      <c r="B902" t="s">
        <v>14</v>
      </c>
      <c r="C902">
        <v>6846</v>
      </c>
      <c r="D902" t="s">
        <v>112</v>
      </c>
      <c r="E902" s="1">
        <v>43405</v>
      </c>
      <c r="F902">
        <v>6846</v>
      </c>
      <c r="G902" t="str">
        <f>VLOOKUP(Table1[[#This Row],[tot_e_Rx]],'Lookup Tables'!$B$2:$C$6,2,TRUE)</f>
        <v xml:space="preserve">very low </v>
      </c>
      <c r="H902">
        <v>5980</v>
      </c>
      <c r="I902">
        <v>861</v>
      </c>
      <c r="J902">
        <v>2405</v>
      </c>
      <c r="K902">
        <v>4415</v>
      </c>
      <c r="L902">
        <v>851</v>
      </c>
      <c r="M902">
        <v>136</v>
      </c>
      <c r="N902">
        <v>0.95</v>
      </c>
      <c r="O902">
        <v>0.94</v>
      </c>
      <c r="P902" t="str">
        <f>IF(Table1[[#This Row],[pct_pharm_e_Rx]]&gt;=0.85,"most"," ")</f>
        <v>most</v>
      </c>
    </row>
    <row r="903" spans="1:16" x14ac:dyDescent="0.2">
      <c r="A903" t="s">
        <v>43</v>
      </c>
      <c r="B903" t="s">
        <v>44</v>
      </c>
      <c r="C903">
        <v>6834</v>
      </c>
      <c r="D903" t="s">
        <v>112</v>
      </c>
      <c r="E903" s="1">
        <v>43132</v>
      </c>
      <c r="F903">
        <v>6834</v>
      </c>
      <c r="G903" t="str">
        <f>VLOOKUP(Table1[[#This Row],[tot_e_Rx]],'Lookup Tables'!$B$2:$C$6,2,TRUE)</f>
        <v xml:space="preserve">very low </v>
      </c>
      <c r="H903">
        <v>5753</v>
      </c>
      <c r="I903">
        <v>1054</v>
      </c>
      <c r="J903">
        <v>2620</v>
      </c>
      <c r="K903">
        <v>3865</v>
      </c>
      <c r="L903">
        <v>1157</v>
      </c>
      <c r="M903">
        <v>356</v>
      </c>
      <c r="N903">
        <v>0.96</v>
      </c>
      <c r="O903">
        <v>0.96</v>
      </c>
      <c r="P903" t="str">
        <f>IF(Table1[[#This Row],[pct_pharm_e_Rx]]&gt;=0.85,"most"," ")</f>
        <v>most</v>
      </c>
    </row>
    <row r="904" spans="1:16" x14ac:dyDescent="0.2">
      <c r="A904" t="s">
        <v>13</v>
      </c>
      <c r="B904" t="s">
        <v>14</v>
      </c>
      <c r="C904">
        <v>6811</v>
      </c>
      <c r="D904" t="s">
        <v>112</v>
      </c>
      <c r="E904" s="1">
        <v>43374</v>
      </c>
      <c r="F904">
        <v>6811</v>
      </c>
      <c r="G904" t="str">
        <f>VLOOKUP(Table1[[#This Row],[tot_e_Rx]],'Lookup Tables'!$B$2:$C$6,2,TRUE)</f>
        <v xml:space="preserve">very low </v>
      </c>
      <c r="H904">
        <v>5966</v>
      </c>
      <c r="I904">
        <v>844</v>
      </c>
      <c r="J904">
        <v>2408</v>
      </c>
      <c r="K904">
        <v>4382</v>
      </c>
      <c r="L904">
        <v>838</v>
      </c>
      <c r="M904">
        <v>136</v>
      </c>
      <c r="N904">
        <v>0.96</v>
      </c>
      <c r="O904">
        <v>0.95</v>
      </c>
      <c r="P904" t="str">
        <f>IF(Table1[[#This Row],[pct_pharm_e_Rx]]&gt;=0.85,"most"," ")</f>
        <v>most</v>
      </c>
    </row>
    <row r="905" spans="1:16" x14ac:dyDescent="0.2">
      <c r="A905" t="s">
        <v>83</v>
      </c>
      <c r="B905" t="s">
        <v>84</v>
      </c>
      <c r="C905">
        <v>6800</v>
      </c>
      <c r="D905" t="s">
        <v>113</v>
      </c>
      <c r="E905" s="1">
        <v>42887</v>
      </c>
      <c r="F905">
        <v>6800</v>
      </c>
      <c r="G905" t="str">
        <f>VLOOKUP(Table1[[#This Row],[tot_e_Rx]],'Lookup Tables'!$B$2:$C$6,2,TRUE)</f>
        <v xml:space="preserve">very low </v>
      </c>
      <c r="H905">
        <v>6263</v>
      </c>
      <c r="I905">
        <v>537</v>
      </c>
      <c r="J905">
        <v>2642</v>
      </c>
      <c r="K905">
        <v>3903</v>
      </c>
      <c r="L905">
        <v>854</v>
      </c>
      <c r="M905">
        <v>515</v>
      </c>
      <c r="N905">
        <v>0.95</v>
      </c>
      <c r="O905">
        <v>0.95</v>
      </c>
      <c r="P905" t="str">
        <f>IF(Table1[[#This Row],[pct_pharm_e_Rx]]&gt;=0.85,"most"," ")</f>
        <v>most</v>
      </c>
    </row>
    <row r="906" spans="1:16" x14ac:dyDescent="0.2">
      <c r="A906" t="s">
        <v>45</v>
      </c>
      <c r="B906" t="s">
        <v>46</v>
      </c>
      <c r="C906">
        <v>6783</v>
      </c>
      <c r="D906" t="s">
        <v>115</v>
      </c>
      <c r="E906" s="1">
        <v>43132</v>
      </c>
      <c r="F906">
        <v>6783</v>
      </c>
      <c r="G906" t="str">
        <f>VLOOKUP(Table1[[#This Row],[tot_e_Rx]],'Lookup Tables'!$B$2:$C$6,2,TRUE)</f>
        <v xml:space="preserve">very low </v>
      </c>
      <c r="H906">
        <v>5749</v>
      </c>
      <c r="I906">
        <v>1019</v>
      </c>
      <c r="J906">
        <v>2003</v>
      </c>
      <c r="K906">
        <v>4209</v>
      </c>
      <c r="L906">
        <v>769</v>
      </c>
      <c r="M906">
        <v>173</v>
      </c>
      <c r="N906">
        <v>0.91</v>
      </c>
      <c r="O906">
        <v>0.9</v>
      </c>
      <c r="P906" t="str">
        <f>IF(Table1[[#This Row],[pct_pharm_e_Rx]]&gt;=0.85,"most"," ")</f>
        <v>most</v>
      </c>
    </row>
    <row r="907" spans="1:16" x14ac:dyDescent="0.2">
      <c r="A907" t="s">
        <v>21</v>
      </c>
      <c r="B907" t="s">
        <v>22</v>
      </c>
      <c r="C907">
        <v>6782</v>
      </c>
      <c r="D907" t="s">
        <v>114</v>
      </c>
      <c r="E907" s="1">
        <v>42979</v>
      </c>
      <c r="F907">
        <v>6782</v>
      </c>
      <c r="G907" t="str">
        <f>VLOOKUP(Table1[[#This Row],[tot_e_Rx]],'Lookup Tables'!$B$2:$C$6,2,TRUE)</f>
        <v xml:space="preserve">very low </v>
      </c>
      <c r="H907">
        <v>6038</v>
      </c>
      <c r="I907">
        <v>711</v>
      </c>
      <c r="J907">
        <v>2963</v>
      </c>
      <c r="K907">
        <v>3597</v>
      </c>
      <c r="L907">
        <v>782</v>
      </c>
      <c r="M907">
        <v>822</v>
      </c>
      <c r="N907">
        <v>0.95</v>
      </c>
      <c r="O907">
        <v>0.95</v>
      </c>
      <c r="P907" t="str">
        <f>IF(Table1[[#This Row],[pct_pharm_e_Rx]]&gt;=0.85,"most"," ")</f>
        <v>most</v>
      </c>
    </row>
    <row r="908" spans="1:16" x14ac:dyDescent="0.2">
      <c r="A908" t="s">
        <v>103</v>
      </c>
      <c r="B908" t="s">
        <v>104</v>
      </c>
      <c r="C908">
        <v>6770</v>
      </c>
      <c r="D908" t="s">
        <v>113</v>
      </c>
      <c r="E908" s="1">
        <v>42491</v>
      </c>
      <c r="F908">
        <v>6770</v>
      </c>
      <c r="G908" t="str">
        <f>VLOOKUP(Table1[[#This Row],[tot_e_Rx]],'Lookup Tables'!$B$2:$C$6,2,TRUE)</f>
        <v xml:space="preserve">very low </v>
      </c>
      <c r="H908">
        <v>5942</v>
      </c>
      <c r="I908">
        <v>828</v>
      </c>
      <c r="J908">
        <v>3172</v>
      </c>
      <c r="K908">
        <v>3530</v>
      </c>
      <c r="L908">
        <v>845</v>
      </c>
      <c r="M908">
        <v>564</v>
      </c>
      <c r="N908">
        <v>0.87</v>
      </c>
      <c r="O908">
        <v>0.86</v>
      </c>
      <c r="P908" t="str">
        <f>IF(Table1[[#This Row],[pct_pharm_e_Rx]]&gt;=0.85,"most"," ")</f>
        <v>most</v>
      </c>
    </row>
    <row r="909" spans="1:16" x14ac:dyDescent="0.2">
      <c r="A909" t="s">
        <v>45</v>
      </c>
      <c r="B909" t="s">
        <v>46</v>
      </c>
      <c r="C909">
        <v>6756</v>
      </c>
      <c r="D909" t="s">
        <v>115</v>
      </c>
      <c r="E909" s="1">
        <v>43101</v>
      </c>
      <c r="F909">
        <v>6756</v>
      </c>
      <c r="G909" t="str">
        <f>VLOOKUP(Table1[[#This Row],[tot_e_Rx]],'Lookup Tables'!$B$2:$C$6,2,TRUE)</f>
        <v xml:space="preserve">very low </v>
      </c>
      <c r="H909">
        <v>5699</v>
      </c>
      <c r="I909">
        <v>1036</v>
      </c>
      <c r="J909">
        <v>1981</v>
      </c>
      <c r="K909">
        <v>4196</v>
      </c>
      <c r="L909">
        <v>757</v>
      </c>
      <c r="M909">
        <v>173</v>
      </c>
      <c r="N909">
        <v>0.91</v>
      </c>
      <c r="O909">
        <v>0.9</v>
      </c>
      <c r="P909" t="str">
        <f>IF(Table1[[#This Row],[pct_pharm_e_Rx]]&gt;=0.85,"most"," ")</f>
        <v>most</v>
      </c>
    </row>
    <row r="910" spans="1:16" x14ac:dyDescent="0.2">
      <c r="A910" t="s">
        <v>89</v>
      </c>
      <c r="B910" t="s">
        <v>90</v>
      </c>
      <c r="C910">
        <v>6753</v>
      </c>
      <c r="D910" t="s">
        <v>117</v>
      </c>
      <c r="E910" s="1">
        <v>43070</v>
      </c>
      <c r="F910">
        <v>6753</v>
      </c>
      <c r="G910" t="str">
        <f>VLOOKUP(Table1[[#This Row],[tot_e_Rx]],'Lookup Tables'!$B$2:$C$6,2,TRUE)</f>
        <v xml:space="preserve">very low </v>
      </c>
      <c r="H910">
        <v>5294</v>
      </c>
      <c r="I910">
        <v>1379</v>
      </c>
      <c r="J910">
        <v>2569</v>
      </c>
      <c r="K910">
        <v>3752</v>
      </c>
      <c r="L910">
        <v>766</v>
      </c>
      <c r="M910">
        <v>328</v>
      </c>
      <c r="N910">
        <v>0.96</v>
      </c>
      <c r="O910">
        <v>0.95</v>
      </c>
      <c r="P910" t="str">
        <f>IF(Table1[[#This Row],[pct_pharm_e_Rx]]&gt;=0.85,"most"," ")</f>
        <v>most</v>
      </c>
    </row>
    <row r="911" spans="1:16" x14ac:dyDescent="0.2">
      <c r="A911" t="s">
        <v>43</v>
      </c>
      <c r="B911" t="s">
        <v>44</v>
      </c>
      <c r="C911">
        <v>6753</v>
      </c>
      <c r="D911" t="s">
        <v>112</v>
      </c>
      <c r="E911" s="1">
        <v>43101</v>
      </c>
      <c r="F911">
        <v>6753</v>
      </c>
      <c r="G911" t="str">
        <f>VLOOKUP(Table1[[#This Row],[tot_e_Rx]],'Lookup Tables'!$B$2:$C$6,2,TRUE)</f>
        <v xml:space="preserve">very low </v>
      </c>
      <c r="H911">
        <v>5616</v>
      </c>
      <c r="I911">
        <v>1109</v>
      </c>
      <c r="J911">
        <v>2614</v>
      </c>
      <c r="K911">
        <v>3812</v>
      </c>
      <c r="L911">
        <v>1151</v>
      </c>
      <c r="M911">
        <v>363</v>
      </c>
      <c r="N911">
        <v>0.96</v>
      </c>
      <c r="O911">
        <v>0.95</v>
      </c>
      <c r="P911" t="str">
        <f>IF(Table1[[#This Row],[pct_pharm_e_Rx]]&gt;=0.85,"most"," ")</f>
        <v>most</v>
      </c>
    </row>
    <row r="912" spans="1:16" x14ac:dyDescent="0.2">
      <c r="A912" t="s">
        <v>23</v>
      </c>
      <c r="B912" t="s">
        <v>24</v>
      </c>
      <c r="C912">
        <v>6750</v>
      </c>
      <c r="D912" t="s">
        <v>116</v>
      </c>
      <c r="E912" s="1">
        <v>43070</v>
      </c>
      <c r="F912">
        <v>6750</v>
      </c>
      <c r="G912" t="str">
        <f>VLOOKUP(Table1[[#This Row],[tot_e_Rx]],'Lookup Tables'!$B$2:$C$6,2,TRUE)</f>
        <v xml:space="preserve">very low </v>
      </c>
      <c r="H912">
        <v>5739</v>
      </c>
      <c r="I912">
        <v>975</v>
      </c>
      <c r="J912">
        <v>1863</v>
      </c>
      <c r="K912">
        <v>4441</v>
      </c>
      <c r="L912">
        <v>768</v>
      </c>
      <c r="M912">
        <v>389</v>
      </c>
      <c r="N912">
        <v>0.93</v>
      </c>
      <c r="O912">
        <v>0.92</v>
      </c>
      <c r="P912" t="str">
        <f>IF(Table1[[#This Row],[pct_pharm_e_Rx]]&gt;=0.85,"most"," ")</f>
        <v>most</v>
      </c>
    </row>
    <row r="913" spans="1:16" x14ac:dyDescent="0.2">
      <c r="A913" t="s">
        <v>89</v>
      </c>
      <c r="B913" t="s">
        <v>90</v>
      </c>
      <c r="C913">
        <v>6743</v>
      </c>
      <c r="D913" t="s">
        <v>117</v>
      </c>
      <c r="E913" s="1">
        <v>43040</v>
      </c>
      <c r="F913">
        <v>6743</v>
      </c>
      <c r="G913" t="str">
        <f>VLOOKUP(Table1[[#This Row],[tot_e_Rx]],'Lookup Tables'!$B$2:$C$6,2,TRUE)</f>
        <v xml:space="preserve">very low </v>
      </c>
      <c r="H913">
        <v>5269</v>
      </c>
      <c r="I913">
        <v>1393</v>
      </c>
      <c r="J913">
        <v>2558</v>
      </c>
      <c r="K913">
        <v>3768</v>
      </c>
      <c r="L913">
        <v>753</v>
      </c>
      <c r="M913">
        <v>340</v>
      </c>
      <c r="N913">
        <v>0.96</v>
      </c>
      <c r="O913">
        <v>0.95</v>
      </c>
      <c r="P913" t="str">
        <f>IF(Table1[[#This Row],[pct_pharm_e_Rx]]&gt;=0.85,"most"," ")</f>
        <v>most</v>
      </c>
    </row>
    <row r="914" spans="1:16" x14ac:dyDescent="0.2">
      <c r="A914" t="s">
        <v>93</v>
      </c>
      <c r="B914" t="s">
        <v>94</v>
      </c>
      <c r="C914">
        <v>6731</v>
      </c>
      <c r="D914" t="s">
        <v>112</v>
      </c>
      <c r="E914" s="1">
        <v>42461</v>
      </c>
      <c r="F914">
        <v>6731</v>
      </c>
      <c r="G914" t="str">
        <f>VLOOKUP(Table1[[#This Row],[tot_e_Rx]],'Lookup Tables'!$B$2:$C$6,2,TRUE)</f>
        <v xml:space="preserve">very low </v>
      </c>
      <c r="H914">
        <v>4794</v>
      </c>
      <c r="I914">
        <v>1792</v>
      </c>
      <c r="J914">
        <v>2753</v>
      </c>
      <c r="K914">
        <v>3876</v>
      </c>
      <c r="L914">
        <v>1364</v>
      </c>
      <c r="M914">
        <v>257</v>
      </c>
      <c r="N914">
        <v>0.89</v>
      </c>
      <c r="O914">
        <v>0.87</v>
      </c>
      <c r="P914" t="str">
        <f>IF(Table1[[#This Row],[pct_pharm_e_Rx]]&gt;=0.85,"most"," ")</f>
        <v>most</v>
      </c>
    </row>
    <row r="915" spans="1:16" x14ac:dyDescent="0.2">
      <c r="A915" t="s">
        <v>49</v>
      </c>
      <c r="B915" t="s">
        <v>50</v>
      </c>
      <c r="C915">
        <v>6720</v>
      </c>
      <c r="D915" t="s">
        <v>117</v>
      </c>
      <c r="E915" s="1">
        <v>42675</v>
      </c>
      <c r="F915">
        <v>6720</v>
      </c>
      <c r="G915" t="str">
        <f>VLOOKUP(Table1[[#This Row],[tot_e_Rx]],'Lookup Tables'!$B$2:$C$6,2,TRUE)</f>
        <v xml:space="preserve">very low </v>
      </c>
      <c r="H915">
        <v>4683</v>
      </c>
      <c r="I915">
        <v>1951</v>
      </c>
      <c r="J915">
        <v>1978</v>
      </c>
      <c r="K915">
        <v>4595</v>
      </c>
      <c r="L915">
        <v>655</v>
      </c>
      <c r="M915">
        <v>329</v>
      </c>
      <c r="N915">
        <v>0.94</v>
      </c>
      <c r="O915">
        <v>0.94</v>
      </c>
      <c r="P915" t="str">
        <f>IF(Table1[[#This Row],[pct_pharm_e_Rx]]&gt;=0.85,"most"," ")</f>
        <v>most</v>
      </c>
    </row>
    <row r="916" spans="1:16" x14ac:dyDescent="0.2">
      <c r="A916" t="s">
        <v>71</v>
      </c>
      <c r="B916" t="s">
        <v>72</v>
      </c>
      <c r="C916">
        <v>6718</v>
      </c>
      <c r="D916" t="s">
        <v>120</v>
      </c>
      <c r="E916" s="1">
        <v>42461</v>
      </c>
      <c r="F916">
        <v>6718</v>
      </c>
      <c r="G916" t="str">
        <f>VLOOKUP(Table1[[#This Row],[tot_e_Rx]],'Lookup Tables'!$B$2:$C$6,2,TRUE)</f>
        <v xml:space="preserve">very low </v>
      </c>
      <c r="H916">
        <v>4483</v>
      </c>
      <c r="I916">
        <v>2157</v>
      </c>
      <c r="J916">
        <v>1984</v>
      </c>
      <c r="K916">
        <v>4646</v>
      </c>
      <c r="L916">
        <v>508</v>
      </c>
      <c r="M916">
        <v>177</v>
      </c>
      <c r="N916">
        <v>0.9</v>
      </c>
      <c r="O916">
        <v>0.9</v>
      </c>
      <c r="P916" t="str">
        <f>IF(Table1[[#This Row],[pct_pharm_e_Rx]]&gt;=0.85,"most"," ")</f>
        <v>most</v>
      </c>
    </row>
    <row r="917" spans="1:16" x14ac:dyDescent="0.2">
      <c r="A917" t="s">
        <v>33</v>
      </c>
      <c r="B917" t="s">
        <v>34</v>
      </c>
      <c r="C917">
        <v>6704</v>
      </c>
      <c r="D917" t="s">
        <v>119</v>
      </c>
      <c r="E917" s="1">
        <v>43525</v>
      </c>
      <c r="F917">
        <v>6704</v>
      </c>
      <c r="G917" t="str">
        <f>VLOOKUP(Table1[[#This Row],[tot_e_Rx]],'Lookup Tables'!$B$2:$C$6,2,TRUE)</f>
        <v xml:space="preserve">very low </v>
      </c>
      <c r="H917">
        <v>6347</v>
      </c>
      <c r="I917">
        <v>348</v>
      </c>
      <c r="J917">
        <v>3066</v>
      </c>
      <c r="K917">
        <v>3627</v>
      </c>
      <c r="L917">
        <v>914</v>
      </c>
      <c r="M917">
        <v>626</v>
      </c>
      <c r="N917">
        <v>0.95</v>
      </c>
      <c r="O917">
        <v>0.95</v>
      </c>
      <c r="P917" t="str">
        <f>IF(Table1[[#This Row],[pct_pharm_e_Rx]]&gt;=0.85,"most"," ")</f>
        <v>most</v>
      </c>
    </row>
    <row r="918" spans="1:16" x14ac:dyDescent="0.2">
      <c r="A918" t="s">
        <v>13</v>
      </c>
      <c r="B918" t="s">
        <v>14</v>
      </c>
      <c r="C918">
        <v>6699</v>
      </c>
      <c r="D918" t="s">
        <v>112</v>
      </c>
      <c r="E918" s="1">
        <v>43344</v>
      </c>
      <c r="F918">
        <v>6699</v>
      </c>
      <c r="G918" t="str">
        <f>VLOOKUP(Table1[[#This Row],[tot_e_Rx]],'Lookup Tables'!$B$2:$C$6,2,TRUE)</f>
        <v xml:space="preserve">very low </v>
      </c>
      <c r="H918">
        <v>5836</v>
      </c>
      <c r="I918">
        <v>862</v>
      </c>
      <c r="J918">
        <v>2388</v>
      </c>
      <c r="K918">
        <v>4298</v>
      </c>
      <c r="L918">
        <v>825</v>
      </c>
      <c r="M918">
        <v>128</v>
      </c>
      <c r="N918">
        <v>0.96</v>
      </c>
      <c r="O918">
        <v>0.95</v>
      </c>
      <c r="P918" t="str">
        <f>IF(Table1[[#This Row],[pct_pharm_e_Rx]]&gt;=0.85,"most"," ")</f>
        <v>most</v>
      </c>
    </row>
    <row r="919" spans="1:16" x14ac:dyDescent="0.2">
      <c r="A919" t="s">
        <v>33</v>
      </c>
      <c r="B919" t="s">
        <v>34</v>
      </c>
      <c r="C919">
        <v>6699</v>
      </c>
      <c r="D919" t="s">
        <v>119</v>
      </c>
      <c r="E919" s="1">
        <v>43556</v>
      </c>
      <c r="F919">
        <v>6699</v>
      </c>
      <c r="G919" t="str">
        <f>VLOOKUP(Table1[[#This Row],[tot_e_Rx]],'Lookup Tables'!$B$2:$C$6,2,TRUE)</f>
        <v xml:space="preserve">very low </v>
      </c>
      <c r="H919">
        <v>6333</v>
      </c>
      <c r="I919">
        <v>359</v>
      </c>
      <c r="J919">
        <v>3060</v>
      </c>
      <c r="K919">
        <v>3618</v>
      </c>
      <c r="L919">
        <v>912</v>
      </c>
      <c r="M919">
        <v>638</v>
      </c>
      <c r="N919">
        <v>0.96</v>
      </c>
      <c r="O919">
        <v>0.95</v>
      </c>
      <c r="P919" t="str">
        <f>IF(Table1[[#This Row],[pct_pharm_e_Rx]]&gt;=0.85,"most"," ")</f>
        <v>most</v>
      </c>
    </row>
    <row r="920" spans="1:16" x14ac:dyDescent="0.2">
      <c r="A920" t="s">
        <v>57</v>
      </c>
      <c r="B920" t="s">
        <v>58</v>
      </c>
      <c r="C920">
        <v>6695</v>
      </c>
      <c r="D920" t="s">
        <v>119</v>
      </c>
      <c r="E920" s="1">
        <v>42430</v>
      </c>
      <c r="F920">
        <v>6695</v>
      </c>
      <c r="G920" t="str">
        <f>VLOOKUP(Table1[[#This Row],[tot_e_Rx]],'Lookup Tables'!$B$2:$C$6,2,TRUE)</f>
        <v xml:space="preserve">very low </v>
      </c>
      <c r="H920">
        <v>5738</v>
      </c>
      <c r="I920">
        <v>855</v>
      </c>
      <c r="J920">
        <v>2792</v>
      </c>
      <c r="K920">
        <v>3862</v>
      </c>
      <c r="L920">
        <v>916</v>
      </c>
      <c r="M920">
        <v>145</v>
      </c>
      <c r="N920">
        <v>0.89</v>
      </c>
      <c r="O920">
        <v>0.87</v>
      </c>
      <c r="P920" t="str">
        <f>IF(Table1[[#This Row],[pct_pharm_e_Rx]]&gt;=0.85,"most"," ")</f>
        <v>most</v>
      </c>
    </row>
    <row r="921" spans="1:16" x14ac:dyDescent="0.2">
      <c r="A921" t="s">
        <v>33</v>
      </c>
      <c r="B921" t="s">
        <v>34</v>
      </c>
      <c r="C921">
        <v>6668</v>
      </c>
      <c r="D921" t="s">
        <v>119</v>
      </c>
      <c r="E921" s="1">
        <v>43435</v>
      </c>
      <c r="F921">
        <v>6668</v>
      </c>
      <c r="G921" t="str">
        <f>VLOOKUP(Table1[[#This Row],[tot_e_Rx]],'Lookup Tables'!$B$2:$C$6,2,TRUE)</f>
        <v xml:space="preserve">very low </v>
      </c>
      <c r="H921">
        <v>6262</v>
      </c>
      <c r="I921">
        <v>403</v>
      </c>
      <c r="J921">
        <v>3002</v>
      </c>
      <c r="K921">
        <v>3618</v>
      </c>
      <c r="L921">
        <v>893</v>
      </c>
      <c r="M921">
        <v>598</v>
      </c>
      <c r="N921">
        <v>0.93</v>
      </c>
      <c r="O921">
        <v>0.93</v>
      </c>
      <c r="P921" t="str">
        <f>IF(Table1[[#This Row],[pct_pharm_e_Rx]]&gt;=0.85,"most"," ")</f>
        <v>most</v>
      </c>
    </row>
    <row r="922" spans="1:16" x14ac:dyDescent="0.2">
      <c r="A922" t="s">
        <v>33</v>
      </c>
      <c r="B922" t="s">
        <v>34</v>
      </c>
      <c r="C922">
        <v>6666</v>
      </c>
      <c r="D922" t="s">
        <v>119</v>
      </c>
      <c r="E922" s="1">
        <v>43466</v>
      </c>
      <c r="F922">
        <v>6666</v>
      </c>
      <c r="G922" t="str">
        <f>VLOOKUP(Table1[[#This Row],[tot_e_Rx]],'Lookup Tables'!$B$2:$C$6,2,TRUE)</f>
        <v xml:space="preserve">very low </v>
      </c>
      <c r="H922">
        <v>6276</v>
      </c>
      <c r="I922">
        <v>390</v>
      </c>
      <c r="J922">
        <v>3018</v>
      </c>
      <c r="K922">
        <v>3592</v>
      </c>
      <c r="L922">
        <v>898</v>
      </c>
      <c r="M922">
        <v>600</v>
      </c>
      <c r="N922">
        <v>0.94</v>
      </c>
      <c r="O922">
        <v>0.93</v>
      </c>
      <c r="P922" t="str">
        <f>IF(Table1[[#This Row],[pct_pharm_e_Rx]]&gt;=0.85,"most"," ")</f>
        <v>most</v>
      </c>
    </row>
    <row r="923" spans="1:16" x14ac:dyDescent="0.2">
      <c r="A923" t="s">
        <v>83</v>
      </c>
      <c r="B923" t="s">
        <v>84</v>
      </c>
      <c r="C923">
        <v>6662</v>
      </c>
      <c r="D923" t="s">
        <v>113</v>
      </c>
      <c r="E923" s="1">
        <v>42856</v>
      </c>
      <c r="F923">
        <v>6662</v>
      </c>
      <c r="G923" t="str">
        <f>VLOOKUP(Table1[[#This Row],[tot_e_Rx]],'Lookup Tables'!$B$2:$C$6,2,TRUE)</f>
        <v xml:space="preserve">very low </v>
      </c>
      <c r="H923">
        <v>6173</v>
      </c>
      <c r="I923">
        <v>489</v>
      </c>
      <c r="J923">
        <v>2623</v>
      </c>
      <c r="K923">
        <v>3796</v>
      </c>
      <c r="L923">
        <v>837</v>
      </c>
      <c r="M923">
        <v>506</v>
      </c>
      <c r="N923">
        <v>0.95</v>
      </c>
      <c r="O923">
        <v>0.94</v>
      </c>
      <c r="P923" t="str">
        <f>IF(Table1[[#This Row],[pct_pharm_e_Rx]]&gt;=0.85,"most"," ")</f>
        <v>most</v>
      </c>
    </row>
    <row r="924" spans="1:16" x14ac:dyDescent="0.2">
      <c r="A924" t="s">
        <v>33</v>
      </c>
      <c r="B924" t="s">
        <v>34</v>
      </c>
      <c r="C924">
        <v>6662</v>
      </c>
      <c r="D924" t="s">
        <v>119</v>
      </c>
      <c r="E924" s="1">
        <v>43497</v>
      </c>
      <c r="F924">
        <v>6662</v>
      </c>
      <c r="G924" t="str">
        <f>VLOOKUP(Table1[[#This Row],[tot_e_Rx]],'Lookup Tables'!$B$2:$C$6,2,TRUE)</f>
        <v xml:space="preserve">very low </v>
      </c>
      <c r="H924">
        <v>6296</v>
      </c>
      <c r="I924">
        <v>365</v>
      </c>
      <c r="J924">
        <v>3066</v>
      </c>
      <c r="K924">
        <v>3589</v>
      </c>
      <c r="L924">
        <v>908</v>
      </c>
      <c r="M924">
        <v>618</v>
      </c>
      <c r="N924">
        <v>0.95</v>
      </c>
      <c r="O924">
        <v>0.95</v>
      </c>
      <c r="P924" t="str">
        <f>IF(Table1[[#This Row],[pct_pharm_e_Rx]]&gt;=0.85,"most"," ")</f>
        <v>most</v>
      </c>
    </row>
    <row r="925" spans="1:16" x14ac:dyDescent="0.2">
      <c r="A925" t="s">
        <v>21</v>
      </c>
      <c r="B925" t="s">
        <v>22</v>
      </c>
      <c r="C925">
        <v>6656</v>
      </c>
      <c r="D925" t="s">
        <v>114</v>
      </c>
      <c r="E925" s="1">
        <v>42948</v>
      </c>
      <c r="F925">
        <v>6656</v>
      </c>
      <c r="G925" t="str">
        <f>VLOOKUP(Table1[[#This Row],[tot_e_Rx]],'Lookup Tables'!$B$2:$C$6,2,TRUE)</f>
        <v xml:space="preserve">very low </v>
      </c>
      <c r="H925">
        <v>5922</v>
      </c>
      <c r="I925">
        <v>699</v>
      </c>
      <c r="J925">
        <v>2920</v>
      </c>
      <c r="K925">
        <v>3532</v>
      </c>
      <c r="L925">
        <v>770</v>
      </c>
      <c r="M925">
        <v>803</v>
      </c>
      <c r="N925">
        <v>0.95</v>
      </c>
      <c r="O925">
        <v>0.95</v>
      </c>
      <c r="P925" t="str">
        <f>IF(Table1[[#This Row],[pct_pharm_e_Rx]]&gt;=0.85,"most"," ")</f>
        <v>most</v>
      </c>
    </row>
    <row r="926" spans="1:16" x14ac:dyDescent="0.2">
      <c r="A926" t="s">
        <v>43</v>
      </c>
      <c r="B926" t="s">
        <v>44</v>
      </c>
      <c r="C926">
        <v>6648</v>
      </c>
      <c r="D926" t="s">
        <v>112</v>
      </c>
      <c r="E926" s="1">
        <v>43070</v>
      </c>
      <c r="F926">
        <v>6648</v>
      </c>
      <c r="G926" t="str">
        <f>VLOOKUP(Table1[[#This Row],[tot_e_Rx]],'Lookup Tables'!$B$2:$C$6,2,TRUE)</f>
        <v xml:space="preserve">very low </v>
      </c>
      <c r="H926">
        <v>5464</v>
      </c>
      <c r="I926">
        <v>1155</v>
      </c>
      <c r="J926">
        <v>2595</v>
      </c>
      <c r="K926">
        <v>3729</v>
      </c>
      <c r="L926">
        <v>1115</v>
      </c>
      <c r="M926">
        <v>350</v>
      </c>
      <c r="N926">
        <v>0.96</v>
      </c>
      <c r="O926">
        <v>0.95</v>
      </c>
      <c r="P926" t="str">
        <f>IF(Table1[[#This Row],[pct_pharm_e_Rx]]&gt;=0.85,"most"," ")</f>
        <v>most</v>
      </c>
    </row>
    <row r="927" spans="1:16" x14ac:dyDescent="0.2">
      <c r="A927" t="s">
        <v>23</v>
      </c>
      <c r="B927" t="s">
        <v>24</v>
      </c>
      <c r="C927">
        <v>6645</v>
      </c>
      <c r="D927" t="s">
        <v>116</v>
      </c>
      <c r="E927" s="1">
        <v>43040</v>
      </c>
      <c r="F927">
        <v>6645</v>
      </c>
      <c r="G927" t="str">
        <f>VLOOKUP(Table1[[#This Row],[tot_e_Rx]],'Lookup Tables'!$B$2:$C$6,2,TRUE)</f>
        <v xml:space="preserve">very low </v>
      </c>
      <c r="H927">
        <v>5643</v>
      </c>
      <c r="I927">
        <v>969</v>
      </c>
      <c r="J927">
        <v>1831</v>
      </c>
      <c r="K927">
        <v>4392</v>
      </c>
      <c r="L927">
        <v>752</v>
      </c>
      <c r="M927">
        <v>397</v>
      </c>
      <c r="N927">
        <v>0.93</v>
      </c>
      <c r="O927">
        <v>0.92</v>
      </c>
      <c r="P927" t="str">
        <f>IF(Table1[[#This Row],[pct_pharm_e_Rx]]&gt;=0.85,"most"," ")</f>
        <v>most</v>
      </c>
    </row>
    <row r="928" spans="1:16" x14ac:dyDescent="0.2">
      <c r="A928" t="s">
        <v>89</v>
      </c>
      <c r="B928" t="s">
        <v>90</v>
      </c>
      <c r="C928">
        <v>6631</v>
      </c>
      <c r="D928" t="s">
        <v>117</v>
      </c>
      <c r="E928" s="1">
        <v>43009</v>
      </c>
      <c r="F928">
        <v>6631</v>
      </c>
      <c r="G928" t="str">
        <f>VLOOKUP(Table1[[#This Row],[tot_e_Rx]],'Lookup Tables'!$B$2:$C$6,2,TRUE)</f>
        <v xml:space="preserve">very low </v>
      </c>
      <c r="H928">
        <v>5147</v>
      </c>
      <c r="I928">
        <v>1397</v>
      </c>
      <c r="J928">
        <v>2527</v>
      </c>
      <c r="K928">
        <v>3708</v>
      </c>
      <c r="L928">
        <v>742</v>
      </c>
      <c r="M928">
        <v>322</v>
      </c>
      <c r="N928">
        <v>0.96</v>
      </c>
      <c r="O928">
        <v>0.95</v>
      </c>
      <c r="P928" t="str">
        <f>IF(Table1[[#This Row],[pct_pharm_e_Rx]]&gt;=0.85,"most"," ")</f>
        <v>most</v>
      </c>
    </row>
    <row r="929" spans="1:16" x14ac:dyDescent="0.2">
      <c r="A929" t="s">
        <v>33</v>
      </c>
      <c r="B929" t="s">
        <v>34</v>
      </c>
      <c r="C929">
        <v>6622</v>
      </c>
      <c r="D929" t="s">
        <v>119</v>
      </c>
      <c r="E929" s="1">
        <v>43405</v>
      </c>
      <c r="F929">
        <v>6622</v>
      </c>
      <c r="G929" t="str">
        <f>VLOOKUP(Table1[[#This Row],[tot_e_Rx]],'Lookup Tables'!$B$2:$C$6,2,TRUE)</f>
        <v xml:space="preserve">very low </v>
      </c>
      <c r="H929">
        <v>6222</v>
      </c>
      <c r="I929">
        <v>399</v>
      </c>
      <c r="J929">
        <v>3007</v>
      </c>
      <c r="K929">
        <v>3575</v>
      </c>
      <c r="L929">
        <v>866</v>
      </c>
      <c r="M929">
        <v>600</v>
      </c>
      <c r="N929">
        <v>0.93</v>
      </c>
      <c r="O929">
        <v>0.93</v>
      </c>
      <c r="P929" t="str">
        <f>IF(Table1[[#This Row],[pct_pharm_e_Rx]]&gt;=0.85,"most"," ")</f>
        <v>most</v>
      </c>
    </row>
    <row r="930" spans="1:16" x14ac:dyDescent="0.2">
      <c r="A930" t="s">
        <v>45</v>
      </c>
      <c r="B930" t="s">
        <v>46</v>
      </c>
      <c r="C930">
        <v>6606</v>
      </c>
      <c r="D930" t="s">
        <v>115</v>
      </c>
      <c r="E930" s="1">
        <v>43070</v>
      </c>
      <c r="F930">
        <v>6606</v>
      </c>
      <c r="G930" t="str">
        <f>VLOOKUP(Table1[[#This Row],[tot_e_Rx]],'Lookup Tables'!$B$2:$C$6,2,TRUE)</f>
        <v xml:space="preserve">very low </v>
      </c>
      <c r="H930">
        <v>5559</v>
      </c>
      <c r="I930">
        <v>1022</v>
      </c>
      <c r="J930">
        <v>1951</v>
      </c>
      <c r="K930">
        <v>4137</v>
      </c>
      <c r="L930">
        <v>731</v>
      </c>
      <c r="M930">
        <v>169</v>
      </c>
      <c r="N930">
        <v>0.9</v>
      </c>
      <c r="O930">
        <v>0.9</v>
      </c>
      <c r="P930" t="str">
        <f>IF(Table1[[#This Row],[pct_pharm_e_Rx]]&gt;=0.85,"most"," ")</f>
        <v>most</v>
      </c>
    </row>
    <row r="931" spans="1:16" x14ac:dyDescent="0.2">
      <c r="A931" t="s">
        <v>13</v>
      </c>
      <c r="B931" t="s">
        <v>14</v>
      </c>
      <c r="C931">
        <v>6599</v>
      </c>
      <c r="D931" t="s">
        <v>112</v>
      </c>
      <c r="E931" s="1">
        <v>43313</v>
      </c>
      <c r="F931">
        <v>6599</v>
      </c>
      <c r="G931" t="str">
        <f>VLOOKUP(Table1[[#This Row],[tot_e_Rx]],'Lookup Tables'!$B$2:$C$6,2,TRUE)</f>
        <v xml:space="preserve">very low </v>
      </c>
      <c r="H931">
        <v>5665</v>
      </c>
      <c r="I931">
        <v>925</v>
      </c>
      <c r="J931">
        <v>2345</v>
      </c>
      <c r="K931">
        <v>4246</v>
      </c>
      <c r="L931">
        <v>794</v>
      </c>
      <c r="M931">
        <v>129</v>
      </c>
      <c r="N931">
        <v>0.96</v>
      </c>
      <c r="O931">
        <v>0.94</v>
      </c>
      <c r="P931" t="str">
        <f>IF(Table1[[#This Row],[pct_pharm_e_Rx]]&gt;=0.85,"most"," ")</f>
        <v>most</v>
      </c>
    </row>
    <row r="932" spans="1:16" x14ac:dyDescent="0.2">
      <c r="A932" t="s">
        <v>45</v>
      </c>
      <c r="B932" t="s">
        <v>46</v>
      </c>
      <c r="C932">
        <v>6590</v>
      </c>
      <c r="D932" t="s">
        <v>115</v>
      </c>
      <c r="E932" s="1">
        <v>43040</v>
      </c>
      <c r="F932">
        <v>6590</v>
      </c>
      <c r="G932" t="str">
        <f>VLOOKUP(Table1[[#This Row],[tot_e_Rx]],'Lookup Tables'!$B$2:$C$6,2,TRUE)</f>
        <v xml:space="preserve">very low </v>
      </c>
      <c r="H932">
        <v>5531</v>
      </c>
      <c r="I932">
        <v>1035</v>
      </c>
      <c r="J932">
        <v>1942</v>
      </c>
      <c r="K932">
        <v>4143</v>
      </c>
      <c r="L932">
        <v>736</v>
      </c>
      <c r="M932">
        <v>171</v>
      </c>
      <c r="N932">
        <v>0.9</v>
      </c>
      <c r="O932">
        <v>0.9</v>
      </c>
      <c r="P932" t="str">
        <f>IF(Table1[[#This Row],[pct_pharm_e_Rx]]&gt;=0.85,"most"," ")</f>
        <v>most</v>
      </c>
    </row>
    <row r="933" spans="1:16" x14ac:dyDescent="0.2">
      <c r="A933" t="s">
        <v>13</v>
      </c>
      <c r="B933" t="s">
        <v>14</v>
      </c>
      <c r="C933">
        <v>6581</v>
      </c>
      <c r="D933" t="s">
        <v>112</v>
      </c>
      <c r="E933" s="1">
        <v>43252</v>
      </c>
      <c r="F933">
        <v>6581</v>
      </c>
      <c r="G933" t="str">
        <f>VLOOKUP(Table1[[#This Row],[tot_e_Rx]],'Lookup Tables'!$B$2:$C$6,2,TRUE)</f>
        <v xml:space="preserve">very low </v>
      </c>
      <c r="H933">
        <v>5549</v>
      </c>
      <c r="I933">
        <v>1032</v>
      </c>
      <c r="J933">
        <v>2130</v>
      </c>
      <c r="K933">
        <v>4041</v>
      </c>
      <c r="L933">
        <v>648</v>
      </c>
      <c r="M933">
        <v>115</v>
      </c>
      <c r="N933">
        <v>0.95</v>
      </c>
      <c r="O933">
        <v>0.94</v>
      </c>
      <c r="P933" t="str">
        <f>IF(Table1[[#This Row],[pct_pharm_e_Rx]]&gt;=0.85,"most"," ")</f>
        <v>most</v>
      </c>
    </row>
    <row r="934" spans="1:16" x14ac:dyDescent="0.2">
      <c r="A934" t="s">
        <v>33</v>
      </c>
      <c r="B934" t="s">
        <v>34</v>
      </c>
      <c r="C934">
        <v>6578</v>
      </c>
      <c r="D934" t="s">
        <v>119</v>
      </c>
      <c r="E934" s="1">
        <v>43374</v>
      </c>
      <c r="F934">
        <v>6578</v>
      </c>
      <c r="G934" t="str">
        <f>VLOOKUP(Table1[[#This Row],[tot_e_Rx]],'Lookup Tables'!$B$2:$C$6,2,TRUE)</f>
        <v xml:space="preserve">very low </v>
      </c>
      <c r="H934">
        <v>6121</v>
      </c>
      <c r="I934">
        <v>423</v>
      </c>
      <c r="J934">
        <v>2988</v>
      </c>
      <c r="K934">
        <v>3563</v>
      </c>
      <c r="L934">
        <v>854</v>
      </c>
      <c r="M934">
        <v>600</v>
      </c>
      <c r="N934">
        <v>0.93</v>
      </c>
      <c r="O934">
        <v>0.93</v>
      </c>
      <c r="P934" t="str">
        <f>IF(Table1[[#This Row],[pct_pharm_e_Rx]]&gt;=0.85,"most"," ")</f>
        <v>most</v>
      </c>
    </row>
    <row r="935" spans="1:16" x14ac:dyDescent="0.2">
      <c r="A935" t="s">
        <v>29</v>
      </c>
      <c r="B935" t="s">
        <v>30</v>
      </c>
      <c r="C935">
        <v>6548</v>
      </c>
      <c r="D935" t="s">
        <v>117</v>
      </c>
      <c r="E935" s="1">
        <v>42461</v>
      </c>
      <c r="F935">
        <v>6548</v>
      </c>
      <c r="G935" t="str">
        <f>VLOOKUP(Table1[[#This Row],[tot_e_Rx]],'Lookup Tables'!$B$2:$C$6,2,TRUE)</f>
        <v xml:space="preserve">very low </v>
      </c>
      <c r="H935">
        <v>5220</v>
      </c>
      <c r="I935">
        <v>1265</v>
      </c>
      <c r="J935">
        <v>2403</v>
      </c>
      <c r="K935">
        <v>4089</v>
      </c>
      <c r="L935">
        <v>509</v>
      </c>
      <c r="M935">
        <v>354</v>
      </c>
      <c r="N935">
        <v>0.92</v>
      </c>
      <c r="O935">
        <v>0.91</v>
      </c>
      <c r="P935" t="str">
        <f>IF(Table1[[#This Row],[pct_pharm_e_Rx]]&gt;=0.85,"most"," ")</f>
        <v>most</v>
      </c>
    </row>
    <row r="936" spans="1:16" x14ac:dyDescent="0.2">
      <c r="A936" t="s">
        <v>83</v>
      </c>
      <c r="B936" t="s">
        <v>84</v>
      </c>
      <c r="C936">
        <v>6543</v>
      </c>
      <c r="D936" t="s">
        <v>113</v>
      </c>
      <c r="E936" s="1">
        <v>42826</v>
      </c>
      <c r="F936">
        <v>6543</v>
      </c>
      <c r="G936" t="str">
        <f>VLOOKUP(Table1[[#This Row],[tot_e_Rx]],'Lookup Tables'!$B$2:$C$6,2,TRUE)</f>
        <v xml:space="preserve">very low </v>
      </c>
      <c r="H936">
        <v>6061</v>
      </c>
      <c r="I936">
        <v>482</v>
      </c>
      <c r="J936">
        <v>2604</v>
      </c>
      <c r="K936">
        <v>3704</v>
      </c>
      <c r="L936">
        <v>822</v>
      </c>
      <c r="M936">
        <v>502</v>
      </c>
      <c r="N936">
        <v>0.95</v>
      </c>
      <c r="O936">
        <v>0.94</v>
      </c>
      <c r="P936" t="str">
        <f>IF(Table1[[#This Row],[pct_pharm_e_Rx]]&gt;=0.85,"most"," ")</f>
        <v>most</v>
      </c>
    </row>
    <row r="937" spans="1:16" x14ac:dyDescent="0.2">
      <c r="A937" t="s">
        <v>43</v>
      </c>
      <c r="B937" t="s">
        <v>44</v>
      </c>
      <c r="C937">
        <v>6531</v>
      </c>
      <c r="D937" t="s">
        <v>112</v>
      </c>
      <c r="E937" s="1">
        <v>43040</v>
      </c>
      <c r="F937">
        <v>6531</v>
      </c>
      <c r="G937" t="str">
        <f>VLOOKUP(Table1[[#This Row],[tot_e_Rx]],'Lookup Tables'!$B$2:$C$6,2,TRUE)</f>
        <v xml:space="preserve">very low </v>
      </c>
      <c r="H937">
        <v>5346</v>
      </c>
      <c r="I937">
        <v>1153</v>
      </c>
      <c r="J937">
        <v>2562</v>
      </c>
      <c r="K937">
        <v>3667</v>
      </c>
      <c r="L937">
        <v>1114</v>
      </c>
      <c r="M937">
        <v>342</v>
      </c>
      <c r="N937">
        <v>0.96</v>
      </c>
      <c r="O937">
        <v>0.95</v>
      </c>
      <c r="P937" t="str">
        <f>IF(Table1[[#This Row],[pct_pharm_e_Rx]]&gt;=0.85,"most"," ")</f>
        <v>most</v>
      </c>
    </row>
    <row r="938" spans="1:16" x14ac:dyDescent="0.2">
      <c r="A938" t="s">
        <v>49</v>
      </c>
      <c r="B938" t="s">
        <v>50</v>
      </c>
      <c r="C938">
        <v>6526</v>
      </c>
      <c r="D938" t="s">
        <v>117</v>
      </c>
      <c r="E938" s="1">
        <v>42644</v>
      </c>
      <c r="F938">
        <v>6526</v>
      </c>
      <c r="G938" t="str">
        <f>VLOOKUP(Table1[[#This Row],[tot_e_Rx]],'Lookup Tables'!$B$2:$C$6,2,TRUE)</f>
        <v xml:space="preserve">very low </v>
      </c>
      <c r="H938">
        <v>4524</v>
      </c>
      <c r="I938">
        <v>1917</v>
      </c>
      <c r="J938">
        <v>1928</v>
      </c>
      <c r="K938">
        <v>4461</v>
      </c>
      <c r="L938">
        <v>642</v>
      </c>
      <c r="M938">
        <v>315</v>
      </c>
      <c r="N938">
        <v>0.94</v>
      </c>
      <c r="O938">
        <v>0.93</v>
      </c>
      <c r="P938" t="str">
        <f>IF(Table1[[#This Row],[pct_pharm_e_Rx]]&gt;=0.85,"most"," ")</f>
        <v>most</v>
      </c>
    </row>
    <row r="939" spans="1:16" x14ac:dyDescent="0.2">
      <c r="A939" t="s">
        <v>39</v>
      </c>
      <c r="B939" t="s">
        <v>40</v>
      </c>
      <c r="C939">
        <v>6515</v>
      </c>
      <c r="D939" t="s">
        <v>118</v>
      </c>
      <c r="E939" s="1">
        <v>42461</v>
      </c>
      <c r="F939">
        <v>6515</v>
      </c>
      <c r="G939" t="str">
        <f>VLOOKUP(Table1[[#This Row],[tot_e_Rx]],'Lookup Tables'!$B$2:$C$6,2,TRUE)</f>
        <v xml:space="preserve">very low </v>
      </c>
      <c r="H939">
        <v>5334</v>
      </c>
      <c r="I939">
        <v>1083</v>
      </c>
      <c r="J939">
        <v>2969</v>
      </c>
      <c r="K939">
        <v>3484</v>
      </c>
      <c r="L939">
        <v>998</v>
      </c>
      <c r="M939">
        <v>141</v>
      </c>
      <c r="N939">
        <v>0.96</v>
      </c>
      <c r="O939">
        <v>0.91</v>
      </c>
      <c r="P939" t="str">
        <f>IF(Table1[[#This Row],[pct_pharm_e_Rx]]&gt;=0.85,"most"," ")</f>
        <v>most</v>
      </c>
    </row>
    <row r="940" spans="1:16" x14ac:dyDescent="0.2">
      <c r="A940" t="s">
        <v>21</v>
      </c>
      <c r="B940" t="s">
        <v>22</v>
      </c>
      <c r="C940">
        <v>6507</v>
      </c>
      <c r="D940" t="s">
        <v>114</v>
      </c>
      <c r="E940" s="1">
        <v>42917</v>
      </c>
      <c r="F940">
        <v>6507</v>
      </c>
      <c r="G940" t="str">
        <f>VLOOKUP(Table1[[#This Row],[tot_e_Rx]],'Lookup Tables'!$B$2:$C$6,2,TRUE)</f>
        <v xml:space="preserve">very low </v>
      </c>
      <c r="H940">
        <v>5770</v>
      </c>
      <c r="I940">
        <v>700</v>
      </c>
      <c r="J940">
        <v>2881</v>
      </c>
      <c r="K940">
        <v>3439</v>
      </c>
      <c r="L940">
        <v>759</v>
      </c>
      <c r="M940">
        <v>808</v>
      </c>
      <c r="N940">
        <v>0.95</v>
      </c>
      <c r="O940">
        <v>0.95</v>
      </c>
      <c r="P940" t="str">
        <f>IF(Table1[[#This Row],[pct_pharm_e_Rx]]&gt;=0.85,"most"," ")</f>
        <v>most</v>
      </c>
    </row>
    <row r="941" spans="1:16" x14ac:dyDescent="0.2">
      <c r="A941" t="s">
        <v>13</v>
      </c>
      <c r="B941" t="s">
        <v>14</v>
      </c>
      <c r="C941">
        <v>6485</v>
      </c>
      <c r="D941" t="s">
        <v>112</v>
      </c>
      <c r="E941" s="1">
        <v>43282</v>
      </c>
      <c r="F941">
        <v>6485</v>
      </c>
      <c r="G941" t="str">
        <f>VLOOKUP(Table1[[#This Row],[tot_e_Rx]],'Lookup Tables'!$B$2:$C$6,2,TRUE)</f>
        <v xml:space="preserve">very low </v>
      </c>
      <c r="H941">
        <v>5536</v>
      </c>
      <c r="I941">
        <v>949</v>
      </c>
      <c r="J941">
        <v>2122</v>
      </c>
      <c r="K941">
        <v>3960</v>
      </c>
      <c r="L941">
        <v>671</v>
      </c>
      <c r="M941">
        <v>115</v>
      </c>
      <c r="N941">
        <v>0.95</v>
      </c>
      <c r="O941">
        <v>0.94</v>
      </c>
      <c r="P941" t="str">
        <f>IF(Table1[[#This Row],[pct_pharm_e_Rx]]&gt;=0.85,"most"," ")</f>
        <v>most</v>
      </c>
    </row>
    <row r="942" spans="1:16" x14ac:dyDescent="0.2">
      <c r="A942" t="s">
        <v>23</v>
      </c>
      <c r="B942" t="s">
        <v>24</v>
      </c>
      <c r="C942">
        <v>6475</v>
      </c>
      <c r="D942" t="s">
        <v>116</v>
      </c>
      <c r="E942" s="1">
        <v>43009</v>
      </c>
      <c r="F942">
        <v>6475</v>
      </c>
      <c r="G942" t="str">
        <f>VLOOKUP(Table1[[#This Row],[tot_e_Rx]],'Lookup Tables'!$B$2:$C$6,2,TRUE)</f>
        <v xml:space="preserve">very low </v>
      </c>
      <c r="H942">
        <v>5477</v>
      </c>
      <c r="I942">
        <v>963</v>
      </c>
      <c r="J942">
        <v>1791</v>
      </c>
      <c r="K942">
        <v>4288</v>
      </c>
      <c r="L942">
        <v>733</v>
      </c>
      <c r="M942">
        <v>385</v>
      </c>
      <c r="N942">
        <v>0.93</v>
      </c>
      <c r="O942">
        <v>0.92</v>
      </c>
      <c r="P942" t="str">
        <f>IF(Table1[[#This Row],[pct_pharm_e_Rx]]&gt;=0.85,"most"," ")</f>
        <v>most</v>
      </c>
    </row>
    <row r="943" spans="1:16" x14ac:dyDescent="0.2">
      <c r="A943" t="s">
        <v>13</v>
      </c>
      <c r="B943" t="s">
        <v>14</v>
      </c>
      <c r="C943">
        <v>6473</v>
      </c>
      <c r="D943" t="s">
        <v>112</v>
      </c>
      <c r="E943" s="1">
        <v>43221</v>
      </c>
      <c r="F943">
        <v>6473</v>
      </c>
      <c r="G943" t="str">
        <f>VLOOKUP(Table1[[#This Row],[tot_e_Rx]],'Lookup Tables'!$B$2:$C$6,2,TRUE)</f>
        <v xml:space="preserve">very low </v>
      </c>
      <c r="H943">
        <v>5308</v>
      </c>
      <c r="I943">
        <v>1165</v>
      </c>
      <c r="J943">
        <v>2084</v>
      </c>
      <c r="K943">
        <v>4007</v>
      </c>
      <c r="L943">
        <v>635</v>
      </c>
      <c r="M943">
        <v>105</v>
      </c>
      <c r="N943">
        <v>0.95</v>
      </c>
      <c r="O943">
        <v>0.94</v>
      </c>
      <c r="P943" t="str">
        <f>IF(Table1[[#This Row],[pct_pharm_e_Rx]]&gt;=0.85,"most"," ")</f>
        <v>most</v>
      </c>
    </row>
    <row r="944" spans="1:16" x14ac:dyDescent="0.2">
      <c r="A944" t="s">
        <v>33</v>
      </c>
      <c r="B944" t="s">
        <v>34</v>
      </c>
      <c r="C944">
        <v>6462</v>
      </c>
      <c r="D944" t="s">
        <v>119</v>
      </c>
      <c r="E944" s="1">
        <v>43344</v>
      </c>
      <c r="F944">
        <v>6462</v>
      </c>
      <c r="G944" t="str">
        <f>VLOOKUP(Table1[[#This Row],[tot_e_Rx]],'Lookup Tables'!$B$2:$C$6,2,TRUE)</f>
        <v xml:space="preserve">very low </v>
      </c>
      <c r="H944">
        <v>6047</v>
      </c>
      <c r="I944">
        <v>414</v>
      </c>
      <c r="J944">
        <v>2937</v>
      </c>
      <c r="K944">
        <v>3510</v>
      </c>
      <c r="L944">
        <v>837</v>
      </c>
      <c r="M944">
        <v>591</v>
      </c>
      <c r="N944">
        <v>0.93</v>
      </c>
      <c r="O944">
        <v>0.93</v>
      </c>
      <c r="P944" t="str">
        <f>IF(Table1[[#This Row],[pct_pharm_e_Rx]]&gt;=0.85,"most"," ")</f>
        <v>most</v>
      </c>
    </row>
    <row r="945" spans="1:16" x14ac:dyDescent="0.2">
      <c r="A945" t="s">
        <v>21</v>
      </c>
      <c r="B945" t="s">
        <v>22</v>
      </c>
      <c r="C945">
        <v>6443</v>
      </c>
      <c r="D945" t="s">
        <v>114</v>
      </c>
      <c r="E945" s="1">
        <v>42887</v>
      </c>
      <c r="F945">
        <v>6443</v>
      </c>
      <c r="G945" t="str">
        <f>VLOOKUP(Table1[[#This Row],[tot_e_Rx]],'Lookup Tables'!$B$2:$C$6,2,TRUE)</f>
        <v xml:space="preserve">very low </v>
      </c>
      <c r="H945">
        <v>5667</v>
      </c>
      <c r="I945">
        <v>729</v>
      </c>
      <c r="J945">
        <v>2864</v>
      </c>
      <c r="K945">
        <v>3435</v>
      </c>
      <c r="L945">
        <v>739</v>
      </c>
      <c r="M945">
        <v>787</v>
      </c>
      <c r="N945">
        <v>0.95</v>
      </c>
      <c r="O945">
        <v>0.94</v>
      </c>
      <c r="P945" t="str">
        <f>IF(Table1[[#This Row],[pct_pharm_e_Rx]]&gt;=0.85,"most"," ")</f>
        <v>most</v>
      </c>
    </row>
    <row r="946" spans="1:16" x14ac:dyDescent="0.2">
      <c r="A946" t="s">
        <v>89</v>
      </c>
      <c r="B946" t="s">
        <v>90</v>
      </c>
      <c r="C946">
        <v>6418</v>
      </c>
      <c r="D946" t="s">
        <v>117</v>
      </c>
      <c r="E946" s="1">
        <v>42979</v>
      </c>
      <c r="F946">
        <v>6418</v>
      </c>
      <c r="G946" t="str">
        <f>VLOOKUP(Table1[[#This Row],[tot_e_Rx]],'Lookup Tables'!$B$2:$C$6,2,TRUE)</f>
        <v xml:space="preserve">very low </v>
      </c>
      <c r="H946">
        <v>5024</v>
      </c>
      <c r="I946">
        <v>1312</v>
      </c>
      <c r="J946">
        <v>2478</v>
      </c>
      <c r="K946">
        <v>3580</v>
      </c>
      <c r="L946">
        <v>732</v>
      </c>
      <c r="M946">
        <v>305</v>
      </c>
      <c r="N946">
        <v>0.95</v>
      </c>
      <c r="O946">
        <v>0.95</v>
      </c>
      <c r="P946" t="str">
        <f>IF(Table1[[#This Row],[pct_pharm_e_Rx]]&gt;=0.85,"most"," ")</f>
        <v>most</v>
      </c>
    </row>
    <row r="947" spans="1:16" x14ac:dyDescent="0.2">
      <c r="A947" t="s">
        <v>33</v>
      </c>
      <c r="B947" t="s">
        <v>34</v>
      </c>
      <c r="C947">
        <v>6398</v>
      </c>
      <c r="D947" t="s">
        <v>119</v>
      </c>
      <c r="E947" s="1">
        <v>43313</v>
      </c>
      <c r="F947">
        <v>6398</v>
      </c>
      <c r="G947" t="str">
        <f>VLOOKUP(Table1[[#This Row],[tot_e_Rx]],'Lookup Tables'!$B$2:$C$6,2,TRUE)</f>
        <v xml:space="preserve">very low </v>
      </c>
      <c r="H947">
        <v>5941</v>
      </c>
      <c r="I947">
        <v>457</v>
      </c>
      <c r="J947">
        <v>2896</v>
      </c>
      <c r="K947">
        <v>3497</v>
      </c>
      <c r="L947">
        <v>820</v>
      </c>
      <c r="M947">
        <v>576</v>
      </c>
      <c r="N947">
        <v>0.93</v>
      </c>
      <c r="O947">
        <v>0.93</v>
      </c>
      <c r="P947" t="str">
        <f>IF(Table1[[#This Row],[pct_pharm_e_Rx]]&gt;=0.85,"most"," ")</f>
        <v>most</v>
      </c>
    </row>
    <row r="948" spans="1:16" x14ac:dyDescent="0.2">
      <c r="A948" t="s">
        <v>17</v>
      </c>
      <c r="B948" t="s">
        <v>18</v>
      </c>
      <c r="C948">
        <v>6397</v>
      </c>
      <c r="D948" t="s">
        <v>114</v>
      </c>
      <c r="E948" s="1">
        <v>42675</v>
      </c>
      <c r="F948">
        <v>6397</v>
      </c>
      <c r="G948" t="str">
        <f>VLOOKUP(Table1[[#This Row],[tot_e_Rx]],'Lookup Tables'!$B$2:$C$6,2,TRUE)</f>
        <v xml:space="preserve">very low </v>
      </c>
      <c r="H948">
        <v>5441</v>
      </c>
      <c r="I948">
        <v>834</v>
      </c>
      <c r="J948">
        <v>2513</v>
      </c>
      <c r="K948">
        <v>3687</v>
      </c>
      <c r="L948">
        <v>845</v>
      </c>
      <c r="M948">
        <v>519</v>
      </c>
      <c r="N948">
        <v>0.96</v>
      </c>
      <c r="O948">
        <v>0.96</v>
      </c>
      <c r="P948" t="str">
        <f>IF(Table1[[#This Row],[pct_pharm_e_Rx]]&gt;=0.85,"most"," ")</f>
        <v>most</v>
      </c>
    </row>
    <row r="949" spans="1:16" x14ac:dyDescent="0.2">
      <c r="A949" t="s">
        <v>43</v>
      </c>
      <c r="B949" t="s">
        <v>44</v>
      </c>
      <c r="C949">
        <v>6390</v>
      </c>
      <c r="D949" t="s">
        <v>112</v>
      </c>
      <c r="E949" s="1">
        <v>43009</v>
      </c>
      <c r="F949">
        <v>6390</v>
      </c>
      <c r="G949" t="str">
        <f>VLOOKUP(Table1[[#This Row],[tot_e_Rx]],'Lookup Tables'!$B$2:$C$6,2,TRUE)</f>
        <v xml:space="preserve">very low </v>
      </c>
      <c r="H949">
        <v>5188</v>
      </c>
      <c r="I949">
        <v>1171</v>
      </c>
      <c r="J949">
        <v>2507</v>
      </c>
      <c r="K949">
        <v>3616</v>
      </c>
      <c r="L949">
        <v>1087</v>
      </c>
      <c r="M949">
        <v>334</v>
      </c>
      <c r="N949">
        <v>0.96</v>
      </c>
      <c r="O949">
        <v>0.95</v>
      </c>
      <c r="P949" t="str">
        <f>IF(Table1[[#This Row],[pct_pharm_e_Rx]]&gt;=0.85,"most"," ")</f>
        <v>most</v>
      </c>
    </row>
    <row r="950" spans="1:16" x14ac:dyDescent="0.2">
      <c r="A950" t="s">
        <v>71</v>
      </c>
      <c r="B950" t="s">
        <v>72</v>
      </c>
      <c r="C950">
        <v>6373</v>
      </c>
      <c r="D950" t="s">
        <v>120</v>
      </c>
      <c r="E950" s="1">
        <v>42430</v>
      </c>
      <c r="F950">
        <v>6373</v>
      </c>
      <c r="G950" t="str">
        <f>VLOOKUP(Table1[[#This Row],[tot_e_Rx]],'Lookup Tables'!$B$2:$C$6,2,TRUE)</f>
        <v xml:space="preserve">very low </v>
      </c>
      <c r="H950">
        <v>4110</v>
      </c>
      <c r="I950">
        <v>2186</v>
      </c>
      <c r="J950">
        <v>1942</v>
      </c>
      <c r="K950">
        <v>4347</v>
      </c>
      <c r="L950">
        <v>467</v>
      </c>
      <c r="M950">
        <v>156</v>
      </c>
      <c r="N950">
        <v>0.88</v>
      </c>
      <c r="O950">
        <v>0.87</v>
      </c>
      <c r="P950" t="str">
        <f>IF(Table1[[#This Row],[pct_pharm_e_Rx]]&gt;=0.85,"most"," ")</f>
        <v>most</v>
      </c>
    </row>
    <row r="951" spans="1:16" x14ac:dyDescent="0.2">
      <c r="A951" t="s">
        <v>83</v>
      </c>
      <c r="B951" t="s">
        <v>84</v>
      </c>
      <c r="C951">
        <v>6360</v>
      </c>
      <c r="D951" t="s">
        <v>113</v>
      </c>
      <c r="E951" s="1">
        <v>42795</v>
      </c>
      <c r="F951">
        <v>6360</v>
      </c>
      <c r="G951" t="str">
        <f>VLOOKUP(Table1[[#This Row],[tot_e_Rx]],'Lookup Tables'!$B$2:$C$6,2,TRUE)</f>
        <v xml:space="preserve">very low </v>
      </c>
      <c r="H951">
        <v>5885</v>
      </c>
      <c r="I951">
        <v>475</v>
      </c>
      <c r="J951">
        <v>2554</v>
      </c>
      <c r="K951">
        <v>3581</v>
      </c>
      <c r="L951">
        <v>800</v>
      </c>
      <c r="M951">
        <v>478</v>
      </c>
      <c r="N951">
        <v>0.95</v>
      </c>
      <c r="O951">
        <v>0.94</v>
      </c>
      <c r="P951" t="str">
        <f>IF(Table1[[#This Row],[pct_pharm_e_Rx]]&gt;=0.85,"most"," ")</f>
        <v>most</v>
      </c>
    </row>
    <row r="952" spans="1:16" x14ac:dyDescent="0.2">
      <c r="A952" t="s">
        <v>49</v>
      </c>
      <c r="B952" t="s">
        <v>50</v>
      </c>
      <c r="C952">
        <v>6359</v>
      </c>
      <c r="D952" t="s">
        <v>117</v>
      </c>
      <c r="E952" s="1">
        <v>42614</v>
      </c>
      <c r="F952">
        <v>6359</v>
      </c>
      <c r="G952" t="str">
        <f>VLOOKUP(Table1[[#This Row],[tot_e_Rx]],'Lookup Tables'!$B$2:$C$6,2,TRUE)</f>
        <v xml:space="preserve">very low </v>
      </c>
      <c r="H952">
        <v>4380</v>
      </c>
      <c r="I952">
        <v>1896</v>
      </c>
      <c r="J952">
        <v>1900</v>
      </c>
      <c r="K952">
        <v>4321</v>
      </c>
      <c r="L952">
        <v>630</v>
      </c>
      <c r="M952">
        <v>299</v>
      </c>
      <c r="N952">
        <v>0.94</v>
      </c>
      <c r="O952">
        <v>0.93</v>
      </c>
      <c r="P952" t="str">
        <f>IF(Table1[[#This Row],[pct_pharm_e_Rx]]&gt;=0.85,"most"," ")</f>
        <v>most</v>
      </c>
    </row>
    <row r="953" spans="1:16" x14ac:dyDescent="0.2">
      <c r="A953" t="s">
        <v>13</v>
      </c>
      <c r="B953" t="s">
        <v>14</v>
      </c>
      <c r="C953">
        <v>6357</v>
      </c>
      <c r="D953" t="s">
        <v>112</v>
      </c>
      <c r="E953" s="1">
        <v>43191</v>
      </c>
      <c r="F953">
        <v>6357</v>
      </c>
      <c r="G953" t="str">
        <f>VLOOKUP(Table1[[#This Row],[tot_e_Rx]],'Lookup Tables'!$B$2:$C$6,2,TRUE)</f>
        <v xml:space="preserve">very low </v>
      </c>
      <c r="H953">
        <v>5176</v>
      </c>
      <c r="I953">
        <v>1181</v>
      </c>
      <c r="J953">
        <v>2066</v>
      </c>
      <c r="K953">
        <v>3957</v>
      </c>
      <c r="L953">
        <v>620</v>
      </c>
      <c r="M953">
        <v>104</v>
      </c>
      <c r="N953">
        <v>0.96</v>
      </c>
      <c r="O953">
        <v>0.94</v>
      </c>
      <c r="P953" t="str">
        <f>IF(Table1[[#This Row],[pct_pharm_e_Rx]]&gt;=0.85,"most"," ")</f>
        <v>most</v>
      </c>
    </row>
    <row r="954" spans="1:16" x14ac:dyDescent="0.2">
      <c r="A954" t="s">
        <v>33</v>
      </c>
      <c r="B954" t="s">
        <v>34</v>
      </c>
      <c r="C954">
        <v>6348</v>
      </c>
      <c r="D954" t="s">
        <v>119</v>
      </c>
      <c r="E954" s="1">
        <v>43282</v>
      </c>
      <c r="F954">
        <v>6348</v>
      </c>
      <c r="G954" t="str">
        <f>VLOOKUP(Table1[[#This Row],[tot_e_Rx]],'Lookup Tables'!$B$2:$C$6,2,TRUE)</f>
        <v xml:space="preserve">very low </v>
      </c>
      <c r="H954">
        <v>5877</v>
      </c>
      <c r="I954">
        <v>470</v>
      </c>
      <c r="J954">
        <v>2556</v>
      </c>
      <c r="K954">
        <v>3200</v>
      </c>
      <c r="L954">
        <v>787</v>
      </c>
      <c r="M954">
        <v>537</v>
      </c>
      <c r="N954">
        <v>0.93</v>
      </c>
      <c r="O954">
        <v>0.93</v>
      </c>
      <c r="P954" t="str">
        <f>IF(Table1[[#This Row],[pct_pharm_e_Rx]]&gt;=0.85,"most"," ")</f>
        <v>most</v>
      </c>
    </row>
    <row r="955" spans="1:16" x14ac:dyDescent="0.2">
      <c r="A955" t="s">
        <v>23</v>
      </c>
      <c r="B955" t="s">
        <v>24</v>
      </c>
      <c r="C955">
        <v>6330</v>
      </c>
      <c r="D955" t="s">
        <v>116</v>
      </c>
      <c r="E955" s="1">
        <v>42979</v>
      </c>
      <c r="F955">
        <v>6330</v>
      </c>
      <c r="G955" t="str">
        <f>VLOOKUP(Table1[[#This Row],[tot_e_Rx]],'Lookup Tables'!$B$2:$C$6,2,TRUE)</f>
        <v xml:space="preserve">very low </v>
      </c>
      <c r="H955">
        <v>5334</v>
      </c>
      <c r="I955">
        <v>964</v>
      </c>
      <c r="J955">
        <v>1746</v>
      </c>
      <c r="K955">
        <v>4223</v>
      </c>
      <c r="L955">
        <v>706</v>
      </c>
      <c r="M955">
        <v>386</v>
      </c>
      <c r="N955">
        <v>0.93</v>
      </c>
      <c r="O955">
        <v>0.92</v>
      </c>
      <c r="P955" t="str">
        <f>IF(Table1[[#This Row],[pct_pharm_e_Rx]]&gt;=0.85,"most"," ")</f>
        <v>most</v>
      </c>
    </row>
    <row r="956" spans="1:16" x14ac:dyDescent="0.2">
      <c r="A956" t="s">
        <v>93</v>
      </c>
      <c r="B956" t="s">
        <v>94</v>
      </c>
      <c r="C956">
        <v>6321</v>
      </c>
      <c r="D956" t="s">
        <v>112</v>
      </c>
      <c r="E956" s="1">
        <v>42430</v>
      </c>
      <c r="F956">
        <v>6321</v>
      </c>
      <c r="G956" t="str">
        <f>VLOOKUP(Table1[[#This Row],[tot_e_Rx]],'Lookup Tables'!$B$2:$C$6,2,TRUE)</f>
        <v xml:space="preserve">very low </v>
      </c>
      <c r="H956">
        <v>4553</v>
      </c>
      <c r="I956">
        <v>1612</v>
      </c>
      <c r="J956">
        <v>2672</v>
      </c>
      <c r="K956">
        <v>3562</v>
      </c>
      <c r="L956">
        <v>1295</v>
      </c>
      <c r="M956">
        <v>231</v>
      </c>
      <c r="N956">
        <v>0.86</v>
      </c>
      <c r="O956">
        <v>0.83</v>
      </c>
      <c r="P956" t="str">
        <f>IF(Table1[[#This Row],[pct_pharm_e_Rx]]&gt;=0.85,"most"," ")</f>
        <v xml:space="preserve"> </v>
      </c>
    </row>
    <row r="957" spans="1:16" x14ac:dyDescent="0.2">
      <c r="A957" t="s">
        <v>89</v>
      </c>
      <c r="B957" t="s">
        <v>90</v>
      </c>
      <c r="C957">
        <v>6317</v>
      </c>
      <c r="D957" t="s">
        <v>117</v>
      </c>
      <c r="E957" s="1">
        <v>42948</v>
      </c>
      <c r="F957">
        <v>6317</v>
      </c>
      <c r="G957" t="str">
        <f>VLOOKUP(Table1[[#This Row],[tot_e_Rx]],'Lookup Tables'!$B$2:$C$6,2,TRUE)</f>
        <v xml:space="preserve">very low </v>
      </c>
      <c r="H957">
        <v>4861</v>
      </c>
      <c r="I957">
        <v>1385</v>
      </c>
      <c r="J957">
        <v>2447</v>
      </c>
      <c r="K957">
        <v>3538</v>
      </c>
      <c r="L957">
        <v>717</v>
      </c>
      <c r="M957">
        <v>305</v>
      </c>
      <c r="N957">
        <v>0.94</v>
      </c>
      <c r="O957">
        <v>0.94</v>
      </c>
      <c r="P957" t="str">
        <f>IF(Table1[[#This Row],[pct_pharm_e_Rx]]&gt;=0.85,"most"," ")</f>
        <v>most</v>
      </c>
    </row>
    <row r="958" spans="1:16" x14ac:dyDescent="0.2">
      <c r="A958" t="s">
        <v>57</v>
      </c>
      <c r="B958" t="s">
        <v>58</v>
      </c>
      <c r="C958">
        <v>6300</v>
      </c>
      <c r="D958" t="s">
        <v>119</v>
      </c>
      <c r="E958" s="1">
        <v>42401</v>
      </c>
      <c r="F958">
        <v>6300</v>
      </c>
      <c r="G958" t="str">
        <f>VLOOKUP(Table1[[#This Row],[tot_e_Rx]],'Lookup Tables'!$B$2:$C$6,2,TRUE)</f>
        <v xml:space="preserve">very low </v>
      </c>
      <c r="H958">
        <v>5366</v>
      </c>
      <c r="I958">
        <v>833</v>
      </c>
      <c r="J958">
        <v>2661</v>
      </c>
      <c r="K958">
        <v>3608</v>
      </c>
      <c r="L958">
        <v>892</v>
      </c>
      <c r="M958">
        <v>138</v>
      </c>
      <c r="N958">
        <v>0.89</v>
      </c>
      <c r="O958">
        <v>0.86</v>
      </c>
      <c r="P958" t="str">
        <f>IF(Table1[[#This Row],[pct_pharm_e_Rx]]&gt;=0.85,"most"," ")</f>
        <v>most</v>
      </c>
    </row>
    <row r="959" spans="1:16" x14ac:dyDescent="0.2">
      <c r="A959" t="s">
        <v>21</v>
      </c>
      <c r="B959" t="s">
        <v>22</v>
      </c>
      <c r="C959">
        <v>6299</v>
      </c>
      <c r="D959" t="s">
        <v>114</v>
      </c>
      <c r="E959" s="1">
        <v>42856</v>
      </c>
      <c r="F959">
        <v>6299</v>
      </c>
      <c r="G959" t="str">
        <f>VLOOKUP(Table1[[#This Row],[tot_e_Rx]],'Lookup Tables'!$B$2:$C$6,2,TRUE)</f>
        <v xml:space="preserve">very low </v>
      </c>
      <c r="H959">
        <v>5525</v>
      </c>
      <c r="I959">
        <v>728</v>
      </c>
      <c r="J959">
        <v>2800</v>
      </c>
      <c r="K959">
        <v>3359</v>
      </c>
      <c r="L959">
        <v>720</v>
      </c>
      <c r="M959">
        <v>767</v>
      </c>
      <c r="N959">
        <v>0.94</v>
      </c>
      <c r="O959">
        <v>0.94</v>
      </c>
      <c r="P959" t="str">
        <f>IF(Table1[[#This Row],[pct_pharm_e_Rx]]&gt;=0.85,"most"," ")</f>
        <v>most</v>
      </c>
    </row>
    <row r="960" spans="1:16" x14ac:dyDescent="0.2">
      <c r="A960" t="s">
        <v>49</v>
      </c>
      <c r="B960" t="s">
        <v>50</v>
      </c>
      <c r="C960">
        <v>6278</v>
      </c>
      <c r="D960" t="s">
        <v>117</v>
      </c>
      <c r="E960" s="1">
        <v>42522</v>
      </c>
      <c r="F960">
        <v>6278</v>
      </c>
      <c r="G960" t="str">
        <f>VLOOKUP(Table1[[#This Row],[tot_e_Rx]],'Lookup Tables'!$B$2:$C$6,2,TRUE)</f>
        <v xml:space="preserve">very low </v>
      </c>
      <c r="H960">
        <v>3999</v>
      </c>
      <c r="I960">
        <v>2207</v>
      </c>
      <c r="J960">
        <v>1763</v>
      </c>
      <c r="K960">
        <v>4439</v>
      </c>
      <c r="L960">
        <v>590</v>
      </c>
      <c r="M960">
        <v>310</v>
      </c>
      <c r="N960">
        <v>0.93</v>
      </c>
      <c r="O960">
        <v>0.92</v>
      </c>
      <c r="P960" t="str">
        <f>IF(Table1[[#This Row],[pct_pharm_e_Rx]]&gt;=0.85,"most"," ")</f>
        <v>most</v>
      </c>
    </row>
    <row r="961" spans="1:16" x14ac:dyDescent="0.2">
      <c r="A961" t="s">
        <v>83</v>
      </c>
      <c r="B961" t="s">
        <v>84</v>
      </c>
      <c r="C961">
        <v>6267</v>
      </c>
      <c r="D961" t="s">
        <v>113</v>
      </c>
      <c r="E961" s="1">
        <v>42767</v>
      </c>
      <c r="F961">
        <v>6267</v>
      </c>
      <c r="G961" t="str">
        <f>VLOOKUP(Table1[[#This Row],[tot_e_Rx]],'Lookup Tables'!$B$2:$C$6,2,TRUE)</f>
        <v xml:space="preserve">very low </v>
      </c>
      <c r="H961">
        <v>5790</v>
      </c>
      <c r="I961">
        <v>476</v>
      </c>
      <c r="J961">
        <v>2497</v>
      </c>
      <c r="K961">
        <v>3551</v>
      </c>
      <c r="L961">
        <v>787</v>
      </c>
      <c r="M961">
        <v>459</v>
      </c>
      <c r="N961">
        <v>0.94</v>
      </c>
      <c r="O961">
        <v>0.94</v>
      </c>
      <c r="P961" t="str">
        <f>IF(Table1[[#This Row],[pct_pharm_e_Rx]]&gt;=0.85,"most"," ")</f>
        <v>most</v>
      </c>
    </row>
    <row r="962" spans="1:16" x14ac:dyDescent="0.2">
      <c r="A962" t="s">
        <v>13</v>
      </c>
      <c r="B962" t="s">
        <v>14</v>
      </c>
      <c r="C962">
        <v>6251</v>
      </c>
      <c r="D962" t="s">
        <v>112</v>
      </c>
      <c r="E962" s="1">
        <v>43160</v>
      </c>
      <c r="F962">
        <v>6251</v>
      </c>
      <c r="G962" t="str">
        <f>VLOOKUP(Table1[[#This Row],[tot_e_Rx]],'Lookup Tables'!$B$2:$C$6,2,TRUE)</f>
        <v xml:space="preserve">very low </v>
      </c>
      <c r="H962">
        <v>5071</v>
      </c>
      <c r="I962">
        <v>1180</v>
      </c>
      <c r="J962">
        <v>2032</v>
      </c>
      <c r="K962">
        <v>3895</v>
      </c>
      <c r="L962">
        <v>604</v>
      </c>
      <c r="M962">
        <v>104</v>
      </c>
      <c r="N962">
        <v>0.95</v>
      </c>
      <c r="O962">
        <v>0.94</v>
      </c>
      <c r="P962" t="str">
        <f>IF(Table1[[#This Row],[pct_pharm_e_Rx]]&gt;=0.85,"most"," ")</f>
        <v>most</v>
      </c>
    </row>
    <row r="963" spans="1:16" x14ac:dyDescent="0.2">
      <c r="A963" t="s">
        <v>13</v>
      </c>
      <c r="B963" t="s">
        <v>14</v>
      </c>
      <c r="C963">
        <v>6234</v>
      </c>
      <c r="D963" t="s">
        <v>112</v>
      </c>
      <c r="E963" s="1">
        <v>43132</v>
      </c>
      <c r="F963">
        <v>6234</v>
      </c>
      <c r="G963" t="str">
        <f>VLOOKUP(Table1[[#This Row],[tot_e_Rx]],'Lookup Tables'!$B$2:$C$6,2,TRUE)</f>
        <v xml:space="preserve">very low </v>
      </c>
      <c r="H963">
        <v>5025</v>
      </c>
      <c r="I963">
        <v>1209</v>
      </c>
      <c r="J963">
        <v>2026</v>
      </c>
      <c r="K963">
        <v>3882</v>
      </c>
      <c r="L963">
        <v>601</v>
      </c>
      <c r="M963">
        <v>108</v>
      </c>
      <c r="N963">
        <v>0.95</v>
      </c>
      <c r="O963">
        <v>0.94</v>
      </c>
      <c r="P963" t="str">
        <f>IF(Table1[[#This Row],[pct_pharm_e_Rx]]&gt;=0.85,"most"," ")</f>
        <v>most</v>
      </c>
    </row>
    <row r="964" spans="1:16" x14ac:dyDescent="0.2">
      <c r="A964" t="s">
        <v>33</v>
      </c>
      <c r="B964" t="s">
        <v>34</v>
      </c>
      <c r="C964">
        <v>6228</v>
      </c>
      <c r="D964" t="s">
        <v>119</v>
      </c>
      <c r="E964" s="1">
        <v>43252</v>
      </c>
      <c r="F964">
        <v>6228</v>
      </c>
      <c r="G964" t="str">
        <f>VLOOKUP(Table1[[#This Row],[tot_e_Rx]],'Lookup Tables'!$B$2:$C$6,2,TRUE)</f>
        <v xml:space="preserve">very low </v>
      </c>
      <c r="H964">
        <v>5752</v>
      </c>
      <c r="I964">
        <v>476</v>
      </c>
      <c r="J964">
        <v>2545</v>
      </c>
      <c r="K964">
        <v>3254</v>
      </c>
      <c r="L964">
        <v>780</v>
      </c>
      <c r="M964">
        <v>522</v>
      </c>
      <c r="N964">
        <v>0.93</v>
      </c>
      <c r="O964">
        <v>0.93</v>
      </c>
      <c r="P964" t="str">
        <f>IF(Table1[[#This Row],[pct_pharm_e_Rx]]&gt;=0.85,"most"," ")</f>
        <v>most</v>
      </c>
    </row>
    <row r="965" spans="1:16" x14ac:dyDescent="0.2">
      <c r="A965" t="s">
        <v>83</v>
      </c>
      <c r="B965" t="s">
        <v>84</v>
      </c>
      <c r="C965">
        <v>6219</v>
      </c>
      <c r="D965" t="s">
        <v>113</v>
      </c>
      <c r="E965" s="1">
        <v>42736</v>
      </c>
      <c r="F965">
        <v>6219</v>
      </c>
      <c r="G965" t="str">
        <f>VLOOKUP(Table1[[#This Row],[tot_e_Rx]],'Lookup Tables'!$B$2:$C$6,2,TRUE)</f>
        <v xml:space="preserve">very low </v>
      </c>
      <c r="H965">
        <v>5748</v>
      </c>
      <c r="I965">
        <v>471</v>
      </c>
      <c r="J965">
        <v>2498</v>
      </c>
      <c r="K965">
        <v>3516</v>
      </c>
      <c r="L965">
        <v>782</v>
      </c>
      <c r="M965">
        <v>468</v>
      </c>
      <c r="N965">
        <v>0.93</v>
      </c>
      <c r="O965">
        <v>0.93</v>
      </c>
      <c r="P965" t="str">
        <f>IF(Table1[[#This Row],[pct_pharm_e_Rx]]&gt;=0.85,"most"," ")</f>
        <v>most</v>
      </c>
    </row>
    <row r="966" spans="1:16" x14ac:dyDescent="0.2">
      <c r="A966" t="s">
        <v>23</v>
      </c>
      <c r="B966" t="s">
        <v>24</v>
      </c>
      <c r="C966">
        <v>6184</v>
      </c>
      <c r="D966" t="s">
        <v>116</v>
      </c>
      <c r="E966" s="1">
        <v>42948</v>
      </c>
      <c r="F966">
        <v>6184</v>
      </c>
      <c r="G966" t="str">
        <f>VLOOKUP(Table1[[#This Row],[tot_e_Rx]],'Lookup Tables'!$B$2:$C$6,2,TRUE)</f>
        <v xml:space="preserve">very low </v>
      </c>
      <c r="H966">
        <v>5178</v>
      </c>
      <c r="I966">
        <v>974</v>
      </c>
      <c r="J966">
        <v>1717</v>
      </c>
      <c r="K966">
        <v>4130</v>
      </c>
      <c r="L966">
        <v>695</v>
      </c>
      <c r="M966">
        <v>371</v>
      </c>
      <c r="N966">
        <v>0.92</v>
      </c>
      <c r="O966">
        <v>0.92</v>
      </c>
      <c r="P966" t="str">
        <f>IF(Table1[[#This Row],[pct_pharm_e_Rx]]&gt;=0.85,"most"," ")</f>
        <v>most</v>
      </c>
    </row>
    <row r="967" spans="1:16" x14ac:dyDescent="0.2">
      <c r="A967" t="s">
        <v>49</v>
      </c>
      <c r="B967" t="s">
        <v>50</v>
      </c>
      <c r="C967">
        <v>6173</v>
      </c>
      <c r="D967" t="s">
        <v>117</v>
      </c>
      <c r="E967" s="1">
        <v>42583</v>
      </c>
      <c r="F967">
        <v>6173</v>
      </c>
      <c r="G967" t="str">
        <f>VLOOKUP(Table1[[#This Row],[tot_e_Rx]],'Lookup Tables'!$B$2:$C$6,2,TRUE)</f>
        <v xml:space="preserve">very low </v>
      </c>
      <c r="H967">
        <v>4151</v>
      </c>
      <c r="I967">
        <v>1943</v>
      </c>
      <c r="J967">
        <v>1783</v>
      </c>
      <c r="K967">
        <v>4058</v>
      </c>
      <c r="L967">
        <v>580</v>
      </c>
      <c r="M967">
        <v>291</v>
      </c>
      <c r="N967">
        <v>0.94</v>
      </c>
      <c r="O967">
        <v>0.93</v>
      </c>
      <c r="P967" t="str">
        <f>IF(Table1[[#This Row],[pct_pharm_e_Rx]]&gt;=0.85,"most"," ")</f>
        <v>most</v>
      </c>
    </row>
    <row r="968" spans="1:16" x14ac:dyDescent="0.2">
      <c r="A968" t="s">
        <v>33</v>
      </c>
      <c r="B968" t="s">
        <v>34</v>
      </c>
      <c r="C968">
        <v>6166</v>
      </c>
      <c r="D968" t="s">
        <v>119</v>
      </c>
      <c r="E968" s="1">
        <v>43221</v>
      </c>
      <c r="F968">
        <v>6166</v>
      </c>
      <c r="G968" t="str">
        <f>VLOOKUP(Table1[[#This Row],[tot_e_Rx]],'Lookup Tables'!$B$2:$C$6,2,TRUE)</f>
        <v xml:space="preserve">very low </v>
      </c>
      <c r="H968">
        <v>5526</v>
      </c>
      <c r="I968">
        <v>640</v>
      </c>
      <c r="J968">
        <v>2563</v>
      </c>
      <c r="K968">
        <v>3178</v>
      </c>
      <c r="L968">
        <v>757</v>
      </c>
      <c r="M968">
        <v>527</v>
      </c>
      <c r="N968">
        <v>0.93</v>
      </c>
      <c r="O968">
        <v>0.93</v>
      </c>
      <c r="P968" t="str">
        <f>IF(Table1[[#This Row],[pct_pharm_e_Rx]]&gt;=0.85,"most"," ")</f>
        <v>most</v>
      </c>
    </row>
    <row r="969" spans="1:16" x14ac:dyDescent="0.2">
      <c r="A969" t="s">
        <v>89</v>
      </c>
      <c r="B969" t="s">
        <v>90</v>
      </c>
      <c r="C969">
        <v>6156</v>
      </c>
      <c r="D969" t="s">
        <v>117</v>
      </c>
      <c r="E969" s="1">
        <v>42917</v>
      </c>
      <c r="F969">
        <v>6156</v>
      </c>
      <c r="G969" t="str">
        <f>VLOOKUP(Table1[[#This Row],[tot_e_Rx]],'Lookup Tables'!$B$2:$C$6,2,TRUE)</f>
        <v xml:space="preserve">very low </v>
      </c>
      <c r="H969">
        <v>4725</v>
      </c>
      <c r="I969">
        <v>1368</v>
      </c>
      <c r="J969">
        <v>2404</v>
      </c>
      <c r="K969">
        <v>3460</v>
      </c>
      <c r="L969">
        <v>695</v>
      </c>
      <c r="M969">
        <v>292</v>
      </c>
      <c r="N969">
        <v>0.94</v>
      </c>
      <c r="O969">
        <v>0.93</v>
      </c>
      <c r="P969" t="str">
        <f>IF(Table1[[#This Row],[pct_pharm_e_Rx]]&gt;=0.85,"most"," ")</f>
        <v>most</v>
      </c>
    </row>
    <row r="970" spans="1:16" x14ac:dyDescent="0.2">
      <c r="A970" t="s">
        <v>89</v>
      </c>
      <c r="B970" t="s">
        <v>90</v>
      </c>
      <c r="C970">
        <v>6153</v>
      </c>
      <c r="D970" t="s">
        <v>117</v>
      </c>
      <c r="E970" s="1">
        <v>42887</v>
      </c>
      <c r="F970">
        <v>6153</v>
      </c>
      <c r="G970" t="str">
        <f>VLOOKUP(Table1[[#This Row],[tot_e_Rx]],'Lookup Tables'!$B$2:$C$6,2,TRUE)</f>
        <v xml:space="preserve">very low </v>
      </c>
      <c r="H970">
        <v>4618</v>
      </c>
      <c r="I970">
        <v>1470</v>
      </c>
      <c r="J970">
        <v>2427</v>
      </c>
      <c r="K970">
        <v>3492</v>
      </c>
      <c r="L970">
        <v>674</v>
      </c>
      <c r="M970">
        <v>298</v>
      </c>
      <c r="N970">
        <v>0.93</v>
      </c>
      <c r="O970">
        <v>0.93</v>
      </c>
      <c r="P970" t="str">
        <f>IF(Table1[[#This Row],[pct_pharm_e_Rx]]&gt;=0.85,"most"," ")</f>
        <v>most</v>
      </c>
    </row>
    <row r="971" spans="1:16" x14ac:dyDescent="0.2">
      <c r="A971" t="s">
        <v>29</v>
      </c>
      <c r="B971" t="s">
        <v>30</v>
      </c>
      <c r="C971">
        <v>6151</v>
      </c>
      <c r="D971" t="s">
        <v>117</v>
      </c>
      <c r="E971" s="1">
        <v>42430</v>
      </c>
      <c r="F971">
        <v>6151</v>
      </c>
      <c r="G971" t="str">
        <f>VLOOKUP(Table1[[#This Row],[tot_e_Rx]],'Lookup Tables'!$B$2:$C$6,2,TRUE)</f>
        <v xml:space="preserve">very low </v>
      </c>
      <c r="H971">
        <v>4919</v>
      </c>
      <c r="I971">
        <v>1166</v>
      </c>
      <c r="J971">
        <v>2332</v>
      </c>
      <c r="K971">
        <v>3764</v>
      </c>
      <c r="L971">
        <v>456</v>
      </c>
      <c r="M971">
        <v>320</v>
      </c>
      <c r="N971">
        <v>0.92</v>
      </c>
      <c r="O971">
        <v>0.9</v>
      </c>
      <c r="P971" t="str">
        <f>IF(Table1[[#This Row],[pct_pharm_e_Rx]]&gt;=0.85,"most"," ")</f>
        <v>most</v>
      </c>
    </row>
    <row r="972" spans="1:16" x14ac:dyDescent="0.2">
      <c r="A972" t="s">
        <v>33</v>
      </c>
      <c r="B972" t="s">
        <v>34</v>
      </c>
      <c r="C972">
        <v>6149</v>
      </c>
      <c r="D972" t="s">
        <v>119</v>
      </c>
      <c r="E972" s="1">
        <v>43191</v>
      </c>
      <c r="F972">
        <v>6149</v>
      </c>
      <c r="G972" t="str">
        <f>VLOOKUP(Table1[[#This Row],[tot_e_Rx]],'Lookup Tables'!$B$2:$C$6,2,TRUE)</f>
        <v xml:space="preserve">very low </v>
      </c>
      <c r="H972">
        <v>5484</v>
      </c>
      <c r="I972">
        <v>665</v>
      </c>
      <c r="J972">
        <v>2568</v>
      </c>
      <c r="K972">
        <v>3178</v>
      </c>
      <c r="L972">
        <v>771</v>
      </c>
      <c r="M972">
        <v>522</v>
      </c>
      <c r="N972">
        <v>0.93</v>
      </c>
      <c r="O972">
        <v>0.93</v>
      </c>
      <c r="P972" t="str">
        <f>IF(Table1[[#This Row],[pct_pharm_e_Rx]]&gt;=0.85,"most"," ")</f>
        <v>most</v>
      </c>
    </row>
    <row r="973" spans="1:16" x14ac:dyDescent="0.2">
      <c r="A973" t="s">
        <v>13</v>
      </c>
      <c r="B973" t="s">
        <v>14</v>
      </c>
      <c r="C973">
        <v>6133</v>
      </c>
      <c r="D973" t="s">
        <v>112</v>
      </c>
      <c r="E973" s="1">
        <v>43101</v>
      </c>
      <c r="F973">
        <v>6133</v>
      </c>
      <c r="G973" t="str">
        <f>VLOOKUP(Table1[[#This Row],[tot_e_Rx]],'Lookup Tables'!$B$2:$C$6,2,TRUE)</f>
        <v xml:space="preserve">very low </v>
      </c>
      <c r="H973">
        <v>4905</v>
      </c>
      <c r="I973">
        <v>1228</v>
      </c>
      <c r="J973">
        <v>2000</v>
      </c>
      <c r="K973">
        <v>3833</v>
      </c>
      <c r="L973">
        <v>590</v>
      </c>
      <c r="M973">
        <v>98</v>
      </c>
      <c r="N973">
        <v>0.95</v>
      </c>
      <c r="O973">
        <v>0.94</v>
      </c>
      <c r="P973" t="str">
        <f>IF(Table1[[#This Row],[pct_pharm_e_Rx]]&gt;=0.85,"most"," ")</f>
        <v>most</v>
      </c>
    </row>
    <row r="974" spans="1:16" x14ac:dyDescent="0.2">
      <c r="A974" t="s">
        <v>39</v>
      </c>
      <c r="B974" t="s">
        <v>40</v>
      </c>
      <c r="C974">
        <v>6130</v>
      </c>
      <c r="D974" t="s">
        <v>118</v>
      </c>
      <c r="E974" s="1">
        <v>42430</v>
      </c>
      <c r="F974">
        <v>6130</v>
      </c>
      <c r="G974" t="str">
        <f>VLOOKUP(Table1[[#This Row],[tot_e_Rx]],'Lookup Tables'!$B$2:$C$6,2,TRUE)</f>
        <v xml:space="preserve">very low </v>
      </c>
      <c r="H974">
        <v>4950</v>
      </c>
      <c r="I974">
        <v>1085</v>
      </c>
      <c r="J974">
        <v>2878</v>
      </c>
      <c r="K974">
        <v>3191</v>
      </c>
      <c r="L974">
        <v>942</v>
      </c>
      <c r="M974">
        <v>139</v>
      </c>
      <c r="N974">
        <v>0.95</v>
      </c>
      <c r="O974">
        <v>0.91</v>
      </c>
      <c r="P974" t="str">
        <f>IF(Table1[[#This Row],[pct_pharm_e_Rx]]&gt;=0.85,"most"," ")</f>
        <v>most</v>
      </c>
    </row>
    <row r="975" spans="1:16" x14ac:dyDescent="0.2">
      <c r="A975" t="s">
        <v>83</v>
      </c>
      <c r="B975" t="s">
        <v>84</v>
      </c>
      <c r="C975">
        <v>6125</v>
      </c>
      <c r="D975" t="s">
        <v>113</v>
      </c>
      <c r="E975" s="1">
        <v>42705</v>
      </c>
      <c r="F975">
        <v>6125</v>
      </c>
      <c r="G975" t="str">
        <f>VLOOKUP(Table1[[#This Row],[tot_e_Rx]],'Lookup Tables'!$B$2:$C$6,2,TRUE)</f>
        <v xml:space="preserve">very low </v>
      </c>
      <c r="H975">
        <v>5631</v>
      </c>
      <c r="I975">
        <v>494</v>
      </c>
      <c r="J975">
        <v>2445</v>
      </c>
      <c r="K975">
        <v>3474</v>
      </c>
      <c r="L975">
        <v>755</v>
      </c>
      <c r="M975">
        <v>442</v>
      </c>
      <c r="N975">
        <v>0.93</v>
      </c>
      <c r="O975">
        <v>0.93</v>
      </c>
      <c r="P975" t="str">
        <f>IF(Table1[[#This Row],[pct_pharm_e_Rx]]&gt;=0.85,"most"," ")</f>
        <v>most</v>
      </c>
    </row>
    <row r="976" spans="1:16" x14ac:dyDescent="0.2">
      <c r="A976" t="s">
        <v>21</v>
      </c>
      <c r="B976" t="s">
        <v>22</v>
      </c>
      <c r="C976">
        <v>6117</v>
      </c>
      <c r="D976" t="s">
        <v>114</v>
      </c>
      <c r="E976" s="1">
        <v>42826</v>
      </c>
      <c r="F976">
        <v>6117</v>
      </c>
      <c r="G976" t="str">
        <f>VLOOKUP(Table1[[#This Row],[tot_e_Rx]],'Lookup Tables'!$B$2:$C$6,2,TRUE)</f>
        <v xml:space="preserve">very low </v>
      </c>
      <c r="H976">
        <v>5339</v>
      </c>
      <c r="I976">
        <v>731</v>
      </c>
      <c r="J976">
        <v>2748</v>
      </c>
      <c r="K976">
        <v>3241</v>
      </c>
      <c r="L976">
        <v>709</v>
      </c>
      <c r="M976">
        <v>733</v>
      </c>
      <c r="N976">
        <v>0.94</v>
      </c>
      <c r="O976">
        <v>0.94</v>
      </c>
      <c r="P976" t="str">
        <f>IF(Table1[[#This Row],[pct_pharm_e_Rx]]&gt;=0.85,"most"," ")</f>
        <v>most</v>
      </c>
    </row>
    <row r="977" spans="1:16" x14ac:dyDescent="0.2">
      <c r="A977" t="s">
        <v>17</v>
      </c>
      <c r="B977" t="s">
        <v>18</v>
      </c>
      <c r="C977">
        <v>6116</v>
      </c>
      <c r="D977" t="s">
        <v>114</v>
      </c>
      <c r="E977" s="1">
        <v>42644</v>
      </c>
      <c r="F977">
        <v>6116</v>
      </c>
      <c r="G977" t="str">
        <f>VLOOKUP(Table1[[#This Row],[tot_e_Rx]],'Lookup Tables'!$B$2:$C$6,2,TRUE)</f>
        <v xml:space="preserve">very low </v>
      </c>
      <c r="H977">
        <v>5188</v>
      </c>
      <c r="I977">
        <v>806</v>
      </c>
      <c r="J977">
        <v>2382</v>
      </c>
      <c r="K977">
        <v>3554</v>
      </c>
      <c r="L977">
        <v>802</v>
      </c>
      <c r="M977">
        <v>485</v>
      </c>
      <c r="N977">
        <v>0.96</v>
      </c>
      <c r="O977">
        <v>0.96</v>
      </c>
      <c r="P977" t="str">
        <f>IF(Table1[[#This Row],[pct_pharm_e_Rx]]&gt;=0.85,"most"," ")</f>
        <v>most</v>
      </c>
    </row>
    <row r="978" spans="1:16" x14ac:dyDescent="0.2">
      <c r="A978" t="s">
        <v>43</v>
      </c>
      <c r="B978" t="s">
        <v>44</v>
      </c>
      <c r="C978">
        <v>6113</v>
      </c>
      <c r="D978" t="s">
        <v>112</v>
      </c>
      <c r="E978" s="1">
        <v>42979</v>
      </c>
      <c r="F978">
        <v>6113</v>
      </c>
      <c r="G978" t="str">
        <f>VLOOKUP(Table1[[#This Row],[tot_e_Rx]],'Lookup Tables'!$B$2:$C$6,2,TRUE)</f>
        <v xml:space="preserve">very low </v>
      </c>
      <c r="H978">
        <v>4911</v>
      </c>
      <c r="I978">
        <v>1173</v>
      </c>
      <c r="J978">
        <v>2411</v>
      </c>
      <c r="K978">
        <v>3466</v>
      </c>
      <c r="L978">
        <v>1042</v>
      </c>
      <c r="M978">
        <v>320</v>
      </c>
      <c r="N978">
        <v>0.96</v>
      </c>
      <c r="O978">
        <v>0.95</v>
      </c>
      <c r="P978" t="str">
        <f>IF(Table1[[#This Row],[pct_pharm_e_Rx]]&gt;=0.85,"most"," ")</f>
        <v>most</v>
      </c>
    </row>
    <row r="979" spans="1:16" x14ac:dyDescent="0.2">
      <c r="A979" t="s">
        <v>33</v>
      </c>
      <c r="B979" t="s">
        <v>34</v>
      </c>
      <c r="C979">
        <v>6108</v>
      </c>
      <c r="D979" t="s">
        <v>119</v>
      </c>
      <c r="E979" s="1">
        <v>43160</v>
      </c>
      <c r="F979">
        <v>6108</v>
      </c>
      <c r="G979" t="str">
        <f>VLOOKUP(Table1[[#This Row],[tot_e_Rx]],'Lookup Tables'!$B$2:$C$6,2,TRUE)</f>
        <v xml:space="preserve">very low </v>
      </c>
      <c r="H979">
        <v>5416</v>
      </c>
      <c r="I979">
        <v>688</v>
      </c>
      <c r="J979">
        <v>2566</v>
      </c>
      <c r="K979">
        <v>3143</v>
      </c>
      <c r="L979">
        <v>754</v>
      </c>
      <c r="M979">
        <v>517</v>
      </c>
      <c r="N979">
        <v>0.92</v>
      </c>
      <c r="O979">
        <v>0.92</v>
      </c>
      <c r="P979" t="str">
        <f>IF(Table1[[#This Row],[pct_pharm_e_Rx]]&gt;=0.85,"most"," ")</f>
        <v>most</v>
      </c>
    </row>
    <row r="980" spans="1:16" x14ac:dyDescent="0.2">
      <c r="A980" t="s">
        <v>93</v>
      </c>
      <c r="B980" t="s">
        <v>94</v>
      </c>
      <c r="C980">
        <v>6090</v>
      </c>
      <c r="D980" t="s">
        <v>112</v>
      </c>
      <c r="E980" s="1">
        <v>42401</v>
      </c>
      <c r="F980">
        <v>6090</v>
      </c>
      <c r="G980" t="str">
        <f>VLOOKUP(Table1[[#This Row],[tot_e_Rx]],'Lookup Tables'!$B$2:$C$6,2,TRUE)</f>
        <v xml:space="preserve">very low </v>
      </c>
      <c r="H980">
        <v>4419</v>
      </c>
      <c r="I980">
        <v>1512</v>
      </c>
      <c r="J980">
        <v>2604</v>
      </c>
      <c r="K980">
        <v>3405</v>
      </c>
      <c r="L980">
        <v>1288</v>
      </c>
      <c r="M980">
        <v>217</v>
      </c>
      <c r="N980">
        <v>0.86</v>
      </c>
      <c r="O980">
        <v>0.83</v>
      </c>
      <c r="P980" t="str">
        <f>IF(Table1[[#This Row],[pct_pharm_e_Rx]]&gt;=0.85,"most"," ")</f>
        <v xml:space="preserve"> </v>
      </c>
    </row>
    <row r="981" spans="1:16" x14ac:dyDescent="0.2">
      <c r="A981" t="s">
        <v>33</v>
      </c>
      <c r="B981" t="s">
        <v>34</v>
      </c>
      <c r="C981">
        <v>6076</v>
      </c>
      <c r="D981" t="s">
        <v>119</v>
      </c>
      <c r="E981" s="1">
        <v>43132</v>
      </c>
      <c r="F981">
        <v>6076</v>
      </c>
      <c r="G981" t="str">
        <f>VLOOKUP(Table1[[#This Row],[tot_e_Rx]],'Lookup Tables'!$B$2:$C$6,2,TRUE)</f>
        <v xml:space="preserve">very low </v>
      </c>
      <c r="H981">
        <v>5394</v>
      </c>
      <c r="I981">
        <v>682</v>
      </c>
      <c r="J981">
        <v>2544</v>
      </c>
      <c r="K981">
        <v>3125</v>
      </c>
      <c r="L981">
        <v>749</v>
      </c>
      <c r="M981">
        <v>513</v>
      </c>
      <c r="N981">
        <v>0.92</v>
      </c>
      <c r="O981">
        <v>0.92</v>
      </c>
      <c r="P981" t="str">
        <f>IF(Table1[[#This Row],[pct_pharm_e_Rx]]&gt;=0.85,"most"," ")</f>
        <v>most</v>
      </c>
    </row>
    <row r="982" spans="1:16" x14ac:dyDescent="0.2">
      <c r="A982" t="s">
        <v>71</v>
      </c>
      <c r="B982" t="s">
        <v>72</v>
      </c>
      <c r="C982">
        <v>6075</v>
      </c>
      <c r="D982" t="s">
        <v>120</v>
      </c>
      <c r="E982" s="1">
        <v>42401</v>
      </c>
      <c r="F982">
        <v>6075</v>
      </c>
      <c r="G982" t="str">
        <f>VLOOKUP(Table1[[#This Row],[tot_e_Rx]],'Lookup Tables'!$B$2:$C$6,2,TRUE)</f>
        <v xml:space="preserve">very low </v>
      </c>
      <c r="H982">
        <v>3922</v>
      </c>
      <c r="I982">
        <v>2074</v>
      </c>
      <c r="J982">
        <v>1891</v>
      </c>
      <c r="K982">
        <v>4104</v>
      </c>
      <c r="L982">
        <v>464</v>
      </c>
      <c r="M982">
        <v>150</v>
      </c>
      <c r="N982">
        <v>0.88</v>
      </c>
      <c r="O982">
        <v>0.86</v>
      </c>
      <c r="P982" t="str">
        <f>IF(Table1[[#This Row],[pct_pharm_e_Rx]]&gt;=0.85,"most"," ")</f>
        <v>most</v>
      </c>
    </row>
    <row r="983" spans="1:16" x14ac:dyDescent="0.2">
      <c r="A983" t="s">
        <v>83</v>
      </c>
      <c r="B983" t="s">
        <v>84</v>
      </c>
      <c r="C983">
        <v>6063</v>
      </c>
      <c r="D983" t="s">
        <v>113</v>
      </c>
      <c r="E983" s="1">
        <v>42675</v>
      </c>
      <c r="F983">
        <v>6063</v>
      </c>
      <c r="G983" t="str">
        <f>VLOOKUP(Table1[[#This Row],[tot_e_Rx]],'Lookup Tables'!$B$2:$C$6,2,TRUE)</f>
        <v xml:space="preserve">very low </v>
      </c>
      <c r="H983">
        <v>5574</v>
      </c>
      <c r="I983">
        <v>489</v>
      </c>
      <c r="J983">
        <v>2433</v>
      </c>
      <c r="K983">
        <v>3446</v>
      </c>
      <c r="L983">
        <v>754</v>
      </c>
      <c r="M983">
        <v>432</v>
      </c>
      <c r="N983">
        <v>0.93</v>
      </c>
      <c r="O983">
        <v>0.93</v>
      </c>
      <c r="P983" t="str">
        <f>IF(Table1[[#This Row],[pct_pharm_e_Rx]]&gt;=0.85,"most"," ")</f>
        <v>most</v>
      </c>
    </row>
    <row r="984" spans="1:16" x14ac:dyDescent="0.2">
      <c r="A984" t="s">
        <v>49</v>
      </c>
      <c r="B984" t="s">
        <v>50</v>
      </c>
      <c r="C984">
        <v>6061</v>
      </c>
      <c r="D984" t="s">
        <v>117</v>
      </c>
      <c r="E984" s="1">
        <v>42552</v>
      </c>
      <c r="F984">
        <v>6061</v>
      </c>
      <c r="G984" t="str">
        <f>VLOOKUP(Table1[[#This Row],[tot_e_Rx]],'Lookup Tables'!$B$2:$C$6,2,TRUE)</f>
        <v xml:space="preserve">very low </v>
      </c>
      <c r="H984">
        <v>3957</v>
      </c>
      <c r="I984">
        <v>2028</v>
      </c>
      <c r="J984">
        <v>1779</v>
      </c>
      <c r="K984">
        <v>4189</v>
      </c>
      <c r="L984">
        <v>583</v>
      </c>
      <c r="M984">
        <v>300</v>
      </c>
      <c r="N984">
        <v>0.93</v>
      </c>
      <c r="O984">
        <v>0.92</v>
      </c>
      <c r="P984" t="str">
        <f>IF(Table1[[#This Row],[pct_pharm_e_Rx]]&gt;=0.85,"most"," ")</f>
        <v>most</v>
      </c>
    </row>
    <row r="985" spans="1:16" x14ac:dyDescent="0.2">
      <c r="A985" t="s">
        <v>57</v>
      </c>
      <c r="B985" t="s">
        <v>58</v>
      </c>
      <c r="C985">
        <v>6045</v>
      </c>
      <c r="D985" t="s">
        <v>119</v>
      </c>
      <c r="E985" s="1">
        <v>42370</v>
      </c>
      <c r="F985">
        <v>6045</v>
      </c>
      <c r="G985" t="str">
        <f>VLOOKUP(Table1[[#This Row],[tot_e_Rx]],'Lookup Tables'!$B$2:$C$6,2,TRUE)</f>
        <v xml:space="preserve">very low </v>
      </c>
      <c r="H985">
        <v>5103</v>
      </c>
      <c r="I985">
        <v>841</v>
      </c>
      <c r="J985">
        <v>2342</v>
      </c>
      <c r="K985">
        <v>3179</v>
      </c>
      <c r="L985">
        <v>827</v>
      </c>
      <c r="M985">
        <v>153</v>
      </c>
      <c r="N985">
        <v>0.89</v>
      </c>
      <c r="O985">
        <v>0.87</v>
      </c>
      <c r="P985" t="str">
        <f>IF(Table1[[#This Row],[pct_pharm_e_Rx]]&gt;=0.85,"most"," ")</f>
        <v>most</v>
      </c>
    </row>
    <row r="986" spans="1:16" x14ac:dyDescent="0.2">
      <c r="A986" t="s">
        <v>45</v>
      </c>
      <c r="B986" t="s">
        <v>46</v>
      </c>
      <c r="C986">
        <v>6039</v>
      </c>
      <c r="D986" t="s">
        <v>115</v>
      </c>
      <c r="E986" s="1">
        <v>43009</v>
      </c>
      <c r="F986">
        <v>6039</v>
      </c>
      <c r="G986" t="str">
        <f>VLOOKUP(Table1[[#This Row],[tot_e_Rx]],'Lookup Tables'!$B$2:$C$6,2,TRUE)</f>
        <v xml:space="preserve">very low </v>
      </c>
      <c r="H986">
        <v>4968</v>
      </c>
      <c r="I986">
        <v>1050</v>
      </c>
      <c r="J986">
        <v>1875</v>
      </c>
      <c r="K986">
        <v>3846</v>
      </c>
      <c r="L986">
        <v>706</v>
      </c>
      <c r="M986">
        <v>164</v>
      </c>
      <c r="N986">
        <v>0.9</v>
      </c>
      <c r="O986">
        <v>0.89</v>
      </c>
      <c r="P986" t="str">
        <f>IF(Table1[[#This Row],[pct_pharm_e_Rx]]&gt;=0.85,"most"," ")</f>
        <v>most</v>
      </c>
    </row>
    <row r="987" spans="1:16" x14ac:dyDescent="0.2">
      <c r="A987" t="s">
        <v>33</v>
      </c>
      <c r="B987" t="s">
        <v>34</v>
      </c>
      <c r="C987">
        <v>6032</v>
      </c>
      <c r="D987" t="s">
        <v>119</v>
      </c>
      <c r="E987" s="1">
        <v>43101</v>
      </c>
      <c r="F987">
        <v>6032</v>
      </c>
      <c r="G987" t="str">
        <f>VLOOKUP(Table1[[#This Row],[tot_e_Rx]],'Lookup Tables'!$B$2:$C$6,2,TRUE)</f>
        <v xml:space="preserve">very low </v>
      </c>
      <c r="H987">
        <v>5332</v>
      </c>
      <c r="I987">
        <v>700</v>
      </c>
      <c r="J987">
        <v>2523</v>
      </c>
      <c r="K987">
        <v>3112</v>
      </c>
      <c r="L987">
        <v>731</v>
      </c>
      <c r="M987">
        <v>518</v>
      </c>
      <c r="N987">
        <v>0.92</v>
      </c>
      <c r="O987">
        <v>0.92</v>
      </c>
      <c r="P987" t="str">
        <f>IF(Table1[[#This Row],[pct_pharm_e_Rx]]&gt;=0.85,"most"," ")</f>
        <v>most</v>
      </c>
    </row>
    <row r="988" spans="1:16" x14ac:dyDescent="0.2">
      <c r="A988" t="s">
        <v>23</v>
      </c>
      <c r="B988" t="s">
        <v>24</v>
      </c>
      <c r="C988">
        <v>6025</v>
      </c>
      <c r="D988" t="s">
        <v>116</v>
      </c>
      <c r="E988" s="1">
        <v>42917</v>
      </c>
      <c r="F988">
        <v>6025</v>
      </c>
      <c r="G988" t="str">
        <f>VLOOKUP(Table1[[#This Row],[tot_e_Rx]],'Lookup Tables'!$B$2:$C$6,2,TRUE)</f>
        <v xml:space="preserve">very low </v>
      </c>
      <c r="H988">
        <v>4985</v>
      </c>
      <c r="I988">
        <v>1006</v>
      </c>
      <c r="J988">
        <v>1685</v>
      </c>
      <c r="K988">
        <v>4047</v>
      </c>
      <c r="L988">
        <v>683</v>
      </c>
      <c r="M988">
        <v>351</v>
      </c>
      <c r="N988">
        <v>0.92</v>
      </c>
      <c r="O988">
        <v>0.92</v>
      </c>
      <c r="P988" t="str">
        <f>IF(Table1[[#This Row],[pct_pharm_e_Rx]]&gt;=0.85,"most"," ")</f>
        <v>most</v>
      </c>
    </row>
    <row r="989" spans="1:16" x14ac:dyDescent="0.2">
      <c r="A989" t="s">
        <v>13</v>
      </c>
      <c r="B989" t="s">
        <v>14</v>
      </c>
      <c r="C989">
        <v>6022</v>
      </c>
      <c r="D989" t="s">
        <v>112</v>
      </c>
      <c r="E989" s="1">
        <v>43070</v>
      </c>
      <c r="F989">
        <v>6022</v>
      </c>
      <c r="G989" t="str">
        <f>VLOOKUP(Table1[[#This Row],[tot_e_Rx]],'Lookup Tables'!$B$2:$C$6,2,TRUE)</f>
        <v xml:space="preserve">very low </v>
      </c>
      <c r="H989">
        <v>4797</v>
      </c>
      <c r="I989">
        <v>1225</v>
      </c>
      <c r="J989">
        <v>1972</v>
      </c>
      <c r="K989">
        <v>3773</v>
      </c>
      <c r="L989">
        <v>575</v>
      </c>
      <c r="M989">
        <v>103</v>
      </c>
      <c r="N989">
        <v>0.95</v>
      </c>
      <c r="O989">
        <v>0.94</v>
      </c>
      <c r="P989" t="str">
        <f>IF(Table1[[#This Row],[pct_pharm_e_Rx]]&gt;=0.85,"most"," ")</f>
        <v>most</v>
      </c>
    </row>
    <row r="990" spans="1:16" x14ac:dyDescent="0.2">
      <c r="A990" t="s">
        <v>13</v>
      </c>
      <c r="B990" t="s">
        <v>14</v>
      </c>
      <c r="C990">
        <v>6009</v>
      </c>
      <c r="D990" t="s">
        <v>112</v>
      </c>
      <c r="E990" s="1">
        <v>43040</v>
      </c>
      <c r="F990">
        <v>6009</v>
      </c>
      <c r="G990" t="str">
        <f>VLOOKUP(Table1[[#This Row],[tot_e_Rx]],'Lookup Tables'!$B$2:$C$6,2,TRUE)</f>
        <v xml:space="preserve">very low </v>
      </c>
      <c r="H990">
        <v>4780</v>
      </c>
      <c r="I990">
        <v>1229</v>
      </c>
      <c r="J990">
        <v>1951</v>
      </c>
      <c r="K990">
        <v>3786</v>
      </c>
      <c r="L990">
        <v>573</v>
      </c>
      <c r="M990">
        <v>101</v>
      </c>
      <c r="N990">
        <v>0.95</v>
      </c>
      <c r="O990">
        <v>0.93</v>
      </c>
      <c r="P990" t="str">
        <f>IF(Table1[[#This Row],[pct_pharm_e_Rx]]&gt;=0.85,"most"," ")</f>
        <v>most</v>
      </c>
    </row>
    <row r="991" spans="1:16" x14ac:dyDescent="0.2">
      <c r="A991" t="s">
        <v>33</v>
      </c>
      <c r="B991" t="s">
        <v>34</v>
      </c>
      <c r="C991">
        <v>6003</v>
      </c>
      <c r="D991" t="s">
        <v>119</v>
      </c>
      <c r="E991" s="1">
        <v>43070</v>
      </c>
      <c r="F991">
        <v>6003</v>
      </c>
      <c r="G991" t="str">
        <f>VLOOKUP(Table1[[#This Row],[tot_e_Rx]],'Lookup Tables'!$B$2:$C$6,2,TRUE)</f>
        <v xml:space="preserve">very low </v>
      </c>
      <c r="H991">
        <v>5280</v>
      </c>
      <c r="I991">
        <v>722</v>
      </c>
      <c r="J991">
        <v>2519</v>
      </c>
      <c r="K991">
        <v>3089</v>
      </c>
      <c r="L991">
        <v>722</v>
      </c>
      <c r="M991">
        <v>505</v>
      </c>
      <c r="N991">
        <v>0.92</v>
      </c>
      <c r="O991">
        <v>0.92</v>
      </c>
      <c r="P991" t="str">
        <f>IF(Table1[[#This Row],[pct_pharm_e_Rx]]&gt;=0.85,"most"," ")</f>
        <v>most</v>
      </c>
    </row>
    <row r="992" spans="1:16" x14ac:dyDescent="0.2">
      <c r="A992" t="s">
        <v>21</v>
      </c>
      <c r="B992" t="s">
        <v>22</v>
      </c>
      <c r="C992">
        <v>5999</v>
      </c>
      <c r="D992" t="s">
        <v>114</v>
      </c>
      <c r="E992" s="1">
        <v>42795</v>
      </c>
      <c r="F992">
        <v>5999</v>
      </c>
      <c r="G992" t="str">
        <f>VLOOKUP(Table1[[#This Row],[tot_e_Rx]],'Lookup Tables'!$B$2:$C$6,2,TRUE)</f>
        <v xml:space="preserve">very low </v>
      </c>
      <c r="H992">
        <v>5232</v>
      </c>
      <c r="I992">
        <v>724</v>
      </c>
      <c r="J992">
        <v>2705</v>
      </c>
      <c r="K992">
        <v>3170</v>
      </c>
      <c r="L992">
        <v>692</v>
      </c>
      <c r="M992">
        <v>717</v>
      </c>
      <c r="N992">
        <v>0.94</v>
      </c>
      <c r="O992">
        <v>0.94</v>
      </c>
      <c r="P992" t="str">
        <f>IF(Table1[[#This Row],[pct_pharm_e_Rx]]&gt;=0.85,"most"," ")</f>
        <v>most</v>
      </c>
    </row>
    <row r="993" spans="1:16" x14ac:dyDescent="0.2">
      <c r="A993" t="s">
        <v>13</v>
      </c>
      <c r="B993" t="s">
        <v>14</v>
      </c>
      <c r="C993">
        <v>5999</v>
      </c>
      <c r="D993" t="s">
        <v>112</v>
      </c>
      <c r="E993" s="1">
        <v>43009</v>
      </c>
      <c r="F993">
        <v>5999</v>
      </c>
      <c r="G993" t="str">
        <f>VLOOKUP(Table1[[#This Row],[tot_e_Rx]],'Lookup Tables'!$B$2:$C$6,2,TRUE)</f>
        <v xml:space="preserve">very low </v>
      </c>
      <c r="H993">
        <v>4763</v>
      </c>
      <c r="I993">
        <v>1236</v>
      </c>
      <c r="J993">
        <v>1924</v>
      </c>
      <c r="K993">
        <v>3787</v>
      </c>
      <c r="L993">
        <v>544</v>
      </c>
      <c r="M993">
        <v>97</v>
      </c>
      <c r="N993">
        <v>0.95</v>
      </c>
      <c r="O993">
        <v>0.94</v>
      </c>
      <c r="P993" t="str">
        <f>IF(Table1[[#This Row],[pct_pharm_e_Rx]]&gt;=0.85,"most"," ")</f>
        <v>most</v>
      </c>
    </row>
    <row r="994" spans="1:16" x14ac:dyDescent="0.2">
      <c r="A994" t="s">
        <v>17</v>
      </c>
      <c r="B994" t="s">
        <v>18</v>
      </c>
      <c r="C994">
        <v>5954</v>
      </c>
      <c r="D994" t="s">
        <v>114</v>
      </c>
      <c r="E994" s="1">
        <v>42614</v>
      </c>
      <c r="F994">
        <v>5954</v>
      </c>
      <c r="G994" t="str">
        <f>VLOOKUP(Table1[[#This Row],[tot_e_Rx]],'Lookup Tables'!$B$2:$C$6,2,TRUE)</f>
        <v xml:space="preserve">very low </v>
      </c>
      <c r="H994">
        <v>5061</v>
      </c>
      <c r="I994">
        <v>773</v>
      </c>
      <c r="J994">
        <v>2358</v>
      </c>
      <c r="K994">
        <v>3426</v>
      </c>
      <c r="L994">
        <v>784</v>
      </c>
      <c r="M994">
        <v>466</v>
      </c>
      <c r="N994">
        <v>0.96</v>
      </c>
      <c r="O994">
        <v>0.96</v>
      </c>
      <c r="P994" t="str">
        <f>IF(Table1[[#This Row],[pct_pharm_e_Rx]]&gt;=0.85,"most"," ")</f>
        <v>most</v>
      </c>
    </row>
    <row r="995" spans="1:16" x14ac:dyDescent="0.2">
      <c r="A995" t="s">
        <v>83</v>
      </c>
      <c r="B995" t="s">
        <v>84</v>
      </c>
      <c r="C995">
        <v>5953</v>
      </c>
      <c r="D995" t="s">
        <v>113</v>
      </c>
      <c r="E995" s="1">
        <v>42644</v>
      </c>
      <c r="F995">
        <v>5953</v>
      </c>
      <c r="G995" t="str">
        <f>VLOOKUP(Table1[[#This Row],[tot_e_Rx]],'Lookup Tables'!$B$2:$C$6,2,TRUE)</f>
        <v xml:space="preserve">very low </v>
      </c>
      <c r="H995">
        <v>5403</v>
      </c>
      <c r="I995">
        <v>478</v>
      </c>
      <c r="J995">
        <v>2400</v>
      </c>
      <c r="K995">
        <v>3368</v>
      </c>
      <c r="L995">
        <v>739</v>
      </c>
      <c r="M995">
        <v>422</v>
      </c>
      <c r="N995">
        <v>0.93</v>
      </c>
      <c r="O995">
        <v>0.93</v>
      </c>
      <c r="P995" t="str">
        <f>IF(Table1[[#This Row],[pct_pharm_e_Rx]]&gt;=0.85,"most"," ")</f>
        <v>most</v>
      </c>
    </row>
    <row r="996" spans="1:16" x14ac:dyDescent="0.2">
      <c r="A996" t="s">
        <v>21</v>
      </c>
      <c r="B996" t="s">
        <v>22</v>
      </c>
      <c r="C996">
        <v>5928</v>
      </c>
      <c r="D996" t="s">
        <v>114</v>
      </c>
      <c r="E996" s="1">
        <v>42767</v>
      </c>
      <c r="F996">
        <v>5928</v>
      </c>
      <c r="G996" t="str">
        <f>VLOOKUP(Table1[[#This Row],[tot_e_Rx]],'Lookup Tables'!$B$2:$C$6,2,TRUE)</f>
        <v xml:space="preserve">very low </v>
      </c>
      <c r="H996">
        <v>5159</v>
      </c>
      <c r="I996">
        <v>724</v>
      </c>
      <c r="J996">
        <v>2685</v>
      </c>
      <c r="K996">
        <v>3113</v>
      </c>
      <c r="L996">
        <v>678</v>
      </c>
      <c r="M996">
        <v>697</v>
      </c>
      <c r="N996">
        <v>0.95</v>
      </c>
      <c r="O996">
        <v>0.94</v>
      </c>
      <c r="P996" t="str">
        <f>IF(Table1[[#This Row],[pct_pharm_e_Rx]]&gt;=0.85,"most"," ")</f>
        <v>most</v>
      </c>
    </row>
    <row r="997" spans="1:16" x14ac:dyDescent="0.2">
      <c r="A997" t="s">
        <v>43</v>
      </c>
      <c r="B997" t="s">
        <v>44</v>
      </c>
      <c r="C997">
        <v>5923</v>
      </c>
      <c r="D997" t="s">
        <v>112</v>
      </c>
      <c r="E997" s="1">
        <v>42948</v>
      </c>
      <c r="F997">
        <v>5923</v>
      </c>
      <c r="G997" t="str">
        <f>VLOOKUP(Table1[[#This Row],[tot_e_Rx]],'Lookup Tables'!$B$2:$C$6,2,TRUE)</f>
        <v xml:space="preserve">very low </v>
      </c>
      <c r="H997">
        <v>4658</v>
      </c>
      <c r="I997">
        <v>1234</v>
      </c>
      <c r="J997">
        <v>2349</v>
      </c>
      <c r="K997">
        <v>3375</v>
      </c>
      <c r="L997">
        <v>1019</v>
      </c>
      <c r="M997">
        <v>313</v>
      </c>
      <c r="N997">
        <v>0.95</v>
      </c>
      <c r="O997">
        <v>0.94</v>
      </c>
      <c r="P997" t="str">
        <f>IF(Table1[[#This Row],[pct_pharm_e_Rx]]&gt;=0.85,"most"," ")</f>
        <v>most</v>
      </c>
    </row>
    <row r="998" spans="1:16" x14ac:dyDescent="0.2">
      <c r="A998" t="s">
        <v>33</v>
      </c>
      <c r="B998" t="s">
        <v>34</v>
      </c>
      <c r="C998">
        <v>5919</v>
      </c>
      <c r="D998" t="s">
        <v>119</v>
      </c>
      <c r="E998" s="1">
        <v>43040</v>
      </c>
      <c r="F998">
        <v>5919</v>
      </c>
      <c r="G998" t="str">
        <f>VLOOKUP(Table1[[#This Row],[tot_e_Rx]],'Lookup Tables'!$B$2:$C$6,2,TRUE)</f>
        <v xml:space="preserve">very low </v>
      </c>
      <c r="H998">
        <v>5202</v>
      </c>
      <c r="I998">
        <v>716</v>
      </c>
      <c r="J998">
        <v>2475</v>
      </c>
      <c r="K998">
        <v>3059</v>
      </c>
      <c r="L998">
        <v>705</v>
      </c>
      <c r="M998">
        <v>498</v>
      </c>
      <c r="N998">
        <v>0.92</v>
      </c>
      <c r="O998">
        <v>0.92</v>
      </c>
      <c r="P998" t="str">
        <f>IF(Table1[[#This Row],[pct_pharm_e_Rx]]&gt;=0.85,"most"," ")</f>
        <v>most</v>
      </c>
    </row>
    <row r="999" spans="1:16" x14ac:dyDescent="0.2">
      <c r="A999" t="s">
        <v>33</v>
      </c>
      <c r="B999" t="s">
        <v>34</v>
      </c>
      <c r="C999">
        <v>5904</v>
      </c>
      <c r="D999" t="s">
        <v>119</v>
      </c>
      <c r="E999" s="1">
        <v>43009</v>
      </c>
      <c r="F999">
        <v>5904</v>
      </c>
      <c r="G999" t="str">
        <f>VLOOKUP(Table1[[#This Row],[tot_e_Rx]],'Lookup Tables'!$B$2:$C$6,2,TRUE)</f>
        <v xml:space="preserve">very low </v>
      </c>
      <c r="H999">
        <v>5200</v>
      </c>
      <c r="I999">
        <v>704</v>
      </c>
      <c r="J999">
        <v>2466</v>
      </c>
      <c r="K999">
        <v>3030</v>
      </c>
      <c r="L999">
        <v>703</v>
      </c>
      <c r="M999">
        <v>491</v>
      </c>
      <c r="N999">
        <v>0.92</v>
      </c>
      <c r="O999">
        <v>0.92</v>
      </c>
      <c r="P999" t="str">
        <f>IF(Table1[[#This Row],[pct_pharm_e_Rx]]&gt;=0.85,"most"," ")</f>
        <v>most</v>
      </c>
    </row>
    <row r="1000" spans="1:16" x14ac:dyDescent="0.2">
      <c r="A1000" t="s">
        <v>93</v>
      </c>
      <c r="B1000" t="s">
        <v>94</v>
      </c>
      <c r="C1000">
        <v>5900</v>
      </c>
      <c r="D1000" t="s">
        <v>112</v>
      </c>
      <c r="E1000" s="1">
        <v>42370</v>
      </c>
      <c r="F1000">
        <v>5900</v>
      </c>
      <c r="G1000" t="str">
        <f>VLOOKUP(Table1[[#This Row],[tot_e_Rx]],'Lookup Tables'!$B$2:$C$6,2,TRUE)</f>
        <v xml:space="preserve">very low </v>
      </c>
      <c r="H1000">
        <v>4268</v>
      </c>
      <c r="I1000">
        <v>1474</v>
      </c>
      <c r="J1000">
        <v>2266</v>
      </c>
      <c r="K1000">
        <v>3152</v>
      </c>
      <c r="L1000">
        <v>1133</v>
      </c>
      <c r="M1000">
        <v>226</v>
      </c>
      <c r="N1000">
        <v>0.85</v>
      </c>
      <c r="O1000">
        <v>0.83</v>
      </c>
      <c r="P1000" t="str">
        <f>IF(Table1[[#This Row],[pct_pharm_e_Rx]]&gt;=0.85,"most"," ")</f>
        <v xml:space="preserve"> </v>
      </c>
    </row>
    <row r="1001" spans="1:16" x14ac:dyDescent="0.2">
      <c r="A1001" t="s">
        <v>23</v>
      </c>
      <c r="B1001" t="s">
        <v>24</v>
      </c>
      <c r="C1001">
        <v>5899</v>
      </c>
      <c r="D1001" t="s">
        <v>116</v>
      </c>
      <c r="E1001" s="1">
        <v>42887</v>
      </c>
      <c r="F1001">
        <v>5899</v>
      </c>
      <c r="G1001" t="str">
        <f>VLOOKUP(Table1[[#This Row],[tot_e_Rx]],'Lookup Tables'!$B$2:$C$6,2,TRUE)</f>
        <v xml:space="preserve">very low </v>
      </c>
      <c r="H1001">
        <v>4791</v>
      </c>
      <c r="I1001">
        <v>1073</v>
      </c>
      <c r="J1001">
        <v>1680</v>
      </c>
      <c r="K1001">
        <v>4021</v>
      </c>
      <c r="L1001">
        <v>669</v>
      </c>
      <c r="M1001">
        <v>359</v>
      </c>
      <c r="N1001">
        <v>0.93</v>
      </c>
      <c r="O1001">
        <v>0.92</v>
      </c>
      <c r="P1001" t="str">
        <f>IF(Table1[[#This Row],[pct_pharm_e_Rx]]&gt;=0.85,"most"," ")</f>
        <v>most</v>
      </c>
    </row>
    <row r="1002" spans="1:16" x14ac:dyDescent="0.2">
      <c r="A1002" t="s">
        <v>89</v>
      </c>
      <c r="B1002" t="s">
        <v>90</v>
      </c>
      <c r="C1002">
        <v>5873</v>
      </c>
      <c r="D1002" t="s">
        <v>117</v>
      </c>
      <c r="E1002" s="1">
        <v>42856</v>
      </c>
      <c r="F1002">
        <v>5873</v>
      </c>
      <c r="G1002" t="str">
        <f>VLOOKUP(Table1[[#This Row],[tot_e_Rx]],'Lookup Tables'!$B$2:$C$6,2,TRUE)</f>
        <v xml:space="preserve">very low </v>
      </c>
      <c r="H1002">
        <v>4431</v>
      </c>
      <c r="I1002">
        <v>1382</v>
      </c>
      <c r="J1002">
        <v>2356</v>
      </c>
      <c r="K1002">
        <v>3304</v>
      </c>
      <c r="L1002">
        <v>653</v>
      </c>
      <c r="M1002">
        <v>279</v>
      </c>
      <c r="N1002">
        <v>0.93</v>
      </c>
      <c r="O1002">
        <v>0.92</v>
      </c>
      <c r="P1002" t="str">
        <f>IF(Table1[[#This Row],[pct_pharm_e_Rx]]&gt;=0.85,"most"," ")</f>
        <v>most</v>
      </c>
    </row>
    <row r="1003" spans="1:16" x14ac:dyDescent="0.2">
      <c r="A1003" t="s">
        <v>13</v>
      </c>
      <c r="B1003" t="s">
        <v>14</v>
      </c>
      <c r="C1003">
        <v>5851</v>
      </c>
      <c r="D1003" t="s">
        <v>112</v>
      </c>
      <c r="E1003" s="1">
        <v>42979</v>
      </c>
      <c r="F1003">
        <v>5851</v>
      </c>
      <c r="G1003" t="str">
        <f>VLOOKUP(Table1[[#This Row],[tot_e_Rx]],'Lookup Tables'!$B$2:$C$6,2,TRUE)</f>
        <v xml:space="preserve">very low </v>
      </c>
      <c r="H1003">
        <v>4639</v>
      </c>
      <c r="I1003">
        <v>1212</v>
      </c>
      <c r="J1003">
        <v>1881</v>
      </c>
      <c r="K1003">
        <v>3705</v>
      </c>
      <c r="L1003">
        <v>542</v>
      </c>
      <c r="M1003">
        <v>94</v>
      </c>
      <c r="N1003">
        <v>0.95</v>
      </c>
      <c r="O1003">
        <v>0.94</v>
      </c>
      <c r="P1003" t="str">
        <f>IF(Table1[[#This Row],[pct_pharm_e_Rx]]&gt;=0.85,"most"," ")</f>
        <v>most</v>
      </c>
    </row>
    <row r="1004" spans="1:16" x14ac:dyDescent="0.2">
      <c r="A1004" t="s">
        <v>21</v>
      </c>
      <c r="B1004" t="s">
        <v>22</v>
      </c>
      <c r="C1004">
        <v>5850</v>
      </c>
      <c r="D1004" t="s">
        <v>114</v>
      </c>
      <c r="E1004" s="1">
        <v>42736</v>
      </c>
      <c r="F1004">
        <v>5850</v>
      </c>
      <c r="G1004" t="str">
        <f>VLOOKUP(Table1[[#This Row],[tot_e_Rx]],'Lookup Tables'!$B$2:$C$6,2,TRUE)</f>
        <v xml:space="preserve">very low </v>
      </c>
      <c r="H1004">
        <v>5075</v>
      </c>
      <c r="I1004">
        <v>739</v>
      </c>
      <c r="J1004">
        <v>2633</v>
      </c>
      <c r="K1004">
        <v>3093</v>
      </c>
      <c r="L1004">
        <v>666</v>
      </c>
      <c r="M1004">
        <v>684</v>
      </c>
      <c r="N1004">
        <v>0.94</v>
      </c>
      <c r="O1004">
        <v>0.94</v>
      </c>
      <c r="P1004" t="str">
        <f>IF(Table1[[#This Row],[pct_pharm_e_Rx]]&gt;=0.85,"most"," ")</f>
        <v>most</v>
      </c>
    </row>
    <row r="1005" spans="1:16" x14ac:dyDescent="0.2">
      <c r="A1005" t="s">
        <v>39</v>
      </c>
      <c r="B1005" t="s">
        <v>40</v>
      </c>
      <c r="C1005">
        <v>5807</v>
      </c>
      <c r="D1005" t="s">
        <v>118</v>
      </c>
      <c r="E1005" s="1">
        <v>42401</v>
      </c>
      <c r="F1005">
        <v>5807</v>
      </c>
      <c r="G1005" t="str">
        <f>VLOOKUP(Table1[[#This Row],[tot_e_Rx]],'Lookup Tables'!$B$2:$C$6,2,TRUE)</f>
        <v xml:space="preserve">very low </v>
      </c>
      <c r="H1005">
        <v>4697</v>
      </c>
      <c r="I1005">
        <v>1017</v>
      </c>
      <c r="J1005">
        <v>2859</v>
      </c>
      <c r="K1005">
        <v>2887</v>
      </c>
      <c r="L1005">
        <v>897</v>
      </c>
      <c r="M1005">
        <v>128</v>
      </c>
      <c r="N1005">
        <v>0.95</v>
      </c>
      <c r="O1005">
        <v>0.91</v>
      </c>
      <c r="P1005" t="str">
        <f>IF(Table1[[#This Row],[pct_pharm_e_Rx]]&gt;=0.85,"most"," ")</f>
        <v>most</v>
      </c>
    </row>
    <row r="1006" spans="1:16" x14ac:dyDescent="0.2">
      <c r="A1006" t="s">
        <v>81</v>
      </c>
      <c r="B1006" t="s">
        <v>82</v>
      </c>
      <c r="C1006">
        <v>5790</v>
      </c>
      <c r="D1006" t="s">
        <v>115</v>
      </c>
      <c r="E1006" s="1">
        <v>43556</v>
      </c>
      <c r="F1006">
        <v>5790</v>
      </c>
      <c r="G1006" t="str">
        <f>VLOOKUP(Table1[[#This Row],[tot_e_Rx]],'Lookup Tables'!$B$2:$C$6,2,TRUE)</f>
        <v xml:space="preserve">very low </v>
      </c>
      <c r="H1006">
        <v>5156</v>
      </c>
      <c r="I1006">
        <v>414</v>
      </c>
      <c r="J1006">
        <v>2595</v>
      </c>
      <c r="K1006">
        <v>3153</v>
      </c>
      <c r="L1006">
        <v>570</v>
      </c>
      <c r="M1006">
        <v>606</v>
      </c>
      <c r="N1006">
        <v>0.95</v>
      </c>
      <c r="O1006">
        <v>0.94</v>
      </c>
      <c r="P1006" t="str">
        <f>IF(Table1[[#This Row],[pct_pharm_e_Rx]]&gt;=0.85,"most"," ")</f>
        <v>most</v>
      </c>
    </row>
    <row r="1007" spans="1:16" x14ac:dyDescent="0.2">
      <c r="A1007" t="s">
        <v>29</v>
      </c>
      <c r="B1007" t="s">
        <v>30</v>
      </c>
      <c r="C1007">
        <v>5786</v>
      </c>
      <c r="D1007" t="s">
        <v>117</v>
      </c>
      <c r="E1007" s="1">
        <v>42401</v>
      </c>
      <c r="F1007">
        <v>5786</v>
      </c>
      <c r="G1007" t="str">
        <f>VLOOKUP(Table1[[#This Row],[tot_e_Rx]],'Lookup Tables'!$B$2:$C$6,2,TRUE)</f>
        <v xml:space="preserve">very low </v>
      </c>
      <c r="H1007">
        <v>4666</v>
      </c>
      <c r="I1007">
        <v>1054</v>
      </c>
      <c r="J1007">
        <v>2218</v>
      </c>
      <c r="K1007">
        <v>3516</v>
      </c>
      <c r="L1007">
        <v>445</v>
      </c>
      <c r="M1007">
        <v>304</v>
      </c>
      <c r="N1007">
        <v>0.92</v>
      </c>
      <c r="O1007">
        <v>0.9</v>
      </c>
      <c r="P1007" t="str">
        <f>IF(Table1[[#This Row],[pct_pharm_e_Rx]]&gt;=0.85,"most"," ")</f>
        <v>most</v>
      </c>
    </row>
    <row r="1008" spans="1:16" x14ac:dyDescent="0.2">
      <c r="A1008" t="s">
        <v>103</v>
      </c>
      <c r="B1008" t="s">
        <v>104</v>
      </c>
      <c r="C1008">
        <v>5766</v>
      </c>
      <c r="D1008" t="s">
        <v>113</v>
      </c>
      <c r="E1008" s="1">
        <v>42461</v>
      </c>
      <c r="F1008">
        <v>5766</v>
      </c>
      <c r="G1008" t="str">
        <f>VLOOKUP(Table1[[#This Row],[tot_e_Rx]],'Lookup Tables'!$B$2:$C$6,2,TRUE)</f>
        <v xml:space="preserve">very low </v>
      </c>
      <c r="H1008">
        <v>5064</v>
      </c>
      <c r="I1008">
        <v>702</v>
      </c>
      <c r="J1008">
        <v>2741</v>
      </c>
      <c r="K1008">
        <v>2958</v>
      </c>
      <c r="L1008">
        <v>750</v>
      </c>
      <c r="M1008">
        <v>515</v>
      </c>
      <c r="N1008">
        <v>0.88</v>
      </c>
      <c r="O1008">
        <v>0.86</v>
      </c>
      <c r="P1008" t="str">
        <f>IF(Table1[[#This Row],[pct_pharm_e_Rx]]&gt;=0.85,"most"," ")</f>
        <v>most</v>
      </c>
    </row>
    <row r="1009" spans="1:16" x14ac:dyDescent="0.2">
      <c r="A1009" t="s">
        <v>33</v>
      </c>
      <c r="B1009" t="s">
        <v>34</v>
      </c>
      <c r="C1009">
        <v>5764</v>
      </c>
      <c r="D1009" t="s">
        <v>119</v>
      </c>
      <c r="E1009" s="1">
        <v>42979</v>
      </c>
      <c r="F1009">
        <v>5764</v>
      </c>
      <c r="G1009" t="str">
        <f>VLOOKUP(Table1[[#This Row],[tot_e_Rx]],'Lookup Tables'!$B$2:$C$6,2,TRUE)</f>
        <v xml:space="preserve">very low </v>
      </c>
      <c r="H1009">
        <v>5049</v>
      </c>
      <c r="I1009">
        <v>715</v>
      </c>
      <c r="J1009">
        <v>2424</v>
      </c>
      <c r="K1009">
        <v>2958</v>
      </c>
      <c r="L1009">
        <v>678</v>
      </c>
      <c r="M1009">
        <v>485</v>
      </c>
      <c r="N1009">
        <v>0.91</v>
      </c>
      <c r="O1009">
        <v>0.91</v>
      </c>
      <c r="P1009" t="str">
        <f>IF(Table1[[#This Row],[pct_pharm_e_Rx]]&gt;=0.85,"most"," ")</f>
        <v>most</v>
      </c>
    </row>
    <row r="1010" spans="1:16" x14ac:dyDescent="0.2">
      <c r="A1010" t="s">
        <v>45</v>
      </c>
      <c r="B1010" t="s">
        <v>46</v>
      </c>
      <c r="C1010">
        <v>5762</v>
      </c>
      <c r="D1010" t="s">
        <v>115</v>
      </c>
      <c r="E1010" s="1">
        <v>42979</v>
      </c>
      <c r="F1010">
        <v>5762</v>
      </c>
      <c r="G1010" t="str">
        <f>VLOOKUP(Table1[[#This Row],[tot_e_Rx]],'Lookup Tables'!$B$2:$C$6,2,TRUE)</f>
        <v xml:space="preserve">very low </v>
      </c>
      <c r="H1010">
        <v>4690</v>
      </c>
      <c r="I1010">
        <v>1050</v>
      </c>
      <c r="J1010">
        <v>1812</v>
      </c>
      <c r="K1010">
        <v>3678</v>
      </c>
      <c r="L1010">
        <v>684</v>
      </c>
      <c r="M1010">
        <v>149</v>
      </c>
      <c r="N1010">
        <v>0.89</v>
      </c>
      <c r="O1010">
        <v>0.89</v>
      </c>
      <c r="P1010" t="str">
        <f>IF(Table1[[#This Row],[pct_pharm_e_Rx]]&gt;=0.85,"most"," ")</f>
        <v>most</v>
      </c>
    </row>
    <row r="1011" spans="1:16" x14ac:dyDescent="0.2">
      <c r="A1011" t="s">
        <v>17</v>
      </c>
      <c r="B1011" t="s">
        <v>18</v>
      </c>
      <c r="C1011">
        <v>5760</v>
      </c>
      <c r="D1011" t="s">
        <v>114</v>
      </c>
      <c r="E1011" s="1">
        <v>42583</v>
      </c>
      <c r="F1011">
        <v>5760</v>
      </c>
      <c r="G1011" t="str">
        <f>VLOOKUP(Table1[[#This Row],[tot_e_Rx]],'Lookup Tables'!$B$2:$C$6,2,TRUE)</f>
        <v xml:space="preserve">very low </v>
      </c>
      <c r="H1011">
        <v>4862</v>
      </c>
      <c r="I1011">
        <v>784</v>
      </c>
      <c r="J1011">
        <v>2178</v>
      </c>
      <c r="K1011">
        <v>3163</v>
      </c>
      <c r="L1011">
        <v>720</v>
      </c>
      <c r="M1011">
        <v>431</v>
      </c>
      <c r="N1011">
        <v>0.97</v>
      </c>
      <c r="O1011">
        <v>0.96</v>
      </c>
      <c r="P1011" t="str">
        <f>IF(Table1[[#This Row],[pct_pharm_e_Rx]]&gt;=0.85,"most"," ")</f>
        <v>most</v>
      </c>
    </row>
    <row r="1012" spans="1:16" x14ac:dyDescent="0.2">
      <c r="A1012" t="s">
        <v>71</v>
      </c>
      <c r="B1012" t="s">
        <v>72</v>
      </c>
      <c r="C1012">
        <v>5759</v>
      </c>
      <c r="D1012" t="s">
        <v>120</v>
      </c>
      <c r="E1012" s="1">
        <v>42370</v>
      </c>
      <c r="F1012">
        <v>5759</v>
      </c>
      <c r="G1012" t="str">
        <f>VLOOKUP(Table1[[#This Row],[tot_e_Rx]],'Lookup Tables'!$B$2:$C$6,2,TRUE)</f>
        <v xml:space="preserve">very low </v>
      </c>
      <c r="H1012">
        <v>3733</v>
      </c>
      <c r="I1012">
        <v>1948</v>
      </c>
      <c r="J1012">
        <v>1688</v>
      </c>
      <c r="K1012">
        <v>3813</v>
      </c>
      <c r="L1012">
        <v>445</v>
      </c>
      <c r="M1012">
        <v>150</v>
      </c>
      <c r="N1012">
        <v>0.88</v>
      </c>
      <c r="O1012">
        <v>0.86</v>
      </c>
      <c r="P1012" t="str">
        <f>IF(Table1[[#This Row],[pct_pharm_e_Rx]]&gt;=0.85,"most"," ")</f>
        <v>most</v>
      </c>
    </row>
    <row r="1013" spans="1:16" x14ac:dyDescent="0.2">
      <c r="A1013" t="s">
        <v>43</v>
      </c>
      <c r="B1013" t="s">
        <v>44</v>
      </c>
      <c r="C1013">
        <v>5740</v>
      </c>
      <c r="D1013" t="s">
        <v>112</v>
      </c>
      <c r="E1013" s="1">
        <v>42917</v>
      </c>
      <c r="F1013">
        <v>5740</v>
      </c>
      <c r="G1013" t="str">
        <f>VLOOKUP(Table1[[#This Row],[tot_e_Rx]],'Lookup Tables'!$B$2:$C$6,2,TRUE)</f>
        <v xml:space="preserve">very low </v>
      </c>
      <c r="H1013">
        <v>4436</v>
      </c>
      <c r="I1013">
        <v>1276</v>
      </c>
      <c r="J1013">
        <v>2285</v>
      </c>
      <c r="K1013">
        <v>3301</v>
      </c>
      <c r="L1013">
        <v>995</v>
      </c>
      <c r="M1013">
        <v>311</v>
      </c>
      <c r="N1013">
        <v>0.94</v>
      </c>
      <c r="O1013">
        <v>0.94</v>
      </c>
      <c r="P1013" t="str">
        <f>IF(Table1[[#This Row],[pct_pharm_e_Rx]]&gt;=0.85,"most"," ")</f>
        <v>most</v>
      </c>
    </row>
    <row r="1014" spans="1:16" x14ac:dyDescent="0.2">
      <c r="A1014" t="s">
        <v>81</v>
      </c>
      <c r="B1014" t="s">
        <v>82</v>
      </c>
      <c r="C1014">
        <v>5727</v>
      </c>
      <c r="D1014" t="s">
        <v>115</v>
      </c>
      <c r="E1014" s="1">
        <v>43525</v>
      </c>
      <c r="F1014">
        <v>5727</v>
      </c>
      <c r="G1014" t="str">
        <f>VLOOKUP(Table1[[#This Row],[tot_e_Rx]],'Lookup Tables'!$B$2:$C$6,2,TRUE)</f>
        <v xml:space="preserve">very low </v>
      </c>
      <c r="H1014">
        <v>5238</v>
      </c>
      <c r="I1014">
        <v>442</v>
      </c>
      <c r="J1014">
        <v>2584</v>
      </c>
      <c r="K1014">
        <v>3115</v>
      </c>
      <c r="L1014">
        <v>557</v>
      </c>
      <c r="M1014">
        <v>578</v>
      </c>
      <c r="N1014">
        <v>0.95</v>
      </c>
      <c r="O1014">
        <v>0.94</v>
      </c>
      <c r="P1014" t="str">
        <f>IF(Table1[[#This Row],[pct_pharm_e_Rx]]&gt;=0.85,"most"," ")</f>
        <v>most</v>
      </c>
    </row>
    <row r="1015" spans="1:16" x14ac:dyDescent="0.2">
      <c r="A1015" t="s">
        <v>13</v>
      </c>
      <c r="B1015" t="s">
        <v>14</v>
      </c>
      <c r="C1015">
        <v>5710</v>
      </c>
      <c r="D1015" t="s">
        <v>112</v>
      </c>
      <c r="E1015" s="1">
        <v>42948</v>
      </c>
      <c r="F1015">
        <v>5710</v>
      </c>
      <c r="G1015" t="str">
        <f>VLOOKUP(Table1[[#This Row],[tot_e_Rx]],'Lookup Tables'!$B$2:$C$6,2,TRUE)</f>
        <v xml:space="preserve">very low </v>
      </c>
      <c r="H1015">
        <v>4504</v>
      </c>
      <c r="I1015">
        <v>1206</v>
      </c>
      <c r="J1015">
        <v>1839</v>
      </c>
      <c r="K1015">
        <v>3628</v>
      </c>
      <c r="L1015">
        <v>516</v>
      </c>
      <c r="M1015">
        <v>89</v>
      </c>
      <c r="N1015">
        <v>0.95</v>
      </c>
      <c r="O1015">
        <v>0.95</v>
      </c>
      <c r="P1015" t="str">
        <f>IF(Table1[[#This Row],[pct_pharm_e_Rx]]&gt;=0.85,"most"," ")</f>
        <v>most</v>
      </c>
    </row>
    <row r="1016" spans="1:16" x14ac:dyDescent="0.2">
      <c r="A1016" t="s">
        <v>21</v>
      </c>
      <c r="B1016" t="s">
        <v>22</v>
      </c>
      <c r="C1016">
        <v>5709</v>
      </c>
      <c r="D1016" t="s">
        <v>114</v>
      </c>
      <c r="E1016" s="1">
        <v>42705</v>
      </c>
      <c r="F1016">
        <v>5709</v>
      </c>
      <c r="G1016" t="str">
        <f>VLOOKUP(Table1[[#This Row],[tot_e_Rx]],'Lookup Tables'!$B$2:$C$6,2,TRUE)</f>
        <v xml:space="preserve">very low </v>
      </c>
      <c r="H1016">
        <v>4943</v>
      </c>
      <c r="I1016">
        <v>729</v>
      </c>
      <c r="J1016">
        <v>2574</v>
      </c>
      <c r="K1016">
        <v>3019</v>
      </c>
      <c r="L1016">
        <v>646</v>
      </c>
      <c r="M1016">
        <v>657</v>
      </c>
      <c r="N1016">
        <v>0.94</v>
      </c>
      <c r="O1016">
        <v>0.94</v>
      </c>
      <c r="P1016" t="str">
        <f>IF(Table1[[#This Row],[pct_pharm_e_Rx]]&gt;=0.85,"most"," ")</f>
        <v>most</v>
      </c>
    </row>
    <row r="1017" spans="1:16" x14ac:dyDescent="0.2">
      <c r="A1017" t="s">
        <v>23</v>
      </c>
      <c r="B1017" t="s">
        <v>24</v>
      </c>
      <c r="C1017">
        <v>5704</v>
      </c>
      <c r="D1017" t="s">
        <v>116</v>
      </c>
      <c r="E1017" s="1">
        <v>42856</v>
      </c>
      <c r="F1017">
        <v>5704</v>
      </c>
      <c r="G1017" t="str">
        <f>VLOOKUP(Table1[[#This Row],[tot_e_Rx]],'Lookup Tables'!$B$2:$C$6,2,TRUE)</f>
        <v xml:space="preserve">very low </v>
      </c>
      <c r="H1017">
        <v>4616</v>
      </c>
      <c r="I1017">
        <v>1054</v>
      </c>
      <c r="J1017">
        <v>1647</v>
      </c>
      <c r="K1017">
        <v>3872</v>
      </c>
      <c r="L1017">
        <v>646</v>
      </c>
      <c r="M1017">
        <v>349</v>
      </c>
      <c r="N1017">
        <v>0.92</v>
      </c>
      <c r="O1017">
        <v>0.91</v>
      </c>
      <c r="P1017" t="str">
        <f>IF(Table1[[#This Row],[pct_pharm_e_Rx]]&gt;=0.85,"most"," ")</f>
        <v>most</v>
      </c>
    </row>
    <row r="1018" spans="1:16" x14ac:dyDescent="0.2">
      <c r="A1018" t="s">
        <v>33</v>
      </c>
      <c r="B1018" t="s">
        <v>34</v>
      </c>
      <c r="C1018">
        <v>5694</v>
      </c>
      <c r="D1018" t="s">
        <v>119</v>
      </c>
      <c r="E1018" s="1">
        <v>42948</v>
      </c>
      <c r="F1018">
        <v>5694</v>
      </c>
      <c r="G1018" t="str">
        <f>VLOOKUP(Table1[[#This Row],[tot_e_Rx]],'Lookup Tables'!$B$2:$C$6,2,TRUE)</f>
        <v xml:space="preserve">very low </v>
      </c>
      <c r="H1018">
        <v>4952</v>
      </c>
      <c r="I1018">
        <v>742</v>
      </c>
      <c r="J1018">
        <v>2402</v>
      </c>
      <c r="K1018">
        <v>2924</v>
      </c>
      <c r="L1018">
        <v>670</v>
      </c>
      <c r="M1018">
        <v>481</v>
      </c>
      <c r="N1018">
        <v>0.91</v>
      </c>
      <c r="O1018">
        <v>0.91</v>
      </c>
      <c r="P1018" t="str">
        <f>IF(Table1[[#This Row],[pct_pharm_e_Rx]]&gt;=0.85,"most"," ")</f>
        <v>most</v>
      </c>
    </row>
    <row r="1019" spans="1:16" x14ac:dyDescent="0.2">
      <c r="A1019" t="s">
        <v>43</v>
      </c>
      <c r="B1019" t="s">
        <v>44</v>
      </c>
      <c r="C1019">
        <v>5678</v>
      </c>
      <c r="D1019" t="s">
        <v>112</v>
      </c>
      <c r="E1019" s="1">
        <v>42887</v>
      </c>
      <c r="F1019">
        <v>5678</v>
      </c>
      <c r="G1019" t="str">
        <f>VLOOKUP(Table1[[#This Row],[tot_e_Rx]],'Lookup Tables'!$B$2:$C$6,2,TRUE)</f>
        <v xml:space="preserve">very low </v>
      </c>
      <c r="H1019">
        <v>4277</v>
      </c>
      <c r="I1019">
        <v>1371</v>
      </c>
      <c r="J1019">
        <v>2297</v>
      </c>
      <c r="K1019">
        <v>3256</v>
      </c>
      <c r="L1019">
        <v>977</v>
      </c>
      <c r="M1019">
        <v>299</v>
      </c>
      <c r="N1019">
        <v>0.95</v>
      </c>
      <c r="O1019">
        <v>0.94</v>
      </c>
      <c r="P1019" t="str">
        <f>IF(Table1[[#This Row],[pct_pharm_e_Rx]]&gt;=0.85,"most"," ")</f>
        <v>most</v>
      </c>
    </row>
    <row r="1020" spans="1:16" x14ac:dyDescent="0.2">
      <c r="A1020" t="s">
        <v>81</v>
      </c>
      <c r="B1020" t="s">
        <v>82</v>
      </c>
      <c r="C1020">
        <v>5672</v>
      </c>
      <c r="D1020" t="s">
        <v>115</v>
      </c>
      <c r="E1020" s="1">
        <v>43497</v>
      </c>
      <c r="F1020">
        <v>5672</v>
      </c>
      <c r="G1020" t="str">
        <f>VLOOKUP(Table1[[#This Row],[tot_e_Rx]],'Lookup Tables'!$B$2:$C$6,2,TRUE)</f>
        <v xml:space="preserve">very low </v>
      </c>
      <c r="H1020">
        <v>5221</v>
      </c>
      <c r="I1020">
        <v>435</v>
      </c>
      <c r="J1020">
        <v>2563</v>
      </c>
      <c r="K1020">
        <v>3094</v>
      </c>
      <c r="L1020">
        <v>543</v>
      </c>
      <c r="M1020">
        <v>577</v>
      </c>
      <c r="N1020">
        <v>0.95</v>
      </c>
      <c r="O1020">
        <v>0.94</v>
      </c>
      <c r="P1020" t="str">
        <f>IF(Table1[[#This Row],[pct_pharm_e_Rx]]&gt;=0.85,"most"," ")</f>
        <v>most</v>
      </c>
    </row>
    <row r="1021" spans="1:16" x14ac:dyDescent="0.2">
      <c r="A1021" t="s">
        <v>21</v>
      </c>
      <c r="B1021" t="s">
        <v>22</v>
      </c>
      <c r="C1021">
        <v>5654</v>
      </c>
      <c r="D1021" t="s">
        <v>114</v>
      </c>
      <c r="E1021" s="1">
        <v>42675</v>
      </c>
      <c r="F1021">
        <v>5654</v>
      </c>
      <c r="G1021" t="str">
        <f>VLOOKUP(Table1[[#This Row],[tot_e_Rx]],'Lookup Tables'!$B$2:$C$6,2,TRUE)</f>
        <v xml:space="preserve">very low </v>
      </c>
      <c r="H1021">
        <v>4913</v>
      </c>
      <c r="I1021">
        <v>706</v>
      </c>
      <c r="J1021">
        <v>2534</v>
      </c>
      <c r="K1021">
        <v>3009</v>
      </c>
      <c r="L1021">
        <v>627</v>
      </c>
      <c r="M1021">
        <v>661</v>
      </c>
      <c r="N1021">
        <v>0.94</v>
      </c>
      <c r="O1021">
        <v>0.93</v>
      </c>
      <c r="P1021" t="str">
        <f>IF(Table1[[#This Row],[pct_pharm_e_Rx]]&gt;=0.85,"most"," ")</f>
        <v>most</v>
      </c>
    </row>
    <row r="1022" spans="1:16" x14ac:dyDescent="0.2">
      <c r="A1022" t="s">
        <v>89</v>
      </c>
      <c r="B1022" t="s">
        <v>90</v>
      </c>
      <c r="C1022">
        <v>5639</v>
      </c>
      <c r="D1022" t="s">
        <v>117</v>
      </c>
      <c r="E1022" s="1">
        <v>42826</v>
      </c>
      <c r="F1022">
        <v>5639</v>
      </c>
      <c r="G1022" t="str">
        <f>VLOOKUP(Table1[[#This Row],[tot_e_Rx]],'Lookup Tables'!$B$2:$C$6,2,TRUE)</f>
        <v xml:space="preserve">very low </v>
      </c>
      <c r="H1022">
        <v>4295</v>
      </c>
      <c r="I1022">
        <v>1277</v>
      </c>
      <c r="J1022">
        <v>2300</v>
      </c>
      <c r="K1022">
        <v>3143</v>
      </c>
      <c r="L1022">
        <v>641</v>
      </c>
      <c r="M1022">
        <v>269</v>
      </c>
      <c r="N1022">
        <v>0.93</v>
      </c>
      <c r="O1022">
        <v>0.92</v>
      </c>
      <c r="P1022" t="str">
        <f>IF(Table1[[#This Row],[pct_pharm_e_Rx]]&gt;=0.85,"most"," ")</f>
        <v>most</v>
      </c>
    </row>
    <row r="1023" spans="1:16" x14ac:dyDescent="0.2">
      <c r="A1023" t="s">
        <v>81</v>
      </c>
      <c r="B1023" t="s">
        <v>82</v>
      </c>
      <c r="C1023">
        <v>5634</v>
      </c>
      <c r="D1023" t="s">
        <v>115</v>
      </c>
      <c r="E1023" s="1">
        <v>43466</v>
      </c>
      <c r="F1023">
        <v>5634</v>
      </c>
      <c r="G1023" t="str">
        <f>VLOOKUP(Table1[[#This Row],[tot_e_Rx]],'Lookup Tables'!$B$2:$C$6,2,TRUE)</f>
        <v xml:space="preserve">very low </v>
      </c>
      <c r="H1023">
        <v>5155</v>
      </c>
      <c r="I1023">
        <v>460</v>
      </c>
      <c r="J1023">
        <v>2494</v>
      </c>
      <c r="K1023">
        <v>3101</v>
      </c>
      <c r="L1023">
        <v>534</v>
      </c>
      <c r="M1023">
        <v>562</v>
      </c>
      <c r="N1023">
        <v>0.95</v>
      </c>
      <c r="O1023">
        <v>0.94</v>
      </c>
      <c r="P1023" t="str">
        <f>IF(Table1[[#This Row],[pct_pharm_e_Rx]]&gt;=0.85,"most"," ")</f>
        <v>most</v>
      </c>
    </row>
    <row r="1024" spans="1:16" x14ac:dyDescent="0.2">
      <c r="A1024" t="s">
        <v>83</v>
      </c>
      <c r="B1024" t="s">
        <v>84</v>
      </c>
      <c r="C1024">
        <v>5627</v>
      </c>
      <c r="D1024" t="s">
        <v>113</v>
      </c>
      <c r="E1024" s="1">
        <v>42614</v>
      </c>
      <c r="F1024">
        <v>5627</v>
      </c>
      <c r="G1024" t="str">
        <f>VLOOKUP(Table1[[#This Row],[tot_e_Rx]],'Lookup Tables'!$B$2:$C$6,2,TRUE)</f>
        <v xml:space="preserve">very low </v>
      </c>
      <c r="H1024">
        <v>5170</v>
      </c>
      <c r="I1024">
        <v>457</v>
      </c>
      <c r="J1024">
        <v>2323</v>
      </c>
      <c r="K1024">
        <v>3161</v>
      </c>
      <c r="L1024">
        <v>722</v>
      </c>
      <c r="M1024">
        <v>404</v>
      </c>
      <c r="N1024">
        <v>0.93</v>
      </c>
      <c r="O1024">
        <v>0.93</v>
      </c>
      <c r="P1024" t="str">
        <f>IF(Table1[[#This Row],[pct_pharm_e_Rx]]&gt;=0.85,"most"," ")</f>
        <v>most</v>
      </c>
    </row>
    <row r="1025" spans="1:16" x14ac:dyDescent="0.2">
      <c r="A1025" t="s">
        <v>39</v>
      </c>
      <c r="B1025" t="s">
        <v>40</v>
      </c>
      <c r="C1025">
        <v>5617</v>
      </c>
      <c r="D1025" t="s">
        <v>118</v>
      </c>
      <c r="E1025" s="1">
        <v>42370</v>
      </c>
      <c r="F1025">
        <v>5617</v>
      </c>
      <c r="G1025" t="str">
        <f>VLOOKUP(Table1[[#This Row],[tot_e_Rx]],'Lookup Tables'!$B$2:$C$6,2,TRUE)</f>
        <v xml:space="preserve">very low </v>
      </c>
      <c r="H1025">
        <v>4546</v>
      </c>
      <c r="I1025">
        <v>977</v>
      </c>
      <c r="J1025">
        <v>2570</v>
      </c>
      <c r="K1025">
        <v>2637</v>
      </c>
      <c r="L1025">
        <v>822</v>
      </c>
      <c r="M1025">
        <v>132</v>
      </c>
      <c r="N1025">
        <v>0.95</v>
      </c>
      <c r="O1025">
        <v>0.91</v>
      </c>
      <c r="P1025" t="str">
        <f>IF(Table1[[#This Row],[pct_pharm_e_Rx]]&gt;=0.85,"most"," ")</f>
        <v>most</v>
      </c>
    </row>
    <row r="1026" spans="1:16" x14ac:dyDescent="0.2">
      <c r="A1026" t="s">
        <v>45</v>
      </c>
      <c r="B1026" t="s">
        <v>46</v>
      </c>
      <c r="C1026">
        <v>5603</v>
      </c>
      <c r="D1026" t="s">
        <v>115</v>
      </c>
      <c r="E1026" s="1">
        <v>42948</v>
      </c>
      <c r="F1026">
        <v>5603</v>
      </c>
      <c r="G1026" t="str">
        <f>VLOOKUP(Table1[[#This Row],[tot_e_Rx]],'Lookup Tables'!$B$2:$C$6,2,TRUE)</f>
        <v xml:space="preserve">very low </v>
      </c>
      <c r="H1026">
        <v>4453</v>
      </c>
      <c r="I1026">
        <v>1130</v>
      </c>
      <c r="J1026">
        <v>1785</v>
      </c>
      <c r="K1026">
        <v>3590</v>
      </c>
      <c r="L1026">
        <v>659</v>
      </c>
      <c r="M1026">
        <v>145</v>
      </c>
      <c r="N1026">
        <v>0.89</v>
      </c>
      <c r="O1026">
        <v>0.88</v>
      </c>
      <c r="P1026" t="str">
        <f>IF(Table1[[#This Row],[pct_pharm_e_Rx]]&gt;=0.85,"most"," ")</f>
        <v>most</v>
      </c>
    </row>
    <row r="1027" spans="1:16" x14ac:dyDescent="0.2">
      <c r="A1027" t="s">
        <v>33</v>
      </c>
      <c r="B1027" t="s">
        <v>34</v>
      </c>
      <c r="C1027">
        <v>5586</v>
      </c>
      <c r="D1027" t="s">
        <v>119</v>
      </c>
      <c r="E1027" s="1">
        <v>42917</v>
      </c>
      <c r="F1027">
        <v>5586</v>
      </c>
      <c r="G1027" t="str">
        <f>VLOOKUP(Table1[[#This Row],[tot_e_Rx]],'Lookup Tables'!$B$2:$C$6,2,TRUE)</f>
        <v xml:space="preserve">very low </v>
      </c>
      <c r="H1027">
        <v>4812</v>
      </c>
      <c r="I1027">
        <v>774</v>
      </c>
      <c r="J1027">
        <v>2388</v>
      </c>
      <c r="K1027">
        <v>2880</v>
      </c>
      <c r="L1027">
        <v>664</v>
      </c>
      <c r="M1027">
        <v>471</v>
      </c>
      <c r="N1027">
        <v>0.91</v>
      </c>
      <c r="O1027">
        <v>0.9</v>
      </c>
      <c r="P1027" t="str">
        <f>IF(Table1[[#This Row],[pct_pharm_e_Rx]]&gt;=0.85,"most"," ")</f>
        <v>most</v>
      </c>
    </row>
    <row r="1028" spans="1:16" x14ac:dyDescent="0.2">
      <c r="A1028" t="s">
        <v>81</v>
      </c>
      <c r="B1028" t="s">
        <v>82</v>
      </c>
      <c r="C1028">
        <v>5543</v>
      </c>
      <c r="D1028" t="s">
        <v>115</v>
      </c>
      <c r="E1028" s="1">
        <v>43435</v>
      </c>
      <c r="F1028">
        <v>5543</v>
      </c>
      <c r="G1028" t="str">
        <f>VLOOKUP(Table1[[#This Row],[tot_e_Rx]],'Lookup Tables'!$B$2:$C$6,2,TRUE)</f>
        <v xml:space="preserve">very low </v>
      </c>
      <c r="H1028">
        <v>5051</v>
      </c>
      <c r="I1028">
        <v>475</v>
      </c>
      <c r="J1028">
        <v>2496</v>
      </c>
      <c r="K1028">
        <v>3021</v>
      </c>
      <c r="L1028">
        <v>521</v>
      </c>
      <c r="M1028">
        <v>548</v>
      </c>
      <c r="N1028">
        <v>0.94</v>
      </c>
      <c r="O1028">
        <v>0.94</v>
      </c>
      <c r="P1028" t="str">
        <f>IF(Table1[[#This Row],[pct_pharm_e_Rx]]&gt;=0.85,"most"," ")</f>
        <v>most</v>
      </c>
    </row>
    <row r="1029" spans="1:16" x14ac:dyDescent="0.2">
      <c r="A1029" t="s">
        <v>17</v>
      </c>
      <c r="B1029" t="s">
        <v>18</v>
      </c>
      <c r="C1029">
        <v>5534</v>
      </c>
      <c r="D1029" t="s">
        <v>114</v>
      </c>
      <c r="E1029" s="1">
        <v>42522</v>
      </c>
      <c r="F1029">
        <v>5534</v>
      </c>
      <c r="G1029" t="str">
        <f>VLOOKUP(Table1[[#This Row],[tot_e_Rx]],'Lookup Tables'!$B$2:$C$6,2,TRUE)</f>
        <v xml:space="preserve">very low </v>
      </c>
      <c r="H1029">
        <v>4536</v>
      </c>
      <c r="I1029">
        <v>899</v>
      </c>
      <c r="J1029">
        <v>2220</v>
      </c>
      <c r="K1029">
        <v>3230</v>
      </c>
      <c r="L1029">
        <v>713</v>
      </c>
      <c r="M1029">
        <v>434</v>
      </c>
      <c r="N1029">
        <v>0.97</v>
      </c>
      <c r="O1029">
        <v>0.96</v>
      </c>
      <c r="P1029" t="str">
        <f>IF(Table1[[#This Row],[pct_pharm_e_Rx]]&gt;=0.85,"most"," ")</f>
        <v>most</v>
      </c>
    </row>
    <row r="1030" spans="1:16" x14ac:dyDescent="0.2">
      <c r="A1030" t="s">
        <v>33</v>
      </c>
      <c r="B1030" t="s">
        <v>34</v>
      </c>
      <c r="C1030">
        <v>5534</v>
      </c>
      <c r="D1030" t="s">
        <v>119</v>
      </c>
      <c r="E1030" s="1">
        <v>42887</v>
      </c>
      <c r="F1030">
        <v>5534</v>
      </c>
      <c r="G1030" t="str">
        <f>VLOOKUP(Table1[[#This Row],[tot_e_Rx]],'Lookup Tables'!$B$2:$C$6,2,TRUE)</f>
        <v xml:space="preserve">very low </v>
      </c>
      <c r="H1030">
        <v>4684</v>
      </c>
      <c r="I1030">
        <v>847</v>
      </c>
      <c r="J1030">
        <v>2418</v>
      </c>
      <c r="K1030">
        <v>2906</v>
      </c>
      <c r="L1030">
        <v>654</v>
      </c>
      <c r="M1030">
        <v>469</v>
      </c>
      <c r="N1030">
        <v>0.9</v>
      </c>
      <c r="O1030">
        <v>0.9</v>
      </c>
      <c r="P1030" t="str">
        <f>IF(Table1[[#This Row],[pct_pharm_e_Rx]]&gt;=0.85,"most"," ")</f>
        <v>most</v>
      </c>
    </row>
    <row r="1031" spans="1:16" x14ac:dyDescent="0.2">
      <c r="A1031" t="s">
        <v>81</v>
      </c>
      <c r="B1031" t="s">
        <v>82</v>
      </c>
      <c r="C1031">
        <v>5518</v>
      </c>
      <c r="D1031" t="s">
        <v>115</v>
      </c>
      <c r="E1031" s="1">
        <v>43405</v>
      </c>
      <c r="F1031">
        <v>5518</v>
      </c>
      <c r="G1031" t="str">
        <f>VLOOKUP(Table1[[#This Row],[tot_e_Rx]],'Lookup Tables'!$B$2:$C$6,2,TRUE)</f>
        <v xml:space="preserve">very low </v>
      </c>
      <c r="H1031">
        <v>5010</v>
      </c>
      <c r="I1031">
        <v>493</v>
      </c>
      <c r="J1031">
        <v>2493</v>
      </c>
      <c r="K1031">
        <v>3004</v>
      </c>
      <c r="L1031">
        <v>519</v>
      </c>
      <c r="M1031">
        <v>554</v>
      </c>
      <c r="N1031">
        <v>0.95</v>
      </c>
      <c r="O1031">
        <v>0.94</v>
      </c>
      <c r="P1031" t="str">
        <f>IF(Table1[[#This Row],[pct_pharm_e_Rx]]&gt;=0.85,"most"," ")</f>
        <v>most</v>
      </c>
    </row>
    <row r="1032" spans="1:16" x14ac:dyDescent="0.2">
      <c r="A1032" t="s">
        <v>21</v>
      </c>
      <c r="B1032" t="s">
        <v>22</v>
      </c>
      <c r="C1032">
        <v>5513</v>
      </c>
      <c r="D1032" t="s">
        <v>114</v>
      </c>
      <c r="E1032" s="1">
        <v>42644</v>
      </c>
      <c r="F1032">
        <v>5513</v>
      </c>
      <c r="G1032" t="str">
        <f>VLOOKUP(Table1[[#This Row],[tot_e_Rx]],'Lookup Tables'!$B$2:$C$6,2,TRUE)</f>
        <v xml:space="preserve">very low </v>
      </c>
      <c r="H1032">
        <v>4776</v>
      </c>
      <c r="I1032">
        <v>701</v>
      </c>
      <c r="J1032">
        <v>2510</v>
      </c>
      <c r="K1032">
        <v>2892</v>
      </c>
      <c r="L1032">
        <v>620</v>
      </c>
      <c r="M1032">
        <v>642</v>
      </c>
      <c r="N1032">
        <v>0.94</v>
      </c>
      <c r="O1032">
        <v>0.93</v>
      </c>
      <c r="P1032" t="str">
        <f>IF(Table1[[#This Row],[pct_pharm_e_Rx]]&gt;=0.85,"most"," ")</f>
        <v>most</v>
      </c>
    </row>
    <row r="1033" spans="1:16" x14ac:dyDescent="0.2">
      <c r="A1033" t="s">
        <v>81</v>
      </c>
      <c r="B1033" t="s">
        <v>82</v>
      </c>
      <c r="C1033">
        <v>5507</v>
      </c>
      <c r="D1033" t="s">
        <v>115</v>
      </c>
      <c r="E1033" s="1">
        <v>43374</v>
      </c>
      <c r="F1033">
        <v>5507</v>
      </c>
      <c r="G1033" t="str">
        <f>VLOOKUP(Table1[[#This Row],[tot_e_Rx]],'Lookup Tables'!$B$2:$C$6,2,TRUE)</f>
        <v xml:space="preserve">very low </v>
      </c>
      <c r="H1033">
        <v>4989</v>
      </c>
      <c r="I1033">
        <v>501</v>
      </c>
      <c r="J1033">
        <v>2482</v>
      </c>
      <c r="K1033">
        <v>3012</v>
      </c>
      <c r="L1033">
        <v>509</v>
      </c>
      <c r="M1033">
        <v>556</v>
      </c>
      <c r="N1033">
        <v>0.94</v>
      </c>
      <c r="O1033">
        <v>0.93</v>
      </c>
      <c r="P1033" t="str">
        <f>IF(Table1[[#This Row],[pct_pharm_e_Rx]]&gt;=0.85,"most"," ")</f>
        <v>most</v>
      </c>
    </row>
    <row r="1034" spans="1:16" x14ac:dyDescent="0.2">
      <c r="A1034" t="s">
        <v>23</v>
      </c>
      <c r="B1034" t="s">
        <v>24</v>
      </c>
      <c r="C1034">
        <v>5501</v>
      </c>
      <c r="D1034" t="s">
        <v>116</v>
      </c>
      <c r="E1034" s="1">
        <v>42826</v>
      </c>
      <c r="F1034">
        <v>5501</v>
      </c>
      <c r="G1034" t="str">
        <f>VLOOKUP(Table1[[#This Row],[tot_e_Rx]],'Lookup Tables'!$B$2:$C$6,2,TRUE)</f>
        <v xml:space="preserve">very low </v>
      </c>
      <c r="H1034">
        <v>4425</v>
      </c>
      <c r="I1034">
        <v>1041</v>
      </c>
      <c r="J1034">
        <v>1585</v>
      </c>
      <c r="K1034">
        <v>3745</v>
      </c>
      <c r="L1034">
        <v>636</v>
      </c>
      <c r="M1034">
        <v>344</v>
      </c>
      <c r="N1034">
        <v>0.92</v>
      </c>
      <c r="O1034">
        <v>0.91</v>
      </c>
      <c r="P1034" t="str">
        <f>IF(Table1[[#This Row],[pct_pharm_e_Rx]]&gt;=0.85,"most"," ")</f>
        <v>most</v>
      </c>
    </row>
    <row r="1035" spans="1:16" x14ac:dyDescent="0.2">
      <c r="A1035" t="s">
        <v>43</v>
      </c>
      <c r="B1035" t="s">
        <v>44</v>
      </c>
      <c r="C1035">
        <v>5487</v>
      </c>
      <c r="D1035" t="s">
        <v>112</v>
      </c>
      <c r="E1035" s="1">
        <v>42856</v>
      </c>
      <c r="F1035">
        <v>5487</v>
      </c>
      <c r="G1035" t="str">
        <f>VLOOKUP(Table1[[#This Row],[tot_e_Rx]],'Lookup Tables'!$B$2:$C$6,2,TRUE)</f>
        <v xml:space="preserve">very low </v>
      </c>
      <c r="H1035">
        <v>4114</v>
      </c>
      <c r="I1035">
        <v>1344</v>
      </c>
      <c r="J1035">
        <v>2210</v>
      </c>
      <c r="K1035">
        <v>3167</v>
      </c>
      <c r="L1035">
        <v>933</v>
      </c>
      <c r="M1035">
        <v>292</v>
      </c>
      <c r="N1035">
        <v>0.94</v>
      </c>
      <c r="O1035">
        <v>0.93</v>
      </c>
      <c r="P1035" t="str">
        <f>IF(Table1[[#This Row],[pct_pharm_e_Rx]]&gt;=0.85,"most"," ")</f>
        <v>most</v>
      </c>
    </row>
    <row r="1036" spans="1:16" x14ac:dyDescent="0.2">
      <c r="A1036" t="s">
        <v>103</v>
      </c>
      <c r="B1036" t="s">
        <v>104</v>
      </c>
      <c r="C1036">
        <v>5472</v>
      </c>
      <c r="D1036" t="s">
        <v>113</v>
      </c>
      <c r="E1036" s="1">
        <v>42430</v>
      </c>
      <c r="F1036">
        <v>5472</v>
      </c>
      <c r="G1036" t="str">
        <f>VLOOKUP(Table1[[#This Row],[tot_e_Rx]],'Lookup Tables'!$B$2:$C$6,2,TRUE)</f>
        <v xml:space="preserve">very low </v>
      </c>
      <c r="H1036">
        <v>4805</v>
      </c>
      <c r="I1036">
        <v>667</v>
      </c>
      <c r="J1036">
        <v>2652</v>
      </c>
      <c r="K1036">
        <v>2763</v>
      </c>
      <c r="L1036">
        <v>720</v>
      </c>
      <c r="M1036">
        <v>482</v>
      </c>
      <c r="N1036">
        <v>0.86</v>
      </c>
      <c r="O1036">
        <v>0.84</v>
      </c>
      <c r="P1036" t="str">
        <f>IF(Table1[[#This Row],[pct_pharm_e_Rx]]&gt;=0.85,"most"," ")</f>
        <v xml:space="preserve"> </v>
      </c>
    </row>
    <row r="1037" spans="1:16" x14ac:dyDescent="0.2">
      <c r="A1037" t="s">
        <v>17</v>
      </c>
      <c r="B1037" t="s">
        <v>18</v>
      </c>
      <c r="C1037">
        <v>5463</v>
      </c>
      <c r="D1037" t="s">
        <v>114</v>
      </c>
      <c r="E1037" s="1">
        <v>42552</v>
      </c>
      <c r="F1037">
        <v>5463</v>
      </c>
      <c r="G1037" t="str">
        <f>VLOOKUP(Table1[[#This Row],[tot_e_Rx]],'Lookup Tables'!$B$2:$C$6,2,TRUE)</f>
        <v xml:space="preserve">very low </v>
      </c>
      <c r="H1037">
        <v>4542</v>
      </c>
      <c r="I1037">
        <v>807</v>
      </c>
      <c r="J1037">
        <v>2189</v>
      </c>
      <c r="K1037">
        <v>3157</v>
      </c>
      <c r="L1037">
        <v>728</v>
      </c>
      <c r="M1037">
        <v>434</v>
      </c>
      <c r="N1037">
        <v>0.97</v>
      </c>
      <c r="O1037">
        <v>0.96</v>
      </c>
      <c r="P1037" t="str">
        <f>IF(Table1[[#This Row],[pct_pharm_e_Rx]]&gt;=0.85,"most"," ")</f>
        <v>most</v>
      </c>
    </row>
    <row r="1038" spans="1:16" x14ac:dyDescent="0.2">
      <c r="A1038" t="s">
        <v>13</v>
      </c>
      <c r="B1038" t="s">
        <v>14</v>
      </c>
      <c r="C1038">
        <v>5460</v>
      </c>
      <c r="D1038" t="s">
        <v>112</v>
      </c>
      <c r="E1038" s="1">
        <v>42917</v>
      </c>
      <c r="F1038">
        <v>5460</v>
      </c>
      <c r="G1038" t="str">
        <f>VLOOKUP(Table1[[#This Row],[tot_e_Rx]],'Lookup Tables'!$B$2:$C$6,2,TRUE)</f>
        <v xml:space="preserve">very low </v>
      </c>
      <c r="H1038">
        <v>4230</v>
      </c>
      <c r="I1038">
        <v>1229</v>
      </c>
      <c r="J1038">
        <v>1802</v>
      </c>
      <c r="K1038">
        <v>3447</v>
      </c>
      <c r="L1038">
        <v>500</v>
      </c>
      <c r="M1038">
        <v>86</v>
      </c>
      <c r="N1038">
        <v>0.95</v>
      </c>
      <c r="O1038">
        <v>0.94</v>
      </c>
      <c r="P1038" t="str">
        <f>IF(Table1[[#This Row],[pct_pharm_e_Rx]]&gt;=0.85,"most"," ")</f>
        <v>most</v>
      </c>
    </row>
    <row r="1039" spans="1:16" x14ac:dyDescent="0.2">
      <c r="A1039" t="s">
        <v>13</v>
      </c>
      <c r="B1039" t="s">
        <v>14</v>
      </c>
      <c r="C1039">
        <v>5454</v>
      </c>
      <c r="D1039" t="s">
        <v>112</v>
      </c>
      <c r="E1039" s="1">
        <v>42887</v>
      </c>
      <c r="F1039">
        <v>5454</v>
      </c>
      <c r="G1039" t="str">
        <f>VLOOKUP(Table1[[#This Row],[tot_e_Rx]],'Lookup Tables'!$B$2:$C$6,2,TRUE)</f>
        <v xml:space="preserve">very low </v>
      </c>
      <c r="H1039">
        <v>4162</v>
      </c>
      <c r="I1039">
        <v>1291</v>
      </c>
      <c r="J1039">
        <v>1795</v>
      </c>
      <c r="K1039">
        <v>3523</v>
      </c>
      <c r="L1039">
        <v>473</v>
      </c>
      <c r="M1039">
        <v>84</v>
      </c>
      <c r="N1039">
        <v>0.95</v>
      </c>
      <c r="O1039">
        <v>0.95</v>
      </c>
      <c r="P1039" t="str">
        <f>IF(Table1[[#This Row],[pct_pharm_e_Rx]]&gt;=0.85,"most"," ")</f>
        <v>most</v>
      </c>
    </row>
    <row r="1040" spans="1:16" x14ac:dyDescent="0.2">
      <c r="A1040" t="s">
        <v>89</v>
      </c>
      <c r="B1040" t="s">
        <v>90</v>
      </c>
      <c r="C1040">
        <v>5449</v>
      </c>
      <c r="D1040" t="s">
        <v>117</v>
      </c>
      <c r="E1040" s="1">
        <v>42795</v>
      </c>
      <c r="F1040">
        <v>5449</v>
      </c>
      <c r="G1040" t="str">
        <f>VLOOKUP(Table1[[#This Row],[tot_e_Rx]],'Lookup Tables'!$B$2:$C$6,2,TRUE)</f>
        <v xml:space="preserve">very low </v>
      </c>
      <c r="H1040">
        <v>4204</v>
      </c>
      <c r="I1040">
        <v>1182</v>
      </c>
      <c r="J1040">
        <v>2235</v>
      </c>
      <c r="K1040">
        <v>3036</v>
      </c>
      <c r="L1040">
        <v>600</v>
      </c>
      <c r="M1040">
        <v>251</v>
      </c>
      <c r="N1040">
        <v>0.93</v>
      </c>
      <c r="O1040">
        <v>0.93</v>
      </c>
      <c r="P1040" t="str">
        <f>IF(Table1[[#This Row],[pct_pharm_e_Rx]]&gt;=0.85,"most"," ")</f>
        <v>most</v>
      </c>
    </row>
    <row r="1041" spans="1:16" x14ac:dyDescent="0.2">
      <c r="A1041" t="s">
        <v>81</v>
      </c>
      <c r="B1041" t="s">
        <v>82</v>
      </c>
      <c r="C1041">
        <v>5430</v>
      </c>
      <c r="D1041" t="s">
        <v>115</v>
      </c>
      <c r="E1041" s="1">
        <v>43344</v>
      </c>
      <c r="F1041">
        <v>5430</v>
      </c>
      <c r="G1041" t="str">
        <f>VLOOKUP(Table1[[#This Row],[tot_e_Rx]],'Lookup Tables'!$B$2:$C$6,2,TRUE)</f>
        <v xml:space="preserve">very low </v>
      </c>
      <c r="H1041">
        <v>4920</v>
      </c>
      <c r="I1041">
        <v>501</v>
      </c>
      <c r="J1041">
        <v>2467</v>
      </c>
      <c r="K1041">
        <v>2956</v>
      </c>
      <c r="L1041">
        <v>509</v>
      </c>
      <c r="M1041">
        <v>543</v>
      </c>
      <c r="N1041">
        <v>0.94</v>
      </c>
      <c r="O1041">
        <v>0.92</v>
      </c>
      <c r="P1041" t="str">
        <f>IF(Table1[[#This Row],[pct_pharm_e_Rx]]&gt;=0.85,"most"," ")</f>
        <v>most</v>
      </c>
    </row>
    <row r="1042" spans="1:16" x14ac:dyDescent="0.2">
      <c r="A1042" t="s">
        <v>83</v>
      </c>
      <c r="B1042" t="s">
        <v>84</v>
      </c>
      <c r="C1042">
        <v>5428</v>
      </c>
      <c r="D1042" t="s">
        <v>113</v>
      </c>
      <c r="E1042" s="1">
        <v>42583</v>
      </c>
      <c r="F1042">
        <v>5428</v>
      </c>
      <c r="G1042" t="str">
        <f>VLOOKUP(Table1[[#This Row],[tot_e_Rx]],'Lookup Tables'!$B$2:$C$6,2,TRUE)</f>
        <v xml:space="preserve">very low </v>
      </c>
      <c r="H1042">
        <v>4969</v>
      </c>
      <c r="I1042">
        <v>459</v>
      </c>
      <c r="J1042">
        <v>2161</v>
      </c>
      <c r="K1042">
        <v>2971</v>
      </c>
      <c r="L1042">
        <v>687</v>
      </c>
      <c r="M1042">
        <v>386</v>
      </c>
      <c r="N1042">
        <v>0.93</v>
      </c>
      <c r="O1042">
        <v>0.93</v>
      </c>
      <c r="P1042" t="str">
        <f>IF(Table1[[#This Row],[pct_pharm_e_Rx]]&gt;=0.85,"most"," ")</f>
        <v>most</v>
      </c>
    </row>
    <row r="1043" spans="1:16" x14ac:dyDescent="0.2">
      <c r="A1043" t="s">
        <v>33</v>
      </c>
      <c r="B1043" t="s">
        <v>34</v>
      </c>
      <c r="C1043">
        <v>5404</v>
      </c>
      <c r="D1043" t="s">
        <v>119</v>
      </c>
      <c r="E1043" s="1">
        <v>42856</v>
      </c>
      <c r="F1043">
        <v>5404</v>
      </c>
      <c r="G1043" t="str">
        <f>VLOOKUP(Table1[[#This Row],[tot_e_Rx]],'Lookup Tables'!$B$2:$C$6,2,TRUE)</f>
        <v xml:space="preserve">very low </v>
      </c>
      <c r="H1043">
        <v>4592</v>
      </c>
      <c r="I1043">
        <v>811</v>
      </c>
      <c r="J1043">
        <v>2382</v>
      </c>
      <c r="K1043">
        <v>2806</v>
      </c>
      <c r="L1043">
        <v>640</v>
      </c>
      <c r="M1043">
        <v>456</v>
      </c>
      <c r="N1043">
        <v>0.89</v>
      </c>
      <c r="O1043">
        <v>0.89</v>
      </c>
      <c r="P1043" t="str">
        <f>IF(Table1[[#This Row],[pct_pharm_e_Rx]]&gt;=0.85,"most"," ")</f>
        <v>most</v>
      </c>
    </row>
    <row r="1044" spans="1:16" x14ac:dyDescent="0.2">
      <c r="A1044" t="s">
        <v>41</v>
      </c>
      <c r="B1044" t="s">
        <v>42</v>
      </c>
      <c r="C1044">
        <v>5383</v>
      </c>
      <c r="D1044" t="s">
        <v>119</v>
      </c>
      <c r="E1044" s="1">
        <v>43556</v>
      </c>
      <c r="F1044">
        <v>5383</v>
      </c>
      <c r="G1044" t="str">
        <f>VLOOKUP(Table1[[#This Row],[tot_e_Rx]],'Lookup Tables'!$B$2:$C$6,2,TRUE)</f>
        <v xml:space="preserve">very low </v>
      </c>
      <c r="H1044">
        <v>4868</v>
      </c>
      <c r="I1044">
        <v>433</v>
      </c>
      <c r="J1044">
        <v>2494</v>
      </c>
      <c r="K1044">
        <v>2875</v>
      </c>
      <c r="L1044">
        <v>821</v>
      </c>
      <c r="M1044">
        <v>493</v>
      </c>
      <c r="N1044">
        <v>0.94</v>
      </c>
      <c r="O1044">
        <v>0.94</v>
      </c>
      <c r="P1044" t="str">
        <f>IF(Table1[[#This Row],[pct_pharm_e_Rx]]&gt;=0.85,"most"," ")</f>
        <v>most</v>
      </c>
    </row>
    <row r="1045" spans="1:16" x14ac:dyDescent="0.2">
      <c r="A1045" t="s">
        <v>83</v>
      </c>
      <c r="B1045" t="s">
        <v>84</v>
      </c>
      <c r="C1045">
        <v>5378</v>
      </c>
      <c r="D1045" t="s">
        <v>113</v>
      </c>
      <c r="E1045" s="1">
        <v>42522</v>
      </c>
      <c r="F1045">
        <v>5378</v>
      </c>
      <c r="G1045" t="str">
        <f>VLOOKUP(Table1[[#This Row],[tot_e_Rx]],'Lookup Tables'!$B$2:$C$6,2,TRUE)</f>
        <v xml:space="preserve">very low </v>
      </c>
      <c r="H1045">
        <v>4887</v>
      </c>
      <c r="I1045">
        <v>491</v>
      </c>
      <c r="J1045">
        <v>2178</v>
      </c>
      <c r="K1045">
        <v>3126</v>
      </c>
      <c r="L1045">
        <v>691</v>
      </c>
      <c r="M1045">
        <v>385</v>
      </c>
      <c r="N1045">
        <v>0.93</v>
      </c>
      <c r="O1045">
        <v>0.92</v>
      </c>
      <c r="P1045" t="str">
        <f>IF(Table1[[#This Row],[pct_pharm_e_Rx]]&gt;=0.85,"most"," ")</f>
        <v>most</v>
      </c>
    </row>
    <row r="1046" spans="1:16" x14ac:dyDescent="0.2">
      <c r="A1046" t="s">
        <v>49</v>
      </c>
      <c r="B1046" t="s">
        <v>50</v>
      </c>
      <c r="C1046">
        <v>5364</v>
      </c>
      <c r="D1046" t="s">
        <v>117</v>
      </c>
      <c r="E1046" s="1">
        <v>42491</v>
      </c>
      <c r="F1046">
        <v>5364</v>
      </c>
      <c r="G1046" t="str">
        <f>VLOOKUP(Table1[[#This Row],[tot_e_Rx]],'Lookup Tables'!$B$2:$C$6,2,TRUE)</f>
        <v xml:space="preserve">very low </v>
      </c>
      <c r="H1046">
        <v>3512</v>
      </c>
      <c r="I1046">
        <v>1786</v>
      </c>
      <c r="J1046">
        <v>1627</v>
      </c>
      <c r="K1046">
        <v>3682</v>
      </c>
      <c r="L1046">
        <v>528</v>
      </c>
      <c r="M1046">
        <v>262</v>
      </c>
      <c r="N1046">
        <v>0.93</v>
      </c>
      <c r="O1046">
        <v>0.93</v>
      </c>
      <c r="P1046" t="str">
        <f>IF(Table1[[#This Row],[pct_pharm_e_Rx]]&gt;=0.85,"most"," ")</f>
        <v>most</v>
      </c>
    </row>
    <row r="1047" spans="1:16" x14ac:dyDescent="0.2">
      <c r="A1047" t="s">
        <v>21</v>
      </c>
      <c r="B1047" t="s">
        <v>22</v>
      </c>
      <c r="C1047">
        <v>5360</v>
      </c>
      <c r="D1047" t="s">
        <v>114</v>
      </c>
      <c r="E1047" s="1">
        <v>42614</v>
      </c>
      <c r="F1047">
        <v>5360</v>
      </c>
      <c r="G1047" t="str">
        <f>VLOOKUP(Table1[[#This Row],[tot_e_Rx]],'Lookup Tables'!$B$2:$C$6,2,TRUE)</f>
        <v xml:space="preserve">very low </v>
      </c>
      <c r="H1047">
        <v>4668</v>
      </c>
      <c r="I1047">
        <v>659</v>
      </c>
      <c r="J1047">
        <v>2460</v>
      </c>
      <c r="K1047">
        <v>2792</v>
      </c>
      <c r="L1047">
        <v>599</v>
      </c>
      <c r="M1047">
        <v>624</v>
      </c>
      <c r="N1047">
        <v>0.94</v>
      </c>
      <c r="O1047">
        <v>0.93</v>
      </c>
      <c r="P1047" t="str">
        <f>IF(Table1[[#This Row],[pct_pharm_e_Rx]]&gt;=0.85,"most"," ")</f>
        <v>most</v>
      </c>
    </row>
    <row r="1048" spans="1:16" x14ac:dyDescent="0.2">
      <c r="A1048" t="s">
        <v>29</v>
      </c>
      <c r="B1048" t="s">
        <v>30</v>
      </c>
      <c r="C1048">
        <v>5348</v>
      </c>
      <c r="D1048" t="s">
        <v>117</v>
      </c>
      <c r="E1048" s="1">
        <v>42370</v>
      </c>
      <c r="F1048">
        <v>5348</v>
      </c>
      <c r="G1048" t="str">
        <f>VLOOKUP(Table1[[#This Row],[tot_e_Rx]],'Lookup Tables'!$B$2:$C$6,2,TRUE)</f>
        <v xml:space="preserve">very low </v>
      </c>
      <c r="H1048">
        <v>4275</v>
      </c>
      <c r="I1048">
        <v>1005</v>
      </c>
      <c r="J1048">
        <v>1920</v>
      </c>
      <c r="K1048">
        <v>3108</v>
      </c>
      <c r="L1048">
        <v>445</v>
      </c>
      <c r="M1048">
        <v>261</v>
      </c>
      <c r="N1048">
        <v>0.92</v>
      </c>
      <c r="O1048">
        <v>0.9</v>
      </c>
      <c r="P1048" t="str">
        <f>IF(Table1[[#This Row],[pct_pharm_e_Rx]]&gt;=0.85,"most"," ")</f>
        <v>most</v>
      </c>
    </row>
    <row r="1049" spans="1:16" x14ac:dyDescent="0.2">
      <c r="A1049" t="s">
        <v>23</v>
      </c>
      <c r="B1049" t="s">
        <v>24</v>
      </c>
      <c r="C1049">
        <v>5344</v>
      </c>
      <c r="D1049" t="s">
        <v>116</v>
      </c>
      <c r="E1049" s="1">
        <v>42795</v>
      </c>
      <c r="F1049">
        <v>5344</v>
      </c>
      <c r="G1049" t="str">
        <f>VLOOKUP(Table1[[#This Row],[tot_e_Rx]],'Lookup Tables'!$B$2:$C$6,2,TRUE)</f>
        <v xml:space="preserve">very low </v>
      </c>
      <c r="H1049">
        <v>4308</v>
      </c>
      <c r="I1049">
        <v>1000</v>
      </c>
      <c r="J1049">
        <v>1552</v>
      </c>
      <c r="K1049">
        <v>3643</v>
      </c>
      <c r="L1049">
        <v>614</v>
      </c>
      <c r="M1049">
        <v>336</v>
      </c>
      <c r="N1049">
        <v>0.92</v>
      </c>
      <c r="O1049">
        <v>0.92</v>
      </c>
      <c r="P1049" t="str">
        <f>IF(Table1[[#This Row],[pct_pharm_e_Rx]]&gt;=0.85,"most"," ")</f>
        <v>most</v>
      </c>
    </row>
    <row r="1050" spans="1:16" x14ac:dyDescent="0.2">
      <c r="A1050" t="s">
        <v>41</v>
      </c>
      <c r="B1050" t="s">
        <v>42</v>
      </c>
      <c r="C1050">
        <v>5329</v>
      </c>
      <c r="D1050" t="s">
        <v>119</v>
      </c>
      <c r="E1050" s="1">
        <v>43525</v>
      </c>
      <c r="F1050">
        <v>5329</v>
      </c>
      <c r="G1050" t="str">
        <f>VLOOKUP(Table1[[#This Row],[tot_e_Rx]],'Lookup Tables'!$B$2:$C$6,2,TRUE)</f>
        <v xml:space="preserve">very low </v>
      </c>
      <c r="H1050">
        <v>4801</v>
      </c>
      <c r="I1050">
        <v>442</v>
      </c>
      <c r="J1050">
        <v>2480</v>
      </c>
      <c r="K1050">
        <v>2838</v>
      </c>
      <c r="L1050">
        <v>816</v>
      </c>
      <c r="M1050">
        <v>472</v>
      </c>
      <c r="N1050">
        <v>0.94</v>
      </c>
      <c r="O1050">
        <v>0.93</v>
      </c>
      <c r="P1050" t="str">
        <f>IF(Table1[[#This Row],[pct_pharm_e_Rx]]&gt;=0.85,"most"," ")</f>
        <v>most</v>
      </c>
    </row>
    <row r="1051" spans="1:16" x14ac:dyDescent="0.2">
      <c r="A1051" t="s">
        <v>89</v>
      </c>
      <c r="B1051" t="s">
        <v>90</v>
      </c>
      <c r="C1051">
        <v>5327</v>
      </c>
      <c r="D1051" t="s">
        <v>117</v>
      </c>
      <c r="E1051" s="1">
        <v>42767</v>
      </c>
      <c r="F1051">
        <v>5327</v>
      </c>
      <c r="G1051" t="str">
        <f>VLOOKUP(Table1[[#This Row],[tot_e_Rx]],'Lookup Tables'!$B$2:$C$6,2,TRUE)</f>
        <v xml:space="preserve">very low </v>
      </c>
      <c r="H1051">
        <v>4116</v>
      </c>
      <c r="I1051">
        <v>1150</v>
      </c>
      <c r="J1051">
        <v>2164</v>
      </c>
      <c r="K1051">
        <v>2993</v>
      </c>
      <c r="L1051">
        <v>580</v>
      </c>
      <c r="M1051">
        <v>240</v>
      </c>
      <c r="N1051">
        <v>0.93</v>
      </c>
      <c r="O1051">
        <v>0.92</v>
      </c>
      <c r="P1051" t="str">
        <f>IF(Table1[[#This Row],[pct_pharm_e_Rx]]&gt;=0.85,"most"," ")</f>
        <v>most</v>
      </c>
    </row>
    <row r="1052" spans="1:16" x14ac:dyDescent="0.2">
      <c r="A1052" t="s">
        <v>33</v>
      </c>
      <c r="B1052" t="s">
        <v>34</v>
      </c>
      <c r="C1052">
        <v>5325</v>
      </c>
      <c r="D1052" t="s">
        <v>119</v>
      </c>
      <c r="E1052" s="1">
        <v>42826</v>
      </c>
      <c r="F1052">
        <v>5325</v>
      </c>
      <c r="G1052" t="str">
        <f>VLOOKUP(Table1[[#This Row],[tot_e_Rx]],'Lookup Tables'!$B$2:$C$6,2,TRUE)</f>
        <v xml:space="preserve">very low </v>
      </c>
      <c r="H1052">
        <v>4540</v>
      </c>
      <c r="I1052">
        <v>785</v>
      </c>
      <c r="J1052">
        <v>2335</v>
      </c>
      <c r="K1052">
        <v>2763</v>
      </c>
      <c r="L1052">
        <v>624</v>
      </c>
      <c r="M1052">
        <v>451</v>
      </c>
      <c r="N1052">
        <v>0.89</v>
      </c>
      <c r="O1052">
        <v>0.89</v>
      </c>
      <c r="P1052" t="str">
        <f>IF(Table1[[#This Row],[pct_pharm_e_Rx]]&gt;=0.85,"most"," ")</f>
        <v>most</v>
      </c>
    </row>
    <row r="1053" spans="1:16" x14ac:dyDescent="0.2">
      <c r="A1053" t="s">
        <v>41</v>
      </c>
      <c r="B1053" t="s">
        <v>42</v>
      </c>
      <c r="C1053">
        <v>5320</v>
      </c>
      <c r="D1053" t="s">
        <v>119</v>
      </c>
      <c r="E1053" s="1">
        <v>43497</v>
      </c>
      <c r="F1053">
        <v>5320</v>
      </c>
      <c r="G1053" t="str">
        <f>VLOOKUP(Table1[[#This Row],[tot_e_Rx]],'Lookup Tables'!$B$2:$C$6,2,TRUE)</f>
        <v xml:space="preserve">very low </v>
      </c>
      <c r="H1053">
        <v>4791</v>
      </c>
      <c r="I1053">
        <v>451</v>
      </c>
      <c r="J1053">
        <v>2485</v>
      </c>
      <c r="K1053">
        <v>2833</v>
      </c>
      <c r="L1053">
        <v>799</v>
      </c>
      <c r="M1053">
        <v>482</v>
      </c>
      <c r="N1053">
        <v>0.94</v>
      </c>
      <c r="O1053">
        <v>0.93</v>
      </c>
      <c r="P1053" t="str">
        <f>IF(Table1[[#This Row],[pct_pharm_e_Rx]]&gt;=0.85,"most"," ")</f>
        <v>most</v>
      </c>
    </row>
    <row r="1054" spans="1:16" x14ac:dyDescent="0.2">
      <c r="A1054" t="s">
        <v>103</v>
      </c>
      <c r="B1054" t="s">
        <v>104</v>
      </c>
      <c r="C1054">
        <v>5318</v>
      </c>
      <c r="D1054" t="s">
        <v>113</v>
      </c>
      <c r="E1054" s="1">
        <v>42401</v>
      </c>
      <c r="F1054">
        <v>5318</v>
      </c>
      <c r="G1054" t="str">
        <f>VLOOKUP(Table1[[#This Row],[tot_e_Rx]],'Lookup Tables'!$B$2:$C$6,2,TRUE)</f>
        <v xml:space="preserve">very low </v>
      </c>
      <c r="H1054">
        <v>4697</v>
      </c>
      <c r="I1054">
        <v>621</v>
      </c>
      <c r="J1054">
        <v>2604</v>
      </c>
      <c r="K1054">
        <v>2644</v>
      </c>
      <c r="L1054">
        <v>710</v>
      </c>
      <c r="M1054">
        <v>482</v>
      </c>
      <c r="N1054">
        <v>0.86</v>
      </c>
      <c r="O1054">
        <v>0.84</v>
      </c>
      <c r="P1054" t="str">
        <f>IF(Table1[[#This Row],[pct_pharm_e_Rx]]&gt;=0.85,"most"," ")</f>
        <v xml:space="preserve"> </v>
      </c>
    </row>
    <row r="1055" spans="1:16" x14ac:dyDescent="0.2">
      <c r="A1055" t="s">
        <v>89</v>
      </c>
      <c r="B1055" t="s">
        <v>90</v>
      </c>
      <c r="C1055">
        <v>5307</v>
      </c>
      <c r="D1055" t="s">
        <v>117</v>
      </c>
      <c r="E1055" s="1">
        <v>42705</v>
      </c>
      <c r="F1055">
        <v>5307</v>
      </c>
      <c r="G1055" t="str">
        <f>VLOOKUP(Table1[[#This Row],[tot_e_Rx]],'Lookup Tables'!$B$2:$C$6,2,TRUE)</f>
        <v xml:space="preserve">very low </v>
      </c>
      <c r="H1055">
        <v>3945</v>
      </c>
      <c r="I1055">
        <v>1307</v>
      </c>
      <c r="J1055">
        <v>2155</v>
      </c>
      <c r="K1055">
        <v>3011</v>
      </c>
      <c r="L1055">
        <v>584</v>
      </c>
      <c r="M1055">
        <v>246</v>
      </c>
      <c r="N1055">
        <v>0.93</v>
      </c>
      <c r="O1055">
        <v>0.92</v>
      </c>
      <c r="P1055" t="str">
        <f>IF(Table1[[#This Row],[pct_pharm_e_Rx]]&gt;=0.85,"most"," ")</f>
        <v>most</v>
      </c>
    </row>
    <row r="1056" spans="1:16" x14ac:dyDescent="0.2">
      <c r="A1056" t="s">
        <v>45</v>
      </c>
      <c r="B1056" t="s">
        <v>46</v>
      </c>
      <c r="C1056">
        <v>5300</v>
      </c>
      <c r="D1056" t="s">
        <v>115</v>
      </c>
      <c r="E1056" s="1">
        <v>42917</v>
      </c>
      <c r="F1056">
        <v>5300</v>
      </c>
      <c r="G1056" t="str">
        <f>VLOOKUP(Table1[[#This Row],[tot_e_Rx]],'Lookup Tables'!$B$2:$C$6,2,TRUE)</f>
        <v xml:space="preserve">very low </v>
      </c>
      <c r="H1056">
        <v>4132</v>
      </c>
      <c r="I1056">
        <v>1149</v>
      </c>
      <c r="J1056">
        <v>1720</v>
      </c>
      <c r="K1056">
        <v>3419</v>
      </c>
      <c r="L1056">
        <v>615</v>
      </c>
      <c r="M1056">
        <v>144</v>
      </c>
      <c r="N1056">
        <v>0.88</v>
      </c>
      <c r="O1056">
        <v>0.88</v>
      </c>
      <c r="P1056" t="str">
        <f>IF(Table1[[#This Row],[pct_pharm_e_Rx]]&gt;=0.85,"most"," ")</f>
        <v>most</v>
      </c>
    </row>
    <row r="1057" spans="1:16" x14ac:dyDescent="0.2">
      <c r="A1057" t="s">
        <v>81</v>
      </c>
      <c r="B1057" t="s">
        <v>82</v>
      </c>
      <c r="C1057">
        <v>5300</v>
      </c>
      <c r="D1057" t="s">
        <v>115</v>
      </c>
      <c r="E1057" s="1">
        <v>43313</v>
      </c>
      <c r="F1057">
        <v>5300</v>
      </c>
      <c r="G1057" t="str">
        <f>VLOOKUP(Table1[[#This Row],[tot_e_Rx]],'Lookup Tables'!$B$2:$C$6,2,TRUE)</f>
        <v xml:space="preserve">very low </v>
      </c>
      <c r="H1057">
        <v>4744</v>
      </c>
      <c r="I1057">
        <v>548</v>
      </c>
      <c r="J1057">
        <v>2421</v>
      </c>
      <c r="K1057">
        <v>2869</v>
      </c>
      <c r="L1057">
        <v>480</v>
      </c>
      <c r="M1057">
        <v>522</v>
      </c>
      <c r="N1057">
        <v>0.94</v>
      </c>
      <c r="O1057">
        <v>0.93</v>
      </c>
      <c r="P1057" t="str">
        <f>IF(Table1[[#This Row],[pct_pharm_e_Rx]]&gt;=0.85,"most"," ")</f>
        <v>most</v>
      </c>
    </row>
    <row r="1058" spans="1:16" x14ac:dyDescent="0.2">
      <c r="A1058" t="s">
        <v>41</v>
      </c>
      <c r="B1058" t="s">
        <v>42</v>
      </c>
      <c r="C1058">
        <v>5293</v>
      </c>
      <c r="D1058" t="s">
        <v>119</v>
      </c>
      <c r="E1058" s="1">
        <v>43466</v>
      </c>
      <c r="F1058">
        <v>5293</v>
      </c>
      <c r="G1058" t="str">
        <f>VLOOKUP(Table1[[#This Row],[tot_e_Rx]],'Lookup Tables'!$B$2:$C$6,2,TRUE)</f>
        <v xml:space="preserve">very low </v>
      </c>
      <c r="H1058">
        <v>4765</v>
      </c>
      <c r="I1058">
        <v>451</v>
      </c>
      <c r="J1058">
        <v>2422</v>
      </c>
      <c r="K1058">
        <v>2812</v>
      </c>
      <c r="L1058">
        <v>773</v>
      </c>
      <c r="M1058">
        <v>467</v>
      </c>
      <c r="N1058">
        <v>0.94</v>
      </c>
      <c r="O1058">
        <v>0.94</v>
      </c>
      <c r="P1058" t="str">
        <f>IF(Table1[[#This Row],[pct_pharm_e_Rx]]&gt;=0.85,"most"," ")</f>
        <v>most</v>
      </c>
    </row>
    <row r="1059" spans="1:16" x14ac:dyDescent="0.2">
      <c r="A1059" t="s">
        <v>13</v>
      </c>
      <c r="B1059" t="s">
        <v>14</v>
      </c>
      <c r="C1059">
        <v>5292</v>
      </c>
      <c r="D1059" t="s">
        <v>112</v>
      </c>
      <c r="E1059" s="1">
        <v>42856</v>
      </c>
      <c r="F1059">
        <v>5292</v>
      </c>
      <c r="G1059" t="str">
        <f>VLOOKUP(Table1[[#This Row],[tot_e_Rx]],'Lookup Tables'!$B$2:$C$6,2,TRUE)</f>
        <v xml:space="preserve">very low </v>
      </c>
      <c r="H1059">
        <v>4037</v>
      </c>
      <c r="I1059">
        <v>1255</v>
      </c>
      <c r="J1059">
        <v>1777</v>
      </c>
      <c r="K1059">
        <v>3401</v>
      </c>
      <c r="L1059">
        <v>476</v>
      </c>
      <c r="M1059">
        <v>78</v>
      </c>
      <c r="N1059">
        <v>0.94</v>
      </c>
      <c r="O1059">
        <v>0.93</v>
      </c>
      <c r="P1059" t="str">
        <f>IF(Table1[[#This Row],[pct_pharm_e_Rx]]&gt;=0.85,"most"," ")</f>
        <v>most</v>
      </c>
    </row>
    <row r="1060" spans="1:16" x14ac:dyDescent="0.2">
      <c r="A1060" t="s">
        <v>89</v>
      </c>
      <c r="B1060" t="s">
        <v>90</v>
      </c>
      <c r="C1060">
        <v>5279</v>
      </c>
      <c r="D1060" t="s">
        <v>117</v>
      </c>
      <c r="E1060" s="1">
        <v>42736</v>
      </c>
      <c r="F1060">
        <v>5279</v>
      </c>
      <c r="G1060" t="str">
        <f>VLOOKUP(Table1[[#This Row],[tot_e_Rx]],'Lookup Tables'!$B$2:$C$6,2,TRUE)</f>
        <v xml:space="preserve">very low </v>
      </c>
      <c r="H1060">
        <v>4067</v>
      </c>
      <c r="I1060">
        <v>1155</v>
      </c>
      <c r="J1060">
        <v>2156</v>
      </c>
      <c r="K1060">
        <v>2963</v>
      </c>
      <c r="L1060">
        <v>575</v>
      </c>
      <c r="M1060">
        <v>237</v>
      </c>
      <c r="N1060">
        <v>0.93</v>
      </c>
      <c r="O1060">
        <v>0.93</v>
      </c>
      <c r="P1060" t="str">
        <f>IF(Table1[[#This Row],[pct_pharm_e_Rx]]&gt;=0.85,"most"," ")</f>
        <v>most</v>
      </c>
    </row>
    <row r="1061" spans="1:16" x14ac:dyDescent="0.2">
      <c r="A1061" t="s">
        <v>83</v>
      </c>
      <c r="B1061" t="s">
        <v>84</v>
      </c>
      <c r="C1061">
        <v>5273</v>
      </c>
      <c r="D1061" t="s">
        <v>113</v>
      </c>
      <c r="E1061" s="1">
        <v>42552</v>
      </c>
      <c r="F1061">
        <v>5273</v>
      </c>
      <c r="G1061" t="str">
        <f>VLOOKUP(Table1[[#This Row],[tot_e_Rx]],'Lookup Tables'!$B$2:$C$6,2,TRUE)</f>
        <v xml:space="preserve">very low </v>
      </c>
      <c r="H1061">
        <v>4810</v>
      </c>
      <c r="I1061">
        <v>463</v>
      </c>
      <c r="J1061">
        <v>2169</v>
      </c>
      <c r="K1061">
        <v>3002</v>
      </c>
      <c r="L1061">
        <v>693</v>
      </c>
      <c r="M1061">
        <v>383</v>
      </c>
      <c r="N1061">
        <v>0.93</v>
      </c>
      <c r="O1061">
        <v>0.93</v>
      </c>
      <c r="P1061" t="str">
        <f>IF(Table1[[#This Row],[pct_pharm_e_Rx]]&gt;=0.85,"most"," ")</f>
        <v>most</v>
      </c>
    </row>
    <row r="1062" spans="1:16" x14ac:dyDescent="0.2">
      <c r="A1062" t="s">
        <v>81</v>
      </c>
      <c r="B1062" t="s">
        <v>82</v>
      </c>
      <c r="C1062">
        <v>5269</v>
      </c>
      <c r="D1062" t="s">
        <v>115</v>
      </c>
      <c r="E1062" s="1">
        <v>43282</v>
      </c>
      <c r="F1062">
        <v>5269</v>
      </c>
      <c r="G1062" t="str">
        <f>VLOOKUP(Table1[[#This Row],[tot_e_Rx]],'Lookup Tables'!$B$2:$C$6,2,TRUE)</f>
        <v xml:space="preserve">very low </v>
      </c>
      <c r="H1062">
        <v>4696</v>
      </c>
      <c r="I1062">
        <v>564</v>
      </c>
      <c r="J1062">
        <v>2163</v>
      </c>
      <c r="K1062">
        <v>2687</v>
      </c>
      <c r="L1062">
        <v>466</v>
      </c>
      <c r="M1062">
        <v>494</v>
      </c>
      <c r="N1062">
        <v>0.94</v>
      </c>
      <c r="O1062">
        <v>0.93</v>
      </c>
      <c r="P1062" t="str">
        <f>IF(Table1[[#This Row],[pct_pharm_e_Rx]]&gt;=0.85,"most"," ")</f>
        <v>most</v>
      </c>
    </row>
    <row r="1063" spans="1:16" x14ac:dyDescent="0.2">
      <c r="A1063" t="s">
        <v>41</v>
      </c>
      <c r="B1063" t="s">
        <v>42</v>
      </c>
      <c r="C1063">
        <v>5250</v>
      </c>
      <c r="D1063" t="s">
        <v>119</v>
      </c>
      <c r="E1063" s="1">
        <v>43435</v>
      </c>
      <c r="F1063">
        <v>5250</v>
      </c>
      <c r="G1063" t="str">
        <f>VLOOKUP(Table1[[#This Row],[tot_e_Rx]],'Lookup Tables'!$B$2:$C$6,2,TRUE)</f>
        <v xml:space="preserve">very low </v>
      </c>
      <c r="H1063">
        <v>4722</v>
      </c>
      <c r="I1063">
        <v>443</v>
      </c>
      <c r="J1063">
        <v>2393</v>
      </c>
      <c r="K1063">
        <v>2799</v>
      </c>
      <c r="L1063">
        <v>760</v>
      </c>
      <c r="M1063">
        <v>450</v>
      </c>
      <c r="N1063">
        <v>0.94</v>
      </c>
      <c r="O1063">
        <v>0.93</v>
      </c>
      <c r="P1063" t="str">
        <f>IF(Table1[[#This Row],[pct_pharm_e_Rx]]&gt;=0.85,"most"," ")</f>
        <v>most</v>
      </c>
    </row>
    <row r="1064" spans="1:16" x14ac:dyDescent="0.2">
      <c r="A1064" t="s">
        <v>33</v>
      </c>
      <c r="B1064" t="s">
        <v>34</v>
      </c>
      <c r="C1064">
        <v>5246</v>
      </c>
      <c r="D1064" t="s">
        <v>119</v>
      </c>
      <c r="E1064" s="1">
        <v>42795</v>
      </c>
      <c r="F1064">
        <v>5246</v>
      </c>
      <c r="G1064" t="str">
        <f>VLOOKUP(Table1[[#This Row],[tot_e_Rx]],'Lookup Tables'!$B$2:$C$6,2,TRUE)</f>
        <v xml:space="preserve">very low </v>
      </c>
      <c r="H1064">
        <v>4470</v>
      </c>
      <c r="I1064">
        <v>776</v>
      </c>
      <c r="J1064">
        <v>2311</v>
      </c>
      <c r="K1064">
        <v>2719</v>
      </c>
      <c r="L1064">
        <v>613</v>
      </c>
      <c r="M1064">
        <v>442</v>
      </c>
      <c r="N1064">
        <v>0.89</v>
      </c>
      <c r="O1064">
        <v>0.89</v>
      </c>
      <c r="P1064" t="str">
        <f>IF(Table1[[#This Row],[pct_pharm_e_Rx]]&gt;=0.85,"most"," ")</f>
        <v>most</v>
      </c>
    </row>
    <row r="1065" spans="1:16" x14ac:dyDescent="0.2">
      <c r="A1065" t="s">
        <v>45</v>
      </c>
      <c r="B1065" t="s">
        <v>46</v>
      </c>
      <c r="C1065">
        <v>5230</v>
      </c>
      <c r="D1065" t="s">
        <v>115</v>
      </c>
      <c r="E1065" s="1">
        <v>42887</v>
      </c>
      <c r="F1065">
        <v>5230</v>
      </c>
      <c r="G1065" t="str">
        <f>VLOOKUP(Table1[[#This Row],[tot_e_Rx]],'Lookup Tables'!$B$2:$C$6,2,TRUE)</f>
        <v xml:space="preserve">very low </v>
      </c>
      <c r="H1065">
        <v>3997</v>
      </c>
      <c r="I1065">
        <v>1217</v>
      </c>
      <c r="J1065">
        <v>1711</v>
      </c>
      <c r="K1065">
        <v>3389</v>
      </c>
      <c r="L1065">
        <v>625</v>
      </c>
      <c r="M1065">
        <v>132</v>
      </c>
      <c r="N1065">
        <v>0.88</v>
      </c>
      <c r="O1065">
        <v>0.88</v>
      </c>
      <c r="P1065" t="str">
        <f>IF(Table1[[#This Row],[pct_pharm_e_Rx]]&gt;=0.85,"most"," ")</f>
        <v>most</v>
      </c>
    </row>
    <row r="1066" spans="1:16" x14ac:dyDescent="0.2">
      <c r="A1066" t="s">
        <v>43</v>
      </c>
      <c r="B1066" t="s">
        <v>44</v>
      </c>
      <c r="C1066">
        <v>5218</v>
      </c>
      <c r="D1066" t="s">
        <v>112</v>
      </c>
      <c r="E1066" s="1">
        <v>42826</v>
      </c>
      <c r="F1066">
        <v>5218</v>
      </c>
      <c r="G1066" t="str">
        <f>VLOOKUP(Table1[[#This Row],[tot_e_Rx]],'Lookup Tables'!$B$2:$C$6,2,TRUE)</f>
        <v xml:space="preserve">very low </v>
      </c>
      <c r="H1066">
        <v>3903</v>
      </c>
      <c r="I1066">
        <v>1285</v>
      </c>
      <c r="J1066">
        <v>2106</v>
      </c>
      <c r="K1066">
        <v>3021</v>
      </c>
      <c r="L1066">
        <v>912</v>
      </c>
      <c r="M1066">
        <v>278</v>
      </c>
      <c r="N1066">
        <v>0.94</v>
      </c>
      <c r="O1066">
        <v>0.93</v>
      </c>
      <c r="P1066" t="str">
        <f>IF(Table1[[#This Row],[pct_pharm_e_Rx]]&gt;=0.85,"most"," ")</f>
        <v>most</v>
      </c>
    </row>
    <row r="1067" spans="1:16" x14ac:dyDescent="0.2">
      <c r="A1067" t="s">
        <v>21</v>
      </c>
      <c r="B1067" t="s">
        <v>22</v>
      </c>
      <c r="C1067">
        <v>5214</v>
      </c>
      <c r="D1067" t="s">
        <v>114</v>
      </c>
      <c r="E1067" s="1">
        <v>42583</v>
      </c>
      <c r="F1067">
        <v>5214</v>
      </c>
      <c r="G1067" t="str">
        <f>VLOOKUP(Table1[[#This Row],[tot_e_Rx]],'Lookup Tables'!$B$2:$C$6,2,TRUE)</f>
        <v xml:space="preserve">very low </v>
      </c>
      <c r="H1067">
        <v>4520</v>
      </c>
      <c r="I1067">
        <v>659</v>
      </c>
      <c r="J1067">
        <v>2364</v>
      </c>
      <c r="K1067">
        <v>2554</v>
      </c>
      <c r="L1067">
        <v>551</v>
      </c>
      <c r="M1067">
        <v>581</v>
      </c>
      <c r="N1067">
        <v>0.94</v>
      </c>
      <c r="O1067">
        <v>0.93</v>
      </c>
      <c r="P1067" t="str">
        <f>IF(Table1[[#This Row],[pct_pharm_e_Rx]]&gt;=0.85,"most"," ")</f>
        <v>most</v>
      </c>
    </row>
    <row r="1068" spans="1:16" x14ac:dyDescent="0.2">
      <c r="A1068" t="s">
        <v>41</v>
      </c>
      <c r="B1068" t="s">
        <v>42</v>
      </c>
      <c r="C1068">
        <v>5212</v>
      </c>
      <c r="D1068" t="s">
        <v>119</v>
      </c>
      <c r="E1068" s="1">
        <v>43405</v>
      </c>
      <c r="F1068">
        <v>5212</v>
      </c>
      <c r="G1068" t="str">
        <f>VLOOKUP(Table1[[#This Row],[tot_e_Rx]],'Lookup Tables'!$B$2:$C$6,2,TRUE)</f>
        <v xml:space="preserve">very low </v>
      </c>
      <c r="H1068">
        <v>4686</v>
      </c>
      <c r="I1068">
        <v>443</v>
      </c>
      <c r="J1068">
        <v>2378</v>
      </c>
      <c r="K1068">
        <v>2785</v>
      </c>
      <c r="L1068">
        <v>760</v>
      </c>
      <c r="M1068">
        <v>454</v>
      </c>
      <c r="N1068">
        <v>0.94</v>
      </c>
      <c r="O1068">
        <v>0.94</v>
      </c>
      <c r="P1068" t="str">
        <f>IF(Table1[[#This Row],[pct_pharm_e_Rx]]&gt;=0.85,"most"," ")</f>
        <v>most</v>
      </c>
    </row>
    <row r="1069" spans="1:16" x14ac:dyDescent="0.2">
      <c r="A1069" t="s">
        <v>81</v>
      </c>
      <c r="B1069" t="s">
        <v>82</v>
      </c>
      <c r="C1069">
        <v>5192</v>
      </c>
      <c r="D1069" t="s">
        <v>115</v>
      </c>
      <c r="E1069" s="1">
        <v>43252</v>
      </c>
      <c r="F1069">
        <v>5192</v>
      </c>
      <c r="G1069" t="str">
        <f>VLOOKUP(Table1[[#This Row],[tot_e_Rx]],'Lookup Tables'!$B$2:$C$6,2,TRUE)</f>
        <v xml:space="preserve">very low </v>
      </c>
      <c r="H1069">
        <v>4589</v>
      </c>
      <c r="I1069">
        <v>595</v>
      </c>
      <c r="J1069">
        <v>2140</v>
      </c>
      <c r="K1069">
        <v>2709</v>
      </c>
      <c r="L1069">
        <v>450</v>
      </c>
      <c r="M1069">
        <v>477</v>
      </c>
      <c r="N1069">
        <v>0.94</v>
      </c>
      <c r="O1069">
        <v>0.93</v>
      </c>
      <c r="P1069" t="str">
        <f>IF(Table1[[#This Row],[pct_pharm_e_Rx]]&gt;=0.85,"most"," ")</f>
        <v>most</v>
      </c>
    </row>
    <row r="1070" spans="1:16" x14ac:dyDescent="0.2">
      <c r="A1070" t="s">
        <v>103</v>
      </c>
      <c r="B1070" t="s">
        <v>104</v>
      </c>
      <c r="C1070">
        <v>5190</v>
      </c>
      <c r="D1070" t="s">
        <v>113</v>
      </c>
      <c r="E1070" s="1">
        <v>42370</v>
      </c>
      <c r="F1070">
        <v>5190</v>
      </c>
      <c r="G1070" t="str">
        <f>VLOOKUP(Table1[[#This Row],[tot_e_Rx]],'Lookup Tables'!$B$2:$C$6,2,TRUE)</f>
        <v xml:space="preserve">very low </v>
      </c>
      <c r="H1070">
        <v>4613</v>
      </c>
      <c r="I1070">
        <v>577</v>
      </c>
      <c r="J1070">
        <v>2396</v>
      </c>
      <c r="K1070">
        <v>2438</v>
      </c>
      <c r="L1070">
        <v>723</v>
      </c>
      <c r="M1070">
        <v>451</v>
      </c>
      <c r="N1070">
        <v>0.86</v>
      </c>
      <c r="O1070">
        <v>0.84</v>
      </c>
      <c r="P1070" t="str">
        <f>IF(Table1[[#This Row],[pct_pharm_e_Rx]]&gt;=0.85,"most"," ")</f>
        <v xml:space="preserve"> </v>
      </c>
    </row>
    <row r="1071" spans="1:16" x14ac:dyDescent="0.2">
      <c r="A1071" t="s">
        <v>23</v>
      </c>
      <c r="B1071" t="s">
        <v>24</v>
      </c>
      <c r="C1071">
        <v>5189</v>
      </c>
      <c r="D1071" t="s">
        <v>116</v>
      </c>
      <c r="E1071" s="1">
        <v>42767</v>
      </c>
      <c r="F1071">
        <v>5189</v>
      </c>
      <c r="G1071" t="str">
        <f>VLOOKUP(Table1[[#This Row],[tot_e_Rx]],'Lookup Tables'!$B$2:$C$6,2,TRUE)</f>
        <v xml:space="preserve">very low </v>
      </c>
      <c r="H1071">
        <v>4199</v>
      </c>
      <c r="I1071">
        <v>954</v>
      </c>
      <c r="J1071">
        <v>1516</v>
      </c>
      <c r="K1071">
        <v>3531</v>
      </c>
      <c r="L1071">
        <v>603</v>
      </c>
      <c r="M1071">
        <v>321</v>
      </c>
      <c r="N1071">
        <v>0.92</v>
      </c>
      <c r="O1071">
        <v>0.92</v>
      </c>
      <c r="P1071" t="str">
        <f>IF(Table1[[#This Row],[pct_pharm_e_Rx]]&gt;=0.85,"most"," ")</f>
        <v>most</v>
      </c>
    </row>
    <row r="1072" spans="1:16" x14ac:dyDescent="0.2">
      <c r="A1072" t="s">
        <v>89</v>
      </c>
      <c r="B1072" t="s">
        <v>90</v>
      </c>
      <c r="C1072">
        <v>5150</v>
      </c>
      <c r="D1072" t="s">
        <v>117</v>
      </c>
      <c r="E1072" s="1">
        <v>42675</v>
      </c>
      <c r="F1072">
        <v>5150</v>
      </c>
      <c r="G1072" t="str">
        <f>VLOOKUP(Table1[[#This Row],[tot_e_Rx]],'Lookup Tables'!$B$2:$C$6,2,TRUE)</f>
        <v xml:space="preserve">very low </v>
      </c>
      <c r="H1072">
        <v>3882</v>
      </c>
      <c r="I1072">
        <v>1217</v>
      </c>
      <c r="J1072">
        <v>2098</v>
      </c>
      <c r="K1072">
        <v>2928</v>
      </c>
      <c r="L1072">
        <v>572</v>
      </c>
      <c r="M1072">
        <v>228</v>
      </c>
      <c r="N1072">
        <v>0.92</v>
      </c>
      <c r="O1072">
        <v>0.92</v>
      </c>
      <c r="P1072" t="str">
        <f>IF(Table1[[#This Row],[pct_pharm_e_Rx]]&gt;=0.85,"most"," ")</f>
        <v>most</v>
      </c>
    </row>
    <row r="1073" spans="1:16" x14ac:dyDescent="0.2">
      <c r="A1073" t="s">
        <v>41</v>
      </c>
      <c r="B1073" t="s">
        <v>42</v>
      </c>
      <c r="C1073">
        <v>5146</v>
      </c>
      <c r="D1073" t="s">
        <v>119</v>
      </c>
      <c r="E1073" s="1">
        <v>43374</v>
      </c>
      <c r="F1073">
        <v>5146</v>
      </c>
      <c r="G1073" t="str">
        <f>VLOOKUP(Table1[[#This Row],[tot_e_Rx]],'Lookup Tables'!$B$2:$C$6,2,TRUE)</f>
        <v xml:space="preserve">very low </v>
      </c>
      <c r="H1073">
        <v>4566</v>
      </c>
      <c r="I1073">
        <v>496</v>
      </c>
      <c r="J1073">
        <v>2358</v>
      </c>
      <c r="K1073">
        <v>2744</v>
      </c>
      <c r="L1073">
        <v>734</v>
      </c>
      <c r="M1073">
        <v>435</v>
      </c>
      <c r="N1073">
        <v>0.93</v>
      </c>
      <c r="O1073">
        <v>0.94</v>
      </c>
      <c r="P1073" t="str">
        <f>IF(Table1[[#This Row],[pct_pharm_e_Rx]]&gt;=0.85,"most"," ")</f>
        <v>most</v>
      </c>
    </row>
    <row r="1074" spans="1:16" x14ac:dyDescent="0.2">
      <c r="A1074" t="s">
        <v>81</v>
      </c>
      <c r="B1074" t="s">
        <v>82</v>
      </c>
      <c r="C1074">
        <v>5142</v>
      </c>
      <c r="D1074" t="s">
        <v>115</v>
      </c>
      <c r="E1074" s="1">
        <v>43221</v>
      </c>
      <c r="F1074">
        <v>5142</v>
      </c>
      <c r="G1074" t="str">
        <f>VLOOKUP(Table1[[#This Row],[tot_e_Rx]],'Lookup Tables'!$B$2:$C$6,2,TRUE)</f>
        <v xml:space="preserve">very low </v>
      </c>
      <c r="H1074">
        <v>4552</v>
      </c>
      <c r="I1074">
        <v>580</v>
      </c>
      <c r="J1074">
        <v>2111</v>
      </c>
      <c r="K1074">
        <v>2684</v>
      </c>
      <c r="L1074">
        <v>447</v>
      </c>
      <c r="M1074">
        <v>476</v>
      </c>
      <c r="N1074">
        <v>0.94</v>
      </c>
      <c r="O1074">
        <v>0.93</v>
      </c>
      <c r="P1074" t="str">
        <f>IF(Table1[[#This Row],[pct_pharm_e_Rx]]&gt;=0.85,"most"," ")</f>
        <v>most</v>
      </c>
    </row>
    <row r="1075" spans="1:16" x14ac:dyDescent="0.2">
      <c r="A1075" t="s">
        <v>13</v>
      </c>
      <c r="B1075" t="s">
        <v>14</v>
      </c>
      <c r="C1075">
        <v>5134</v>
      </c>
      <c r="D1075" t="s">
        <v>112</v>
      </c>
      <c r="E1075" s="1">
        <v>42826</v>
      </c>
      <c r="F1075">
        <v>5134</v>
      </c>
      <c r="G1075" t="str">
        <f>VLOOKUP(Table1[[#This Row],[tot_e_Rx]],'Lookup Tables'!$B$2:$C$6,2,TRUE)</f>
        <v xml:space="preserve">very low </v>
      </c>
      <c r="H1075">
        <v>3896</v>
      </c>
      <c r="I1075">
        <v>1238</v>
      </c>
      <c r="J1075">
        <v>1715</v>
      </c>
      <c r="K1075">
        <v>3317</v>
      </c>
      <c r="L1075">
        <v>455</v>
      </c>
      <c r="M1075">
        <v>72</v>
      </c>
      <c r="N1075">
        <v>0.94</v>
      </c>
      <c r="O1075">
        <v>0.93</v>
      </c>
      <c r="P1075" t="str">
        <f>IF(Table1[[#This Row],[pct_pharm_e_Rx]]&gt;=0.85,"most"," ")</f>
        <v>most</v>
      </c>
    </row>
    <row r="1076" spans="1:16" x14ac:dyDescent="0.2">
      <c r="A1076" t="s">
        <v>41</v>
      </c>
      <c r="B1076" t="s">
        <v>42</v>
      </c>
      <c r="C1076">
        <v>5121</v>
      </c>
      <c r="D1076" t="s">
        <v>119</v>
      </c>
      <c r="E1076" s="1">
        <v>43344</v>
      </c>
      <c r="F1076">
        <v>5121</v>
      </c>
      <c r="G1076" t="str">
        <f>VLOOKUP(Table1[[#This Row],[tot_e_Rx]],'Lookup Tables'!$B$2:$C$6,2,TRUE)</f>
        <v xml:space="preserve">very low </v>
      </c>
      <c r="H1076">
        <v>4521</v>
      </c>
      <c r="I1076">
        <v>521</v>
      </c>
      <c r="J1076">
        <v>2356</v>
      </c>
      <c r="K1076">
        <v>2731</v>
      </c>
      <c r="L1076">
        <v>736</v>
      </c>
      <c r="M1076">
        <v>433</v>
      </c>
      <c r="N1076">
        <v>0.93</v>
      </c>
      <c r="O1076">
        <v>0.93</v>
      </c>
      <c r="P1076" t="str">
        <f>IF(Table1[[#This Row],[pct_pharm_e_Rx]]&gt;=0.85,"most"," ")</f>
        <v>most</v>
      </c>
    </row>
    <row r="1077" spans="1:16" x14ac:dyDescent="0.2">
      <c r="A1077" t="s">
        <v>33</v>
      </c>
      <c r="B1077" t="s">
        <v>34</v>
      </c>
      <c r="C1077">
        <v>5108</v>
      </c>
      <c r="D1077" t="s">
        <v>119</v>
      </c>
      <c r="E1077" s="1">
        <v>42767</v>
      </c>
      <c r="F1077">
        <v>5108</v>
      </c>
      <c r="G1077" t="str">
        <f>VLOOKUP(Table1[[#This Row],[tot_e_Rx]],'Lookup Tables'!$B$2:$C$6,2,TRUE)</f>
        <v xml:space="preserve">very low </v>
      </c>
      <c r="H1077">
        <v>4321</v>
      </c>
      <c r="I1077">
        <v>787</v>
      </c>
      <c r="J1077">
        <v>2246</v>
      </c>
      <c r="K1077">
        <v>2653</v>
      </c>
      <c r="L1077">
        <v>586</v>
      </c>
      <c r="M1077">
        <v>433</v>
      </c>
      <c r="N1077">
        <v>0.89</v>
      </c>
      <c r="O1077">
        <v>0.89</v>
      </c>
      <c r="P1077" t="str">
        <f>IF(Table1[[#This Row],[pct_pharm_e_Rx]]&gt;=0.85,"most"," ")</f>
        <v>most</v>
      </c>
    </row>
    <row r="1078" spans="1:16" x14ac:dyDescent="0.2">
      <c r="A1078" t="s">
        <v>81</v>
      </c>
      <c r="B1078" t="s">
        <v>82</v>
      </c>
      <c r="C1078">
        <v>5108</v>
      </c>
      <c r="D1078" t="s">
        <v>115</v>
      </c>
      <c r="E1078" s="1">
        <v>43191</v>
      </c>
      <c r="F1078">
        <v>5108</v>
      </c>
      <c r="G1078" t="str">
        <f>VLOOKUP(Table1[[#This Row],[tot_e_Rx]],'Lookup Tables'!$B$2:$C$6,2,TRUE)</f>
        <v xml:space="preserve">very low </v>
      </c>
      <c r="H1078">
        <v>4495</v>
      </c>
      <c r="I1078">
        <v>602</v>
      </c>
      <c r="J1078">
        <v>2091</v>
      </c>
      <c r="K1078">
        <v>2674</v>
      </c>
      <c r="L1078">
        <v>433</v>
      </c>
      <c r="M1078">
        <v>455</v>
      </c>
      <c r="N1078">
        <v>0.93</v>
      </c>
      <c r="O1078">
        <v>0.92</v>
      </c>
      <c r="P1078" t="str">
        <f>IF(Table1[[#This Row],[pct_pharm_e_Rx]]&gt;=0.85,"most"," ")</f>
        <v>most</v>
      </c>
    </row>
    <row r="1079" spans="1:16" x14ac:dyDescent="0.2">
      <c r="A1079" t="s">
        <v>23</v>
      </c>
      <c r="B1079" t="s">
        <v>24</v>
      </c>
      <c r="C1079">
        <v>5087</v>
      </c>
      <c r="D1079" t="s">
        <v>116</v>
      </c>
      <c r="E1079" s="1">
        <v>42736</v>
      </c>
      <c r="F1079">
        <v>5087</v>
      </c>
      <c r="G1079" t="str">
        <f>VLOOKUP(Table1[[#This Row],[tot_e_Rx]],'Lookup Tables'!$B$2:$C$6,2,TRUE)</f>
        <v xml:space="preserve">very low </v>
      </c>
      <c r="H1079">
        <v>4074</v>
      </c>
      <c r="I1079">
        <v>976</v>
      </c>
      <c r="J1079">
        <v>1503</v>
      </c>
      <c r="K1079">
        <v>3448</v>
      </c>
      <c r="L1079">
        <v>586</v>
      </c>
      <c r="M1079">
        <v>317</v>
      </c>
      <c r="N1079">
        <v>0.92</v>
      </c>
      <c r="O1079">
        <v>0.92</v>
      </c>
      <c r="P1079" t="str">
        <f>IF(Table1[[#This Row],[pct_pharm_e_Rx]]&gt;=0.85,"most"," ")</f>
        <v>most</v>
      </c>
    </row>
    <row r="1080" spans="1:16" x14ac:dyDescent="0.2">
      <c r="A1080" t="s">
        <v>21</v>
      </c>
      <c r="B1080" t="s">
        <v>22</v>
      </c>
      <c r="C1080">
        <v>5070</v>
      </c>
      <c r="D1080" t="s">
        <v>114</v>
      </c>
      <c r="E1080" s="1">
        <v>42522</v>
      </c>
      <c r="F1080">
        <v>5070</v>
      </c>
      <c r="G1080" t="str">
        <f>VLOOKUP(Table1[[#This Row],[tot_e_Rx]],'Lookup Tables'!$B$2:$C$6,2,TRUE)</f>
        <v xml:space="preserve">very low </v>
      </c>
      <c r="H1080">
        <v>4231</v>
      </c>
      <c r="I1080">
        <v>804</v>
      </c>
      <c r="J1080">
        <v>2390</v>
      </c>
      <c r="K1080">
        <v>2635</v>
      </c>
      <c r="L1080">
        <v>556</v>
      </c>
      <c r="M1080">
        <v>578</v>
      </c>
      <c r="N1080">
        <v>0.93</v>
      </c>
      <c r="O1080">
        <v>0.92</v>
      </c>
      <c r="P1080" t="str">
        <f>IF(Table1[[#This Row],[pct_pharm_e_Rx]]&gt;=0.85,"most"," ")</f>
        <v>most</v>
      </c>
    </row>
    <row r="1081" spans="1:16" x14ac:dyDescent="0.2">
      <c r="A1081" t="s">
        <v>23</v>
      </c>
      <c r="B1081" t="s">
        <v>24</v>
      </c>
      <c r="C1081">
        <v>5047</v>
      </c>
      <c r="D1081" t="s">
        <v>116</v>
      </c>
      <c r="E1081" s="1">
        <v>42705</v>
      </c>
      <c r="F1081">
        <v>5047</v>
      </c>
      <c r="G1081" t="str">
        <f>VLOOKUP(Table1[[#This Row],[tot_e_Rx]],'Lookup Tables'!$B$2:$C$6,2,TRUE)</f>
        <v xml:space="preserve">very low </v>
      </c>
      <c r="H1081">
        <v>4020</v>
      </c>
      <c r="I1081">
        <v>987</v>
      </c>
      <c r="J1081">
        <v>1482</v>
      </c>
      <c r="K1081">
        <v>3427</v>
      </c>
      <c r="L1081">
        <v>565</v>
      </c>
      <c r="M1081">
        <v>309</v>
      </c>
      <c r="N1081">
        <v>0.92</v>
      </c>
      <c r="O1081">
        <v>0.91</v>
      </c>
      <c r="P1081" t="str">
        <f>IF(Table1[[#This Row],[pct_pharm_e_Rx]]&gt;=0.85,"most"," ")</f>
        <v>most</v>
      </c>
    </row>
    <row r="1082" spans="1:16" x14ac:dyDescent="0.2">
      <c r="A1082" t="s">
        <v>33</v>
      </c>
      <c r="B1082" t="s">
        <v>34</v>
      </c>
      <c r="C1082">
        <v>5039</v>
      </c>
      <c r="D1082" t="s">
        <v>119</v>
      </c>
      <c r="E1082" s="1">
        <v>42736</v>
      </c>
      <c r="F1082">
        <v>5039</v>
      </c>
      <c r="G1082" t="str">
        <f>VLOOKUP(Table1[[#This Row],[tot_e_Rx]],'Lookup Tables'!$B$2:$C$6,2,TRUE)</f>
        <v xml:space="preserve">very low </v>
      </c>
      <c r="H1082">
        <v>4196</v>
      </c>
      <c r="I1082">
        <v>843</v>
      </c>
      <c r="J1082">
        <v>2244</v>
      </c>
      <c r="K1082">
        <v>2595</v>
      </c>
      <c r="L1082">
        <v>572</v>
      </c>
      <c r="M1082">
        <v>433</v>
      </c>
      <c r="N1082">
        <v>0.89</v>
      </c>
      <c r="O1082">
        <v>0.89</v>
      </c>
      <c r="P1082" t="str">
        <f>IF(Table1[[#This Row],[pct_pharm_e_Rx]]&gt;=0.85,"most"," ")</f>
        <v>most</v>
      </c>
    </row>
    <row r="1083" spans="1:16" x14ac:dyDescent="0.2">
      <c r="A1083" t="s">
        <v>83</v>
      </c>
      <c r="B1083" t="s">
        <v>84</v>
      </c>
      <c r="C1083">
        <v>5020</v>
      </c>
      <c r="D1083" t="s">
        <v>113</v>
      </c>
      <c r="E1083" s="1">
        <v>42491</v>
      </c>
      <c r="F1083">
        <v>5020</v>
      </c>
      <c r="G1083" t="str">
        <f>VLOOKUP(Table1[[#This Row],[tot_e_Rx]],'Lookup Tables'!$B$2:$C$6,2,TRUE)</f>
        <v xml:space="preserve">very low </v>
      </c>
      <c r="H1083">
        <v>4608</v>
      </c>
      <c r="I1083">
        <v>412</v>
      </c>
      <c r="J1083">
        <v>2093</v>
      </c>
      <c r="K1083">
        <v>2866</v>
      </c>
      <c r="L1083">
        <v>644</v>
      </c>
      <c r="M1083">
        <v>366</v>
      </c>
      <c r="N1083">
        <v>0.93</v>
      </c>
      <c r="O1083">
        <v>0.92</v>
      </c>
      <c r="P1083" t="str">
        <f>IF(Table1[[#This Row],[pct_pharm_e_Rx]]&gt;=0.85,"most"," ")</f>
        <v>most</v>
      </c>
    </row>
    <row r="1084" spans="1:16" x14ac:dyDescent="0.2">
      <c r="A1084" t="s">
        <v>13</v>
      </c>
      <c r="B1084" t="s">
        <v>14</v>
      </c>
      <c r="C1084">
        <v>5002</v>
      </c>
      <c r="D1084" t="s">
        <v>112</v>
      </c>
      <c r="E1084" s="1">
        <v>42795</v>
      </c>
      <c r="F1084">
        <v>5002</v>
      </c>
      <c r="G1084" t="str">
        <f>VLOOKUP(Table1[[#This Row],[tot_e_Rx]],'Lookup Tables'!$B$2:$C$6,2,TRUE)</f>
        <v xml:space="preserve">very low </v>
      </c>
      <c r="H1084">
        <v>3794</v>
      </c>
      <c r="I1084">
        <v>1207</v>
      </c>
      <c r="J1084">
        <v>1697</v>
      </c>
      <c r="K1084">
        <v>3208</v>
      </c>
      <c r="L1084">
        <v>440</v>
      </c>
      <c r="M1084">
        <v>70</v>
      </c>
      <c r="N1084">
        <v>0.94</v>
      </c>
      <c r="O1084">
        <v>0.93</v>
      </c>
      <c r="P1084" t="str">
        <f>IF(Table1[[#This Row],[pct_pharm_e_Rx]]&gt;=0.85,"most"," ")</f>
        <v>most</v>
      </c>
    </row>
    <row r="1085" spans="1:16" x14ac:dyDescent="0.2">
      <c r="A1085" t="s">
        <v>81</v>
      </c>
      <c r="B1085" t="s">
        <v>82</v>
      </c>
      <c r="C1085">
        <v>4999</v>
      </c>
      <c r="D1085" t="s">
        <v>115</v>
      </c>
      <c r="E1085" s="1">
        <v>43160</v>
      </c>
      <c r="F1085">
        <v>4999</v>
      </c>
      <c r="G1085" t="str">
        <f>VLOOKUP(Table1[[#This Row],[tot_e_Rx]],'Lookup Tables'!$B$2:$C$6,2,TRUE)</f>
        <v xml:space="preserve">very low </v>
      </c>
      <c r="H1085">
        <v>4385</v>
      </c>
      <c r="I1085">
        <v>602</v>
      </c>
      <c r="J1085">
        <v>2068</v>
      </c>
      <c r="K1085">
        <v>2602</v>
      </c>
      <c r="L1085">
        <v>423</v>
      </c>
      <c r="M1085">
        <v>442</v>
      </c>
      <c r="N1085">
        <v>0.93</v>
      </c>
      <c r="O1085">
        <v>0.92</v>
      </c>
      <c r="P1085" t="str">
        <f>IF(Table1[[#This Row],[pct_pharm_e_Rx]]&gt;=0.85,"most"," ")</f>
        <v>most</v>
      </c>
    </row>
    <row r="1086" spans="1:16" x14ac:dyDescent="0.2">
      <c r="A1086" t="s">
        <v>43</v>
      </c>
      <c r="B1086" t="s">
        <v>44</v>
      </c>
      <c r="C1086">
        <v>4995</v>
      </c>
      <c r="D1086" t="s">
        <v>112</v>
      </c>
      <c r="E1086" s="1">
        <v>42795</v>
      </c>
      <c r="F1086">
        <v>4995</v>
      </c>
      <c r="G1086" t="str">
        <f>VLOOKUP(Table1[[#This Row],[tot_e_Rx]],'Lookup Tables'!$B$2:$C$6,2,TRUE)</f>
        <v xml:space="preserve">very low </v>
      </c>
      <c r="H1086">
        <v>3699</v>
      </c>
      <c r="I1086">
        <v>1269</v>
      </c>
      <c r="J1086">
        <v>2020</v>
      </c>
      <c r="K1086">
        <v>2882</v>
      </c>
      <c r="L1086">
        <v>876</v>
      </c>
      <c r="M1086">
        <v>266</v>
      </c>
      <c r="N1086">
        <v>0.94</v>
      </c>
      <c r="O1086">
        <v>0.94</v>
      </c>
      <c r="P1086" t="str">
        <f>IF(Table1[[#This Row],[pct_pharm_e_Rx]]&gt;=0.85,"most"," ")</f>
        <v>most</v>
      </c>
    </row>
    <row r="1087" spans="1:16" x14ac:dyDescent="0.2">
      <c r="A1087" t="s">
        <v>41</v>
      </c>
      <c r="B1087" t="s">
        <v>42</v>
      </c>
      <c r="C1087">
        <v>4993</v>
      </c>
      <c r="D1087" t="s">
        <v>119</v>
      </c>
      <c r="E1087" s="1">
        <v>43313</v>
      </c>
      <c r="F1087">
        <v>4993</v>
      </c>
      <c r="G1087" t="str">
        <f>VLOOKUP(Table1[[#This Row],[tot_e_Rx]],'Lookup Tables'!$B$2:$C$6,2,TRUE)</f>
        <v xml:space="preserve">very low </v>
      </c>
      <c r="H1087">
        <v>4361</v>
      </c>
      <c r="I1087">
        <v>558</v>
      </c>
      <c r="J1087">
        <v>2296</v>
      </c>
      <c r="K1087">
        <v>2672</v>
      </c>
      <c r="L1087">
        <v>710</v>
      </c>
      <c r="M1087">
        <v>414</v>
      </c>
      <c r="N1087">
        <v>0.93</v>
      </c>
      <c r="O1087">
        <v>0.93</v>
      </c>
      <c r="P1087" t="str">
        <f>IF(Table1[[#This Row],[pct_pharm_e_Rx]]&gt;=0.85,"most"," ")</f>
        <v>most</v>
      </c>
    </row>
    <row r="1088" spans="1:16" x14ac:dyDescent="0.2">
      <c r="A1088" t="s">
        <v>81</v>
      </c>
      <c r="B1088" t="s">
        <v>82</v>
      </c>
      <c r="C1088">
        <v>4982</v>
      </c>
      <c r="D1088" t="s">
        <v>115</v>
      </c>
      <c r="E1088" s="1">
        <v>43132</v>
      </c>
      <c r="F1088">
        <v>4982</v>
      </c>
      <c r="G1088" t="str">
        <f>VLOOKUP(Table1[[#This Row],[tot_e_Rx]],'Lookup Tables'!$B$2:$C$6,2,TRUE)</f>
        <v xml:space="preserve">very low </v>
      </c>
      <c r="H1088">
        <v>4361</v>
      </c>
      <c r="I1088">
        <v>610</v>
      </c>
      <c r="J1088">
        <v>2054</v>
      </c>
      <c r="K1088">
        <v>2595</v>
      </c>
      <c r="L1088">
        <v>413</v>
      </c>
      <c r="M1088">
        <v>446</v>
      </c>
      <c r="N1088">
        <v>0.93</v>
      </c>
      <c r="O1088">
        <v>0.92</v>
      </c>
      <c r="P1088" t="str">
        <f>IF(Table1[[#This Row],[pct_pharm_e_Rx]]&gt;=0.85,"most"," ")</f>
        <v>most</v>
      </c>
    </row>
    <row r="1089" spans="1:16" x14ac:dyDescent="0.2">
      <c r="A1089" t="s">
        <v>23</v>
      </c>
      <c r="B1089" t="s">
        <v>24</v>
      </c>
      <c r="C1089">
        <v>4970</v>
      </c>
      <c r="D1089" t="s">
        <v>116</v>
      </c>
      <c r="E1089" s="1">
        <v>42675</v>
      </c>
      <c r="F1089">
        <v>4970</v>
      </c>
      <c r="G1089" t="str">
        <f>VLOOKUP(Table1[[#This Row],[tot_e_Rx]],'Lookup Tables'!$B$2:$C$6,2,TRUE)</f>
        <v xml:space="preserve">very low </v>
      </c>
      <c r="H1089">
        <v>3941</v>
      </c>
      <c r="I1089">
        <v>986</v>
      </c>
      <c r="J1089">
        <v>1465</v>
      </c>
      <c r="K1089">
        <v>3370</v>
      </c>
      <c r="L1089">
        <v>560</v>
      </c>
      <c r="M1089">
        <v>297</v>
      </c>
      <c r="N1089">
        <v>0.92</v>
      </c>
      <c r="O1089">
        <v>0.92</v>
      </c>
      <c r="P1089" t="str">
        <f>IF(Table1[[#This Row],[pct_pharm_e_Rx]]&gt;=0.85,"most"," ")</f>
        <v>most</v>
      </c>
    </row>
    <row r="1090" spans="1:16" x14ac:dyDescent="0.2">
      <c r="A1090" t="s">
        <v>33</v>
      </c>
      <c r="B1090" t="s">
        <v>34</v>
      </c>
      <c r="C1090">
        <v>4963</v>
      </c>
      <c r="D1090" t="s">
        <v>119</v>
      </c>
      <c r="E1090" s="1">
        <v>42705</v>
      </c>
      <c r="F1090">
        <v>4963</v>
      </c>
      <c r="G1090" t="str">
        <f>VLOOKUP(Table1[[#This Row],[tot_e_Rx]],'Lookup Tables'!$B$2:$C$6,2,TRUE)</f>
        <v xml:space="preserve">very low </v>
      </c>
      <c r="H1090">
        <v>4089</v>
      </c>
      <c r="I1090">
        <v>874</v>
      </c>
      <c r="J1090">
        <v>2197</v>
      </c>
      <c r="K1090">
        <v>2581</v>
      </c>
      <c r="L1090">
        <v>546</v>
      </c>
      <c r="M1090">
        <v>425</v>
      </c>
      <c r="N1090">
        <v>0.89</v>
      </c>
      <c r="O1090">
        <v>0.88</v>
      </c>
      <c r="P1090" t="str">
        <f>IF(Table1[[#This Row],[pct_pharm_e_Rx]]&gt;=0.85,"most"," ")</f>
        <v>most</v>
      </c>
    </row>
    <row r="1091" spans="1:16" x14ac:dyDescent="0.2">
      <c r="A1091" t="s">
        <v>45</v>
      </c>
      <c r="B1091" t="s">
        <v>46</v>
      </c>
      <c r="C1091">
        <v>4961</v>
      </c>
      <c r="D1091" t="s">
        <v>115</v>
      </c>
      <c r="E1091" s="1">
        <v>42856</v>
      </c>
      <c r="F1091">
        <v>4961</v>
      </c>
      <c r="G1091" t="str">
        <f>VLOOKUP(Table1[[#This Row],[tot_e_Rx]],'Lookup Tables'!$B$2:$C$6,2,TRUE)</f>
        <v xml:space="preserve">very low </v>
      </c>
      <c r="H1091">
        <v>3807</v>
      </c>
      <c r="I1091">
        <v>1138</v>
      </c>
      <c r="J1091">
        <v>1619</v>
      </c>
      <c r="K1091">
        <v>3228</v>
      </c>
      <c r="L1091">
        <v>588</v>
      </c>
      <c r="M1091">
        <v>122</v>
      </c>
      <c r="N1091">
        <v>0.87</v>
      </c>
      <c r="O1091">
        <v>0.86</v>
      </c>
      <c r="P1091" t="str">
        <f>IF(Table1[[#This Row],[pct_pharm_e_Rx]]&gt;=0.85,"most"," ")</f>
        <v>most</v>
      </c>
    </row>
    <row r="1092" spans="1:16" x14ac:dyDescent="0.2">
      <c r="A1092" t="s">
        <v>81</v>
      </c>
      <c r="B1092" t="s">
        <v>82</v>
      </c>
      <c r="C1092">
        <v>4926</v>
      </c>
      <c r="D1092" t="s">
        <v>115</v>
      </c>
      <c r="E1092" s="1">
        <v>43101</v>
      </c>
      <c r="F1092">
        <v>4926</v>
      </c>
      <c r="G1092" t="str">
        <f>VLOOKUP(Table1[[#This Row],[tot_e_Rx]],'Lookup Tables'!$B$2:$C$6,2,TRUE)</f>
        <v xml:space="preserve">very low </v>
      </c>
      <c r="H1092">
        <v>4304</v>
      </c>
      <c r="I1092">
        <v>613</v>
      </c>
      <c r="J1092">
        <v>2040</v>
      </c>
      <c r="K1092">
        <v>2570</v>
      </c>
      <c r="L1092">
        <v>414</v>
      </c>
      <c r="M1092">
        <v>426</v>
      </c>
      <c r="N1092">
        <v>0.92</v>
      </c>
      <c r="O1092">
        <v>0.92</v>
      </c>
      <c r="P1092" t="str">
        <f>IF(Table1[[#This Row],[pct_pharm_e_Rx]]&gt;=0.85,"most"," ")</f>
        <v>most</v>
      </c>
    </row>
    <row r="1093" spans="1:16" x14ac:dyDescent="0.2">
      <c r="A1093" t="s">
        <v>41</v>
      </c>
      <c r="B1093" t="s">
        <v>42</v>
      </c>
      <c r="C1093">
        <v>4918</v>
      </c>
      <c r="D1093" t="s">
        <v>119</v>
      </c>
      <c r="E1093" s="1">
        <v>43282</v>
      </c>
      <c r="F1093">
        <v>4918</v>
      </c>
      <c r="G1093" t="str">
        <f>VLOOKUP(Table1[[#This Row],[tot_e_Rx]],'Lookup Tables'!$B$2:$C$6,2,TRUE)</f>
        <v xml:space="preserve">very low </v>
      </c>
      <c r="H1093">
        <v>4283</v>
      </c>
      <c r="I1093">
        <v>559</v>
      </c>
      <c r="J1093">
        <v>2014</v>
      </c>
      <c r="K1093">
        <v>2570</v>
      </c>
      <c r="L1093">
        <v>661</v>
      </c>
      <c r="M1093">
        <v>407</v>
      </c>
      <c r="N1093">
        <v>0.93</v>
      </c>
      <c r="O1093">
        <v>0.93</v>
      </c>
      <c r="P1093" t="str">
        <f>IF(Table1[[#This Row],[pct_pharm_e_Rx]]&gt;=0.85,"most"," ")</f>
        <v>most</v>
      </c>
    </row>
    <row r="1094" spans="1:16" x14ac:dyDescent="0.2">
      <c r="A1094" t="s">
        <v>21</v>
      </c>
      <c r="B1094" t="s">
        <v>22</v>
      </c>
      <c r="C1094">
        <v>4910</v>
      </c>
      <c r="D1094" t="s">
        <v>114</v>
      </c>
      <c r="E1094" s="1">
        <v>42552</v>
      </c>
      <c r="F1094">
        <v>4910</v>
      </c>
      <c r="G1094" t="str">
        <f>VLOOKUP(Table1[[#This Row],[tot_e_Rx]],'Lookup Tables'!$B$2:$C$6,2,TRUE)</f>
        <v xml:space="preserve">very low </v>
      </c>
      <c r="H1094">
        <v>4201</v>
      </c>
      <c r="I1094">
        <v>676</v>
      </c>
      <c r="J1094">
        <v>2349</v>
      </c>
      <c r="K1094">
        <v>2508</v>
      </c>
      <c r="L1094">
        <v>546</v>
      </c>
      <c r="M1094">
        <v>582</v>
      </c>
      <c r="N1094">
        <v>0.94</v>
      </c>
      <c r="O1094">
        <v>0.92</v>
      </c>
      <c r="P1094" t="str">
        <f>IF(Table1[[#This Row],[pct_pharm_e_Rx]]&gt;=0.85,"most"," ")</f>
        <v>most</v>
      </c>
    </row>
    <row r="1095" spans="1:16" x14ac:dyDescent="0.2">
      <c r="A1095" t="s">
        <v>89</v>
      </c>
      <c r="B1095" t="s">
        <v>90</v>
      </c>
      <c r="C1095">
        <v>4909</v>
      </c>
      <c r="D1095" t="s">
        <v>117</v>
      </c>
      <c r="E1095" s="1">
        <v>42644</v>
      </c>
      <c r="F1095">
        <v>4909</v>
      </c>
      <c r="G1095" t="str">
        <f>VLOOKUP(Table1[[#This Row],[tot_e_Rx]],'Lookup Tables'!$B$2:$C$6,2,TRUE)</f>
        <v xml:space="preserve">very low </v>
      </c>
      <c r="H1095">
        <v>3568</v>
      </c>
      <c r="I1095">
        <v>1290</v>
      </c>
      <c r="J1095">
        <v>2037</v>
      </c>
      <c r="K1095">
        <v>2770</v>
      </c>
      <c r="L1095">
        <v>533</v>
      </c>
      <c r="M1095">
        <v>216</v>
      </c>
      <c r="N1095">
        <v>0.92</v>
      </c>
      <c r="O1095">
        <v>0.92</v>
      </c>
      <c r="P1095" t="str">
        <f>IF(Table1[[#This Row],[pct_pharm_e_Rx]]&gt;=0.85,"most"," ")</f>
        <v>most</v>
      </c>
    </row>
    <row r="1096" spans="1:16" x14ac:dyDescent="0.2">
      <c r="A1096" t="s">
        <v>33</v>
      </c>
      <c r="B1096" t="s">
        <v>34</v>
      </c>
      <c r="C1096">
        <v>4896</v>
      </c>
      <c r="D1096" t="s">
        <v>119</v>
      </c>
      <c r="E1096" s="1">
        <v>42675</v>
      </c>
      <c r="F1096">
        <v>4896</v>
      </c>
      <c r="G1096" t="str">
        <f>VLOOKUP(Table1[[#This Row],[tot_e_Rx]],'Lookup Tables'!$B$2:$C$6,2,TRUE)</f>
        <v xml:space="preserve">very low </v>
      </c>
      <c r="H1096">
        <v>4009</v>
      </c>
      <c r="I1096">
        <v>887</v>
      </c>
      <c r="J1096">
        <v>2165</v>
      </c>
      <c r="K1096">
        <v>2565</v>
      </c>
      <c r="L1096">
        <v>548</v>
      </c>
      <c r="M1096">
        <v>408</v>
      </c>
      <c r="N1096">
        <v>0.88</v>
      </c>
      <c r="O1096">
        <v>0.88</v>
      </c>
      <c r="P1096" t="str">
        <f>IF(Table1[[#This Row],[pct_pharm_e_Rx]]&gt;=0.85,"most"," ")</f>
        <v>most</v>
      </c>
    </row>
    <row r="1097" spans="1:16" x14ac:dyDescent="0.2">
      <c r="A1097" t="s">
        <v>17</v>
      </c>
      <c r="B1097" t="s">
        <v>18</v>
      </c>
      <c r="C1097">
        <v>4884</v>
      </c>
      <c r="D1097" t="s">
        <v>114</v>
      </c>
      <c r="E1097" s="1">
        <v>42491</v>
      </c>
      <c r="F1097">
        <v>4884</v>
      </c>
      <c r="G1097" t="str">
        <f>VLOOKUP(Table1[[#This Row],[tot_e_Rx]],'Lookup Tables'!$B$2:$C$6,2,TRUE)</f>
        <v xml:space="preserve">very low </v>
      </c>
      <c r="H1097">
        <v>4089</v>
      </c>
      <c r="I1097">
        <v>692</v>
      </c>
      <c r="J1097">
        <v>2056</v>
      </c>
      <c r="K1097">
        <v>2765</v>
      </c>
      <c r="L1097">
        <v>671</v>
      </c>
      <c r="M1097">
        <v>387</v>
      </c>
      <c r="N1097">
        <v>0.97</v>
      </c>
      <c r="O1097">
        <v>0.96</v>
      </c>
      <c r="P1097" t="str">
        <f>IF(Table1[[#This Row],[pct_pharm_e_Rx]]&gt;=0.85,"most"," ")</f>
        <v>most</v>
      </c>
    </row>
    <row r="1098" spans="1:16" x14ac:dyDescent="0.2">
      <c r="A1098" t="s">
        <v>13</v>
      </c>
      <c r="B1098" t="s">
        <v>14</v>
      </c>
      <c r="C1098">
        <v>4868</v>
      </c>
      <c r="D1098" t="s">
        <v>112</v>
      </c>
      <c r="E1098" s="1">
        <v>42767</v>
      </c>
      <c r="F1098">
        <v>4868</v>
      </c>
      <c r="G1098" t="str">
        <f>VLOOKUP(Table1[[#This Row],[tot_e_Rx]],'Lookup Tables'!$B$2:$C$6,2,TRUE)</f>
        <v xml:space="preserve">very low </v>
      </c>
      <c r="H1098">
        <v>3691</v>
      </c>
      <c r="I1098">
        <v>1176</v>
      </c>
      <c r="J1098">
        <v>1659</v>
      </c>
      <c r="K1098">
        <v>3138</v>
      </c>
      <c r="L1098">
        <v>428</v>
      </c>
      <c r="M1098">
        <v>67</v>
      </c>
      <c r="N1098">
        <v>0.93</v>
      </c>
      <c r="O1098">
        <v>0.92</v>
      </c>
      <c r="P1098" t="str">
        <f>IF(Table1[[#This Row],[pct_pharm_e_Rx]]&gt;=0.85,"most"," ")</f>
        <v>most</v>
      </c>
    </row>
    <row r="1099" spans="1:16" x14ac:dyDescent="0.2">
      <c r="A1099" t="s">
        <v>33</v>
      </c>
      <c r="B1099" t="s">
        <v>34</v>
      </c>
      <c r="C1099">
        <v>4854</v>
      </c>
      <c r="D1099" t="s">
        <v>119</v>
      </c>
      <c r="E1099" s="1">
        <v>42644</v>
      </c>
      <c r="F1099">
        <v>4854</v>
      </c>
      <c r="G1099" t="str">
        <f>VLOOKUP(Table1[[#This Row],[tot_e_Rx]],'Lookup Tables'!$B$2:$C$6,2,TRUE)</f>
        <v xml:space="preserve">very low </v>
      </c>
      <c r="H1099">
        <v>3910</v>
      </c>
      <c r="I1099">
        <v>944</v>
      </c>
      <c r="J1099">
        <v>2136</v>
      </c>
      <c r="K1099">
        <v>2551</v>
      </c>
      <c r="L1099">
        <v>536</v>
      </c>
      <c r="M1099">
        <v>396</v>
      </c>
      <c r="N1099">
        <v>0.88</v>
      </c>
      <c r="O1099">
        <v>0.87</v>
      </c>
      <c r="P1099" t="str">
        <f>IF(Table1[[#This Row],[pct_pharm_e_Rx]]&gt;=0.85,"most"," ")</f>
        <v>most</v>
      </c>
    </row>
    <row r="1100" spans="1:16" x14ac:dyDescent="0.2">
      <c r="A1100" t="s">
        <v>83</v>
      </c>
      <c r="B1100" t="s">
        <v>84</v>
      </c>
      <c r="C1100">
        <v>4849</v>
      </c>
      <c r="D1100" t="s">
        <v>113</v>
      </c>
      <c r="E1100" s="1">
        <v>42461</v>
      </c>
      <c r="F1100">
        <v>4849</v>
      </c>
      <c r="G1100" t="str">
        <f>VLOOKUP(Table1[[#This Row],[tot_e_Rx]],'Lookup Tables'!$B$2:$C$6,2,TRUE)</f>
        <v xml:space="preserve">very low </v>
      </c>
      <c r="H1100">
        <v>4505</v>
      </c>
      <c r="I1100">
        <v>344</v>
      </c>
      <c r="J1100">
        <v>2073</v>
      </c>
      <c r="K1100">
        <v>2721</v>
      </c>
      <c r="L1100">
        <v>641</v>
      </c>
      <c r="M1100">
        <v>345</v>
      </c>
      <c r="N1100">
        <v>0.93</v>
      </c>
      <c r="O1100">
        <v>0.92</v>
      </c>
      <c r="P1100" t="str">
        <f>IF(Table1[[#This Row],[pct_pharm_e_Rx]]&gt;=0.85,"most"," ")</f>
        <v>most</v>
      </c>
    </row>
    <row r="1101" spans="1:16" x14ac:dyDescent="0.2">
      <c r="A1101" t="s">
        <v>41</v>
      </c>
      <c r="B1101" t="s">
        <v>42</v>
      </c>
      <c r="C1101">
        <v>4840</v>
      </c>
      <c r="D1101" t="s">
        <v>119</v>
      </c>
      <c r="E1101" s="1">
        <v>43252</v>
      </c>
      <c r="F1101">
        <v>4840</v>
      </c>
      <c r="G1101" t="str">
        <f>VLOOKUP(Table1[[#This Row],[tot_e_Rx]],'Lookup Tables'!$B$2:$C$6,2,TRUE)</f>
        <v xml:space="preserve">very low </v>
      </c>
      <c r="H1101">
        <v>4205</v>
      </c>
      <c r="I1101">
        <v>556</v>
      </c>
      <c r="J1101">
        <v>2026</v>
      </c>
      <c r="K1101">
        <v>2532</v>
      </c>
      <c r="L1101">
        <v>657</v>
      </c>
      <c r="M1101">
        <v>406</v>
      </c>
      <c r="N1101">
        <v>0.93</v>
      </c>
      <c r="O1101">
        <v>0.92</v>
      </c>
      <c r="P1101" t="str">
        <f>IF(Table1[[#This Row],[pct_pharm_e_Rx]]&gt;=0.85,"most"," ")</f>
        <v>most</v>
      </c>
    </row>
    <row r="1102" spans="1:16" x14ac:dyDescent="0.2">
      <c r="A1102" t="s">
        <v>81</v>
      </c>
      <c r="B1102" t="s">
        <v>82</v>
      </c>
      <c r="C1102">
        <v>4839</v>
      </c>
      <c r="D1102" t="s">
        <v>115</v>
      </c>
      <c r="E1102" s="1">
        <v>43070</v>
      </c>
      <c r="F1102">
        <v>4839</v>
      </c>
      <c r="G1102" t="str">
        <f>VLOOKUP(Table1[[#This Row],[tot_e_Rx]],'Lookup Tables'!$B$2:$C$6,2,TRUE)</f>
        <v xml:space="preserve">very low </v>
      </c>
      <c r="H1102">
        <v>4212</v>
      </c>
      <c r="I1102">
        <v>617</v>
      </c>
      <c r="J1102">
        <v>2015</v>
      </c>
      <c r="K1102">
        <v>2518</v>
      </c>
      <c r="L1102">
        <v>392</v>
      </c>
      <c r="M1102">
        <v>414</v>
      </c>
      <c r="N1102">
        <v>0.92</v>
      </c>
      <c r="O1102">
        <v>0.92</v>
      </c>
      <c r="P1102" t="str">
        <f>IF(Table1[[#This Row],[pct_pharm_e_Rx]]&gt;=0.85,"most"," ")</f>
        <v>most</v>
      </c>
    </row>
    <row r="1103" spans="1:16" x14ac:dyDescent="0.2">
      <c r="A1103" t="s">
        <v>43</v>
      </c>
      <c r="B1103" t="s">
        <v>44</v>
      </c>
      <c r="C1103">
        <v>4833</v>
      </c>
      <c r="D1103" t="s">
        <v>112</v>
      </c>
      <c r="E1103" s="1">
        <v>42767</v>
      </c>
      <c r="F1103">
        <v>4833</v>
      </c>
      <c r="G1103" t="str">
        <f>VLOOKUP(Table1[[#This Row],[tot_e_Rx]],'Lookup Tables'!$B$2:$C$6,2,TRUE)</f>
        <v xml:space="preserve">very low </v>
      </c>
      <c r="H1103">
        <v>3546</v>
      </c>
      <c r="I1103">
        <v>1264</v>
      </c>
      <c r="J1103">
        <v>1976</v>
      </c>
      <c r="K1103">
        <v>2760</v>
      </c>
      <c r="L1103">
        <v>843</v>
      </c>
      <c r="M1103">
        <v>259</v>
      </c>
      <c r="N1103">
        <v>0.94</v>
      </c>
      <c r="O1103">
        <v>0.93</v>
      </c>
      <c r="P1103" t="str">
        <f>IF(Table1[[#This Row],[pct_pharm_e_Rx]]&gt;=0.85,"most"," ")</f>
        <v>most</v>
      </c>
    </row>
    <row r="1104" spans="1:16" x14ac:dyDescent="0.2">
      <c r="A1104" t="s">
        <v>49</v>
      </c>
      <c r="B1104" t="s">
        <v>50</v>
      </c>
      <c r="C1104">
        <v>4830</v>
      </c>
      <c r="D1104" t="s">
        <v>117</v>
      </c>
      <c r="E1104" s="1">
        <v>42461</v>
      </c>
      <c r="F1104">
        <v>4830</v>
      </c>
      <c r="G1104" t="str">
        <f>VLOOKUP(Table1[[#This Row],[tot_e_Rx]],'Lookup Tables'!$B$2:$C$6,2,TRUE)</f>
        <v xml:space="preserve">very low </v>
      </c>
      <c r="H1104">
        <v>3189</v>
      </c>
      <c r="I1104">
        <v>1571</v>
      </c>
      <c r="J1104">
        <v>1545</v>
      </c>
      <c r="K1104">
        <v>3231</v>
      </c>
      <c r="L1104">
        <v>485</v>
      </c>
      <c r="M1104">
        <v>239</v>
      </c>
      <c r="N1104">
        <v>0.93</v>
      </c>
      <c r="O1104">
        <v>0.92</v>
      </c>
      <c r="P1104" t="str">
        <f>IF(Table1[[#This Row],[pct_pharm_e_Rx]]&gt;=0.85,"most"," ")</f>
        <v>most</v>
      </c>
    </row>
    <row r="1105" spans="1:16" x14ac:dyDescent="0.2">
      <c r="A1105" t="s">
        <v>23</v>
      </c>
      <c r="B1105" t="s">
        <v>24</v>
      </c>
      <c r="C1105">
        <v>4819</v>
      </c>
      <c r="D1105" t="s">
        <v>116</v>
      </c>
      <c r="E1105" s="1">
        <v>42644</v>
      </c>
      <c r="F1105">
        <v>4819</v>
      </c>
      <c r="G1105" t="str">
        <f>VLOOKUP(Table1[[#This Row],[tot_e_Rx]],'Lookup Tables'!$B$2:$C$6,2,TRUE)</f>
        <v xml:space="preserve">very low </v>
      </c>
      <c r="H1105">
        <v>3764</v>
      </c>
      <c r="I1105">
        <v>1012</v>
      </c>
      <c r="J1105">
        <v>1434</v>
      </c>
      <c r="K1105">
        <v>3256</v>
      </c>
      <c r="L1105">
        <v>544</v>
      </c>
      <c r="M1105">
        <v>289</v>
      </c>
      <c r="N1105">
        <v>0.92</v>
      </c>
      <c r="O1105">
        <v>0.91</v>
      </c>
      <c r="P1105" t="str">
        <f>IF(Table1[[#This Row],[pct_pharm_e_Rx]]&gt;=0.85,"most"," ")</f>
        <v>most</v>
      </c>
    </row>
    <row r="1106" spans="1:16" x14ac:dyDescent="0.2">
      <c r="A1106" t="s">
        <v>89</v>
      </c>
      <c r="B1106" t="s">
        <v>90</v>
      </c>
      <c r="C1106">
        <v>4807</v>
      </c>
      <c r="D1106" t="s">
        <v>117</v>
      </c>
      <c r="E1106" s="1">
        <v>42522</v>
      </c>
      <c r="F1106">
        <v>4807</v>
      </c>
      <c r="G1106" t="str">
        <f>VLOOKUP(Table1[[#This Row],[tot_e_Rx]],'Lookup Tables'!$B$2:$C$6,2,TRUE)</f>
        <v xml:space="preserve">very low </v>
      </c>
      <c r="H1106">
        <v>3180</v>
      </c>
      <c r="I1106">
        <v>1590</v>
      </c>
      <c r="J1106">
        <v>1978</v>
      </c>
      <c r="K1106">
        <v>2798</v>
      </c>
      <c r="L1106">
        <v>499</v>
      </c>
      <c r="M1106">
        <v>209</v>
      </c>
      <c r="N1106">
        <v>0.92</v>
      </c>
      <c r="O1106">
        <v>0.91</v>
      </c>
      <c r="P1106" t="str">
        <f>IF(Table1[[#This Row],[pct_pharm_e_Rx]]&gt;=0.85,"most"," ")</f>
        <v>most</v>
      </c>
    </row>
    <row r="1107" spans="1:16" x14ac:dyDescent="0.2">
      <c r="A1107" t="s">
        <v>41</v>
      </c>
      <c r="B1107" t="s">
        <v>42</v>
      </c>
      <c r="C1107">
        <v>4800</v>
      </c>
      <c r="D1107" t="s">
        <v>119</v>
      </c>
      <c r="E1107" s="1">
        <v>43221</v>
      </c>
      <c r="F1107">
        <v>4800</v>
      </c>
      <c r="G1107" t="str">
        <f>VLOOKUP(Table1[[#This Row],[tot_e_Rx]],'Lookup Tables'!$B$2:$C$6,2,TRUE)</f>
        <v xml:space="preserve">very low </v>
      </c>
      <c r="H1107">
        <v>4114</v>
      </c>
      <c r="I1107">
        <v>612</v>
      </c>
      <c r="J1107">
        <v>2003</v>
      </c>
      <c r="K1107">
        <v>2531</v>
      </c>
      <c r="L1107">
        <v>632</v>
      </c>
      <c r="M1107">
        <v>403</v>
      </c>
      <c r="N1107">
        <v>0.94</v>
      </c>
      <c r="O1107">
        <v>0.93</v>
      </c>
      <c r="P1107" t="str">
        <f>IF(Table1[[#This Row],[pct_pharm_e_Rx]]&gt;=0.85,"most"," ")</f>
        <v>most</v>
      </c>
    </row>
    <row r="1108" spans="1:16" x14ac:dyDescent="0.2">
      <c r="A1108" t="s">
        <v>81</v>
      </c>
      <c r="B1108" t="s">
        <v>82</v>
      </c>
      <c r="C1108">
        <v>4794</v>
      </c>
      <c r="D1108" t="s">
        <v>115</v>
      </c>
      <c r="E1108" s="1">
        <v>43040</v>
      </c>
      <c r="F1108">
        <v>4794</v>
      </c>
      <c r="G1108" t="str">
        <f>VLOOKUP(Table1[[#This Row],[tot_e_Rx]],'Lookup Tables'!$B$2:$C$6,2,TRUE)</f>
        <v xml:space="preserve">very low </v>
      </c>
      <c r="H1108">
        <v>4151</v>
      </c>
      <c r="I1108">
        <v>633</v>
      </c>
      <c r="J1108">
        <v>1993</v>
      </c>
      <c r="K1108">
        <v>2511</v>
      </c>
      <c r="L1108">
        <v>384</v>
      </c>
      <c r="M1108">
        <v>419</v>
      </c>
      <c r="N1108">
        <v>0.92</v>
      </c>
      <c r="O1108">
        <v>0.92</v>
      </c>
      <c r="P1108" t="str">
        <f>IF(Table1[[#This Row],[pct_pharm_e_Rx]]&gt;=0.85,"most"," ")</f>
        <v>most</v>
      </c>
    </row>
    <row r="1109" spans="1:16" x14ac:dyDescent="0.2">
      <c r="A1109" t="s">
        <v>13</v>
      </c>
      <c r="B1109" t="s">
        <v>14</v>
      </c>
      <c r="C1109">
        <v>4790</v>
      </c>
      <c r="D1109" t="s">
        <v>112</v>
      </c>
      <c r="E1109" s="1">
        <v>42736</v>
      </c>
      <c r="F1109">
        <v>4790</v>
      </c>
      <c r="G1109" t="str">
        <f>VLOOKUP(Table1[[#This Row],[tot_e_Rx]],'Lookup Tables'!$B$2:$C$6,2,TRUE)</f>
        <v xml:space="preserve">very low </v>
      </c>
      <c r="H1109">
        <v>3594</v>
      </c>
      <c r="I1109">
        <v>1196</v>
      </c>
      <c r="J1109">
        <v>1639</v>
      </c>
      <c r="K1109">
        <v>3082</v>
      </c>
      <c r="L1109">
        <v>417</v>
      </c>
      <c r="M1109">
        <v>72</v>
      </c>
      <c r="N1109">
        <v>0.93</v>
      </c>
      <c r="O1109">
        <v>0.92</v>
      </c>
      <c r="P1109" t="str">
        <f>IF(Table1[[#This Row],[pct_pharm_e_Rx]]&gt;=0.85,"most"," ")</f>
        <v>most</v>
      </c>
    </row>
    <row r="1110" spans="1:16" x14ac:dyDescent="0.2">
      <c r="A1110" t="s">
        <v>41</v>
      </c>
      <c r="B1110" t="s">
        <v>42</v>
      </c>
      <c r="C1110">
        <v>4779</v>
      </c>
      <c r="D1110" t="s">
        <v>119</v>
      </c>
      <c r="E1110" s="1">
        <v>43191</v>
      </c>
      <c r="F1110">
        <v>4779</v>
      </c>
      <c r="G1110" t="str">
        <f>VLOOKUP(Table1[[#This Row],[tot_e_Rx]],'Lookup Tables'!$B$2:$C$6,2,TRUE)</f>
        <v xml:space="preserve">very low </v>
      </c>
      <c r="H1110">
        <v>4101</v>
      </c>
      <c r="I1110">
        <v>605</v>
      </c>
      <c r="J1110">
        <v>1996</v>
      </c>
      <c r="K1110">
        <v>2516</v>
      </c>
      <c r="L1110">
        <v>630</v>
      </c>
      <c r="M1110">
        <v>406</v>
      </c>
      <c r="N1110">
        <v>0.94</v>
      </c>
      <c r="O1110">
        <v>0.93</v>
      </c>
      <c r="P1110" t="str">
        <f>IF(Table1[[#This Row],[pct_pharm_e_Rx]]&gt;=0.85,"most"," ")</f>
        <v>most</v>
      </c>
    </row>
    <row r="1111" spans="1:16" x14ac:dyDescent="0.2">
      <c r="A1111" t="s">
        <v>43</v>
      </c>
      <c r="B1111" t="s">
        <v>44</v>
      </c>
      <c r="C1111">
        <v>4756</v>
      </c>
      <c r="D1111" t="s">
        <v>112</v>
      </c>
      <c r="E1111" s="1">
        <v>42736</v>
      </c>
      <c r="F1111">
        <v>4756</v>
      </c>
      <c r="G1111" t="str">
        <f>VLOOKUP(Table1[[#This Row],[tot_e_Rx]],'Lookup Tables'!$B$2:$C$6,2,TRUE)</f>
        <v xml:space="preserve">very low </v>
      </c>
      <c r="H1111">
        <v>3455</v>
      </c>
      <c r="I1111">
        <v>1277</v>
      </c>
      <c r="J1111">
        <v>1951</v>
      </c>
      <c r="K1111">
        <v>2710</v>
      </c>
      <c r="L1111">
        <v>813</v>
      </c>
      <c r="M1111">
        <v>256</v>
      </c>
      <c r="N1111">
        <v>0.94</v>
      </c>
      <c r="O1111">
        <v>0.93</v>
      </c>
      <c r="P1111" t="str">
        <f>IF(Table1[[#This Row],[pct_pharm_e_Rx]]&gt;=0.85,"most"," ")</f>
        <v>most</v>
      </c>
    </row>
    <row r="1112" spans="1:16" x14ac:dyDescent="0.2">
      <c r="A1112" t="s">
        <v>43</v>
      </c>
      <c r="B1112" t="s">
        <v>44</v>
      </c>
      <c r="C1112">
        <v>4755</v>
      </c>
      <c r="D1112" t="s">
        <v>112</v>
      </c>
      <c r="E1112" s="1">
        <v>42705</v>
      </c>
      <c r="F1112">
        <v>4755</v>
      </c>
      <c r="G1112" t="str">
        <f>VLOOKUP(Table1[[#This Row],[tot_e_Rx]],'Lookup Tables'!$B$2:$C$6,2,TRUE)</f>
        <v xml:space="preserve">very low </v>
      </c>
      <c r="H1112">
        <v>3366</v>
      </c>
      <c r="I1112">
        <v>1356</v>
      </c>
      <c r="J1112">
        <v>1967</v>
      </c>
      <c r="K1112">
        <v>2703</v>
      </c>
      <c r="L1112">
        <v>826</v>
      </c>
      <c r="M1112">
        <v>255</v>
      </c>
      <c r="N1112">
        <v>0.93</v>
      </c>
      <c r="O1112">
        <v>0.93</v>
      </c>
      <c r="P1112" t="str">
        <f>IF(Table1[[#This Row],[pct_pharm_e_Rx]]&gt;=0.85,"most"," ")</f>
        <v>most</v>
      </c>
    </row>
    <row r="1113" spans="1:16" x14ac:dyDescent="0.2">
      <c r="A1113" t="s">
        <v>41</v>
      </c>
      <c r="B1113" t="s">
        <v>42</v>
      </c>
      <c r="C1113">
        <v>4741</v>
      </c>
      <c r="D1113" t="s">
        <v>119</v>
      </c>
      <c r="E1113" s="1">
        <v>43160</v>
      </c>
      <c r="F1113">
        <v>4741</v>
      </c>
      <c r="G1113" t="str">
        <f>VLOOKUP(Table1[[#This Row],[tot_e_Rx]],'Lookup Tables'!$B$2:$C$6,2,TRUE)</f>
        <v xml:space="preserve">very low </v>
      </c>
      <c r="H1113">
        <v>4058</v>
      </c>
      <c r="I1113">
        <v>609</v>
      </c>
      <c r="J1113">
        <v>1976</v>
      </c>
      <c r="K1113">
        <v>2506</v>
      </c>
      <c r="L1113">
        <v>627</v>
      </c>
      <c r="M1113">
        <v>387</v>
      </c>
      <c r="N1113">
        <v>0.93</v>
      </c>
      <c r="O1113">
        <v>0.92</v>
      </c>
      <c r="P1113" t="str">
        <f>IF(Table1[[#This Row],[pct_pharm_e_Rx]]&gt;=0.85,"most"," ")</f>
        <v>most</v>
      </c>
    </row>
    <row r="1114" spans="1:16" x14ac:dyDescent="0.2">
      <c r="A1114" t="s">
        <v>81</v>
      </c>
      <c r="B1114" t="s">
        <v>82</v>
      </c>
      <c r="C1114">
        <v>4728</v>
      </c>
      <c r="D1114" t="s">
        <v>115</v>
      </c>
      <c r="E1114" s="1">
        <v>43009</v>
      </c>
      <c r="F1114">
        <v>4728</v>
      </c>
      <c r="G1114" t="str">
        <f>VLOOKUP(Table1[[#This Row],[tot_e_Rx]],'Lookup Tables'!$B$2:$C$6,2,TRUE)</f>
        <v xml:space="preserve">very low </v>
      </c>
      <c r="H1114">
        <v>4080</v>
      </c>
      <c r="I1114">
        <v>640</v>
      </c>
      <c r="J1114">
        <v>1972</v>
      </c>
      <c r="K1114">
        <v>2485</v>
      </c>
      <c r="L1114">
        <v>366</v>
      </c>
      <c r="M1114">
        <v>412</v>
      </c>
      <c r="N1114">
        <v>0.92</v>
      </c>
      <c r="O1114">
        <v>0.92</v>
      </c>
      <c r="P1114" t="str">
        <f>IF(Table1[[#This Row],[pct_pharm_e_Rx]]&gt;=0.85,"most"," ")</f>
        <v>most</v>
      </c>
    </row>
    <row r="1115" spans="1:16" x14ac:dyDescent="0.2">
      <c r="A1115" t="s">
        <v>59</v>
      </c>
      <c r="B1115" t="s">
        <v>60</v>
      </c>
      <c r="C1115">
        <v>4728</v>
      </c>
      <c r="D1115" t="s">
        <v>112</v>
      </c>
      <c r="E1115" s="1">
        <v>43556</v>
      </c>
      <c r="F1115">
        <v>4728</v>
      </c>
      <c r="G1115" t="str">
        <f>VLOOKUP(Table1[[#This Row],[tot_e_Rx]],'Lookup Tables'!$B$2:$C$6,2,TRUE)</f>
        <v xml:space="preserve">very low </v>
      </c>
      <c r="H1115">
        <v>4169</v>
      </c>
      <c r="I1115">
        <v>529</v>
      </c>
      <c r="J1115">
        <v>2108</v>
      </c>
      <c r="K1115">
        <v>2601</v>
      </c>
      <c r="L1115">
        <v>1157</v>
      </c>
      <c r="M1115">
        <v>48</v>
      </c>
      <c r="N1115">
        <v>0.94</v>
      </c>
      <c r="O1115">
        <v>0.93</v>
      </c>
      <c r="P1115" t="str">
        <f>IF(Table1[[#This Row],[pct_pharm_e_Rx]]&gt;=0.85,"most"," ")</f>
        <v>most</v>
      </c>
    </row>
    <row r="1116" spans="1:16" x14ac:dyDescent="0.2">
      <c r="A1116" t="s">
        <v>89</v>
      </c>
      <c r="B1116" t="s">
        <v>90</v>
      </c>
      <c r="C1116">
        <v>4721</v>
      </c>
      <c r="D1116" t="s">
        <v>117</v>
      </c>
      <c r="E1116" s="1">
        <v>42614</v>
      </c>
      <c r="F1116">
        <v>4721</v>
      </c>
      <c r="G1116" t="str">
        <f>VLOOKUP(Table1[[#This Row],[tot_e_Rx]],'Lookup Tables'!$B$2:$C$6,2,TRUE)</f>
        <v xml:space="preserve">very low </v>
      </c>
      <c r="H1116">
        <v>3421</v>
      </c>
      <c r="I1116">
        <v>1253</v>
      </c>
      <c r="J1116">
        <v>1990</v>
      </c>
      <c r="K1116">
        <v>2645</v>
      </c>
      <c r="L1116">
        <v>524</v>
      </c>
      <c r="M1116">
        <v>217</v>
      </c>
      <c r="N1116">
        <v>0.92</v>
      </c>
      <c r="O1116">
        <v>0.91</v>
      </c>
      <c r="P1116" t="str">
        <f>IF(Table1[[#This Row],[pct_pharm_e_Rx]]&gt;=0.85,"most"," ")</f>
        <v>most</v>
      </c>
    </row>
    <row r="1117" spans="1:16" x14ac:dyDescent="0.2">
      <c r="A1117" t="s">
        <v>59</v>
      </c>
      <c r="B1117" t="s">
        <v>60</v>
      </c>
      <c r="C1117">
        <v>4719</v>
      </c>
      <c r="D1117" t="s">
        <v>112</v>
      </c>
      <c r="E1117" s="1">
        <v>43525</v>
      </c>
      <c r="F1117">
        <v>4719</v>
      </c>
      <c r="G1117" t="str">
        <f>VLOOKUP(Table1[[#This Row],[tot_e_Rx]],'Lookup Tables'!$B$2:$C$6,2,TRUE)</f>
        <v xml:space="preserve">very low </v>
      </c>
      <c r="H1117">
        <v>4144</v>
      </c>
      <c r="I1117">
        <v>538</v>
      </c>
      <c r="J1117">
        <v>2110</v>
      </c>
      <c r="K1117">
        <v>2593</v>
      </c>
      <c r="L1117">
        <v>1167</v>
      </c>
      <c r="M1117">
        <v>45</v>
      </c>
      <c r="N1117">
        <v>0.93</v>
      </c>
      <c r="O1117">
        <v>0.92</v>
      </c>
      <c r="P1117" t="str">
        <f>IF(Table1[[#This Row],[pct_pharm_e_Rx]]&gt;=0.85,"most"," ")</f>
        <v>most</v>
      </c>
    </row>
    <row r="1118" spans="1:16" x14ac:dyDescent="0.2">
      <c r="A1118" t="s">
        <v>23</v>
      </c>
      <c r="B1118" t="s">
        <v>24</v>
      </c>
      <c r="C1118">
        <v>4698</v>
      </c>
      <c r="D1118" t="s">
        <v>116</v>
      </c>
      <c r="E1118" s="1">
        <v>42614</v>
      </c>
      <c r="F1118">
        <v>4698</v>
      </c>
      <c r="G1118" t="str">
        <f>VLOOKUP(Table1[[#This Row],[tot_e_Rx]],'Lookup Tables'!$B$2:$C$6,2,TRUE)</f>
        <v xml:space="preserve">very low </v>
      </c>
      <c r="H1118">
        <v>3656</v>
      </c>
      <c r="I1118">
        <v>1004</v>
      </c>
      <c r="J1118">
        <v>1423</v>
      </c>
      <c r="K1118">
        <v>3164</v>
      </c>
      <c r="L1118">
        <v>537</v>
      </c>
      <c r="M1118">
        <v>289</v>
      </c>
      <c r="N1118">
        <v>0.92</v>
      </c>
      <c r="O1118">
        <v>0.91</v>
      </c>
      <c r="P1118" t="str">
        <f>IF(Table1[[#This Row],[pct_pharm_e_Rx]]&gt;=0.85,"most"," ")</f>
        <v>most</v>
      </c>
    </row>
    <row r="1119" spans="1:16" x14ac:dyDescent="0.2">
      <c r="A1119" t="s">
        <v>45</v>
      </c>
      <c r="B1119" t="s">
        <v>46</v>
      </c>
      <c r="C1119">
        <v>4691</v>
      </c>
      <c r="D1119" t="s">
        <v>115</v>
      </c>
      <c r="E1119" s="1">
        <v>42826</v>
      </c>
      <c r="F1119">
        <v>4691</v>
      </c>
      <c r="G1119" t="str">
        <f>VLOOKUP(Table1[[#This Row],[tot_e_Rx]],'Lookup Tables'!$B$2:$C$6,2,TRUE)</f>
        <v xml:space="preserve">very low </v>
      </c>
      <c r="H1119">
        <v>3543</v>
      </c>
      <c r="I1119">
        <v>1135</v>
      </c>
      <c r="J1119">
        <v>1562</v>
      </c>
      <c r="K1119">
        <v>3040</v>
      </c>
      <c r="L1119">
        <v>564</v>
      </c>
      <c r="M1119">
        <v>119</v>
      </c>
      <c r="N1119">
        <v>0.87</v>
      </c>
      <c r="O1119">
        <v>0.86</v>
      </c>
      <c r="P1119" t="str">
        <f>IF(Table1[[#This Row],[pct_pharm_e_Rx]]&gt;=0.85,"most"," ")</f>
        <v>most</v>
      </c>
    </row>
    <row r="1120" spans="1:16" x14ac:dyDescent="0.2">
      <c r="A1120" t="s">
        <v>33</v>
      </c>
      <c r="B1120" t="s">
        <v>34</v>
      </c>
      <c r="C1120">
        <v>4673</v>
      </c>
      <c r="D1120" t="s">
        <v>119</v>
      </c>
      <c r="E1120" s="1">
        <v>42614</v>
      </c>
      <c r="F1120">
        <v>4673</v>
      </c>
      <c r="G1120" t="str">
        <f>VLOOKUP(Table1[[#This Row],[tot_e_Rx]],'Lookup Tables'!$B$2:$C$6,2,TRUE)</f>
        <v xml:space="preserve">very low </v>
      </c>
      <c r="H1120">
        <v>3707</v>
      </c>
      <c r="I1120">
        <v>966</v>
      </c>
      <c r="J1120">
        <v>2070</v>
      </c>
      <c r="K1120">
        <v>2465</v>
      </c>
      <c r="L1120">
        <v>521</v>
      </c>
      <c r="M1120">
        <v>383</v>
      </c>
      <c r="N1120">
        <v>0.88</v>
      </c>
      <c r="O1120">
        <v>0.86</v>
      </c>
      <c r="P1120" t="str">
        <f>IF(Table1[[#This Row],[pct_pharm_e_Rx]]&gt;=0.85,"most"," ")</f>
        <v>most</v>
      </c>
    </row>
    <row r="1121" spans="1:16" x14ac:dyDescent="0.2">
      <c r="A1121" t="s">
        <v>13</v>
      </c>
      <c r="B1121" t="s">
        <v>14</v>
      </c>
      <c r="C1121">
        <v>4669</v>
      </c>
      <c r="D1121" t="s">
        <v>112</v>
      </c>
      <c r="E1121" s="1">
        <v>42705</v>
      </c>
      <c r="F1121">
        <v>4669</v>
      </c>
      <c r="G1121" t="str">
        <f>VLOOKUP(Table1[[#This Row],[tot_e_Rx]],'Lookup Tables'!$B$2:$C$6,2,TRUE)</f>
        <v xml:space="preserve">very low </v>
      </c>
      <c r="H1121">
        <v>3460</v>
      </c>
      <c r="I1121">
        <v>1209</v>
      </c>
      <c r="J1121">
        <v>1617</v>
      </c>
      <c r="K1121">
        <v>2998</v>
      </c>
      <c r="L1121">
        <v>402</v>
      </c>
      <c r="M1121">
        <v>65</v>
      </c>
      <c r="N1121">
        <v>0.93</v>
      </c>
      <c r="O1121">
        <v>0.91</v>
      </c>
      <c r="P1121" t="str">
        <f>IF(Table1[[#This Row],[pct_pharm_e_Rx]]&gt;=0.85,"most"," ")</f>
        <v>most</v>
      </c>
    </row>
    <row r="1122" spans="1:16" x14ac:dyDescent="0.2">
      <c r="A1122" t="s">
        <v>41</v>
      </c>
      <c r="B1122" t="s">
        <v>42</v>
      </c>
      <c r="C1122">
        <v>4666</v>
      </c>
      <c r="D1122" t="s">
        <v>119</v>
      </c>
      <c r="E1122" s="1">
        <v>43132</v>
      </c>
      <c r="F1122">
        <v>4666</v>
      </c>
      <c r="G1122" t="str">
        <f>VLOOKUP(Table1[[#This Row],[tot_e_Rx]],'Lookup Tables'!$B$2:$C$6,2,TRUE)</f>
        <v xml:space="preserve">very low </v>
      </c>
      <c r="H1122">
        <v>3984</v>
      </c>
      <c r="I1122">
        <v>608</v>
      </c>
      <c r="J1122">
        <v>1959</v>
      </c>
      <c r="K1122">
        <v>2467</v>
      </c>
      <c r="L1122">
        <v>619</v>
      </c>
      <c r="M1122">
        <v>382</v>
      </c>
      <c r="N1122">
        <v>0.93</v>
      </c>
      <c r="O1122">
        <v>0.93</v>
      </c>
      <c r="P1122" t="str">
        <f>IF(Table1[[#This Row],[pct_pharm_e_Rx]]&gt;=0.85,"most"," ")</f>
        <v>most</v>
      </c>
    </row>
    <row r="1123" spans="1:16" x14ac:dyDescent="0.2">
      <c r="A1123" t="s">
        <v>43</v>
      </c>
      <c r="B1123" t="s">
        <v>44</v>
      </c>
      <c r="C1123">
        <v>4653</v>
      </c>
      <c r="D1123" t="s">
        <v>112</v>
      </c>
      <c r="E1123" s="1">
        <v>42675</v>
      </c>
      <c r="F1123">
        <v>4653</v>
      </c>
      <c r="G1123" t="str">
        <f>VLOOKUP(Table1[[#This Row],[tot_e_Rx]],'Lookup Tables'!$B$2:$C$6,2,TRUE)</f>
        <v xml:space="preserve">very low </v>
      </c>
      <c r="H1123">
        <v>3283</v>
      </c>
      <c r="I1123">
        <v>1337</v>
      </c>
      <c r="J1123">
        <v>1955</v>
      </c>
      <c r="K1123">
        <v>2624</v>
      </c>
      <c r="L1123">
        <v>812</v>
      </c>
      <c r="M1123">
        <v>256</v>
      </c>
      <c r="N1123">
        <v>0.93</v>
      </c>
      <c r="O1123">
        <v>0.92</v>
      </c>
      <c r="P1123" t="str">
        <f>IF(Table1[[#This Row],[pct_pharm_e_Rx]]&gt;=0.85,"most"," ")</f>
        <v>most</v>
      </c>
    </row>
    <row r="1124" spans="1:16" x14ac:dyDescent="0.2">
      <c r="A1124" t="s">
        <v>59</v>
      </c>
      <c r="B1124" t="s">
        <v>60</v>
      </c>
      <c r="C1124">
        <v>4647</v>
      </c>
      <c r="D1124" t="s">
        <v>112</v>
      </c>
      <c r="E1124" s="1">
        <v>43466</v>
      </c>
      <c r="F1124">
        <v>4647</v>
      </c>
      <c r="G1124" t="str">
        <f>VLOOKUP(Table1[[#This Row],[tot_e_Rx]],'Lookup Tables'!$B$2:$C$6,2,TRUE)</f>
        <v xml:space="preserve">very low </v>
      </c>
      <c r="H1124">
        <v>4026</v>
      </c>
      <c r="I1124">
        <v>618</v>
      </c>
      <c r="J1124">
        <v>2051</v>
      </c>
      <c r="K1124">
        <v>2566</v>
      </c>
      <c r="L1124">
        <v>1111</v>
      </c>
      <c r="M1124">
        <v>45</v>
      </c>
      <c r="N1124">
        <v>0.94</v>
      </c>
      <c r="O1124">
        <v>0.93</v>
      </c>
      <c r="P1124" t="str">
        <f>IF(Table1[[#This Row],[pct_pharm_e_Rx]]&gt;=0.85,"most"," ")</f>
        <v>most</v>
      </c>
    </row>
    <row r="1125" spans="1:16" x14ac:dyDescent="0.2">
      <c r="A1125" t="s">
        <v>41</v>
      </c>
      <c r="B1125" t="s">
        <v>42</v>
      </c>
      <c r="C1125">
        <v>4643</v>
      </c>
      <c r="D1125" t="s">
        <v>119</v>
      </c>
      <c r="E1125" s="1">
        <v>43101</v>
      </c>
      <c r="F1125">
        <v>4643</v>
      </c>
      <c r="G1125" t="str">
        <f>VLOOKUP(Table1[[#This Row],[tot_e_Rx]],'Lookup Tables'!$B$2:$C$6,2,TRUE)</f>
        <v xml:space="preserve">very low </v>
      </c>
      <c r="H1125">
        <v>3946</v>
      </c>
      <c r="I1125">
        <v>619</v>
      </c>
      <c r="J1125">
        <v>1962</v>
      </c>
      <c r="K1125">
        <v>2445</v>
      </c>
      <c r="L1125">
        <v>613</v>
      </c>
      <c r="M1125">
        <v>386</v>
      </c>
      <c r="N1125">
        <v>0.93</v>
      </c>
      <c r="O1125">
        <v>0.93</v>
      </c>
      <c r="P1125" t="str">
        <f>IF(Table1[[#This Row],[pct_pharm_e_Rx]]&gt;=0.85,"most"," ")</f>
        <v>most</v>
      </c>
    </row>
    <row r="1126" spans="1:16" x14ac:dyDescent="0.2">
      <c r="A1126" t="s">
        <v>59</v>
      </c>
      <c r="B1126" t="s">
        <v>60</v>
      </c>
      <c r="C1126">
        <v>4638</v>
      </c>
      <c r="D1126" t="s">
        <v>112</v>
      </c>
      <c r="E1126" s="1">
        <v>43435</v>
      </c>
      <c r="F1126">
        <v>4638</v>
      </c>
      <c r="G1126" t="str">
        <f>VLOOKUP(Table1[[#This Row],[tot_e_Rx]],'Lookup Tables'!$B$2:$C$6,2,TRUE)</f>
        <v xml:space="preserve">very low </v>
      </c>
      <c r="H1126">
        <v>4002</v>
      </c>
      <c r="I1126">
        <v>632</v>
      </c>
      <c r="J1126">
        <v>2042</v>
      </c>
      <c r="K1126">
        <v>2568</v>
      </c>
      <c r="L1126">
        <v>1092</v>
      </c>
      <c r="M1126">
        <v>49</v>
      </c>
      <c r="N1126">
        <v>0.95</v>
      </c>
      <c r="O1126">
        <v>0.93</v>
      </c>
      <c r="P1126" t="str">
        <f>IF(Table1[[#This Row],[pct_pharm_e_Rx]]&gt;=0.85,"most"," ")</f>
        <v>most</v>
      </c>
    </row>
    <row r="1127" spans="1:16" x14ac:dyDescent="0.2">
      <c r="A1127" t="s">
        <v>41</v>
      </c>
      <c r="B1127" t="s">
        <v>42</v>
      </c>
      <c r="C1127">
        <v>4637</v>
      </c>
      <c r="D1127" t="s">
        <v>119</v>
      </c>
      <c r="E1127" s="1">
        <v>43070</v>
      </c>
      <c r="F1127">
        <v>4637</v>
      </c>
      <c r="G1127" t="str">
        <f>VLOOKUP(Table1[[#This Row],[tot_e_Rx]],'Lookup Tables'!$B$2:$C$6,2,TRUE)</f>
        <v xml:space="preserve">very low </v>
      </c>
      <c r="H1127">
        <v>3921</v>
      </c>
      <c r="I1127">
        <v>631</v>
      </c>
      <c r="J1127">
        <v>1967</v>
      </c>
      <c r="K1127">
        <v>2438</v>
      </c>
      <c r="L1127">
        <v>616</v>
      </c>
      <c r="M1127">
        <v>382</v>
      </c>
      <c r="N1127">
        <v>0.93</v>
      </c>
      <c r="O1127">
        <v>0.92</v>
      </c>
      <c r="P1127" t="str">
        <f>IF(Table1[[#This Row],[pct_pharm_e_Rx]]&gt;=0.85,"most"," ")</f>
        <v>most</v>
      </c>
    </row>
    <row r="1128" spans="1:16" x14ac:dyDescent="0.2">
      <c r="A1128" t="s">
        <v>33</v>
      </c>
      <c r="B1128" t="s">
        <v>34</v>
      </c>
      <c r="C1128">
        <v>4636</v>
      </c>
      <c r="D1128" t="s">
        <v>119</v>
      </c>
      <c r="E1128" s="1">
        <v>42583</v>
      </c>
      <c r="F1128">
        <v>4636</v>
      </c>
      <c r="G1128" t="str">
        <f>VLOOKUP(Table1[[#This Row],[tot_e_Rx]],'Lookup Tables'!$B$2:$C$6,2,TRUE)</f>
        <v xml:space="preserve">very low </v>
      </c>
      <c r="H1128">
        <v>3560</v>
      </c>
      <c r="I1128">
        <v>1076</v>
      </c>
      <c r="J1128">
        <v>2028</v>
      </c>
      <c r="K1128">
        <v>2358</v>
      </c>
      <c r="L1128">
        <v>487</v>
      </c>
      <c r="M1128">
        <v>377</v>
      </c>
      <c r="N1128">
        <v>0.87</v>
      </c>
      <c r="O1128">
        <v>0.86</v>
      </c>
      <c r="P1128" t="str">
        <f>IF(Table1[[#This Row],[pct_pharm_e_Rx]]&gt;=0.85,"most"," ")</f>
        <v>most</v>
      </c>
    </row>
    <row r="1129" spans="1:16" x14ac:dyDescent="0.2">
      <c r="A1129" t="s">
        <v>59</v>
      </c>
      <c r="B1129" t="s">
        <v>60</v>
      </c>
      <c r="C1129">
        <v>4635</v>
      </c>
      <c r="D1129" t="s">
        <v>112</v>
      </c>
      <c r="E1129" s="1">
        <v>43497</v>
      </c>
      <c r="F1129">
        <v>4635</v>
      </c>
      <c r="G1129" t="str">
        <f>VLOOKUP(Table1[[#This Row],[tot_e_Rx]],'Lookup Tables'!$B$2:$C$6,2,TRUE)</f>
        <v xml:space="preserve">very low </v>
      </c>
      <c r="H1129">
        <v>4059</v>
      </c>
      <c r="I1129">
        <v>573</v>
      </c>
      <c r="J1129">
        <v>2067</v>
      </c>
      <c r="K1129">
        <v>2562</v>
      </c>
      <c r="L1129">
        <v>1118</v>
      </c>
      <c r="M1129">
        <v>44</v>
      </c>
      <c r="N1129">
        <v>0.94</v>
      </c>
      <c r="O1129">
        <v>0.93</v>
      </c>
      <c r="P1129" t="str">
        <f>IF(Table1[[#This Row],[pct_pharm_e_Rx]]&gt;=0.85,"most"," ")</f>
        <v>most</v>
      </c>
    </row>
    <row r="1130" spans="1:16" x14ac:dyDescent="0.2">
      <c r="A1130" t="s">
        <v>81</v>
      </c>
      <c r="B1130" t="s">
        <v>82</v>
      </c>
      <c r="C1130">
        <v>4625</v>
      </c>
      <c r="D1130" t="s">
        <v>115</v>
      </c>
      <c r="E1130" s="1">
        <v>42979</v>
      </c>
      <c r="F1130">
        <v>4625</v>
      </c>
      <c r="G1130" t="str">
        <f>VLOOKUP(Table1[[#This Row],[tot_e_Rx]],'Lookup Tables'!$B$2:$C$6,2,TRUE)</f>
        <v xml:space="preserve">very low </v>
      </c>
      <c r="H1130">
        <v>3978</v>
      </c>
      <c r="I1130">
        <v>639</v>
      </c>
      <c r="J1130">
        <v>1947</v>
      </c>
      <c r="K1130">
        <v>2437</v>
      </c>
      <c r="L1130">
        <v>360</v>
      </c>
      <c r="M1130">
        <v>412</v>
      </c>
      <c r="N1130">
        <v>0.92</v>
      </c>
      <c r="O1130">
        <v>0.93</v>
      </c>
      <c r="P1130" t="str">
        <f>IF(Table1[[#This Row],[pct_pharm_e_Rx]]&gt;=0.85,"most"," ")</f>
        <v>most</v>
      </c>
    </row>
    <row r="1131" spans="1:16" x14ac:dyDescent="0.2">
      <c r="A1131" t="s">
        <v>41</v>
      </c>
      <c r="B1131" t="s">
        <v>42</v>
      </c>
      <c r="C1131">
        <v>4607</v>
      </c>
      <c r="D1131" t="s">
        <v>119</v>
      </c>
      <c r="E1131" s="1">
        <v>43040</v>
      </c>
      <c r="F1131">
        <v>4607</v>
      </c>
      <c r="G1131" t="str">
        <f>VLOOKUP(Table1[[#This Row],[tot_e_Rx]],'Lookup Tables'!$B$2:$C$6,2,TRUE)</f>
        <v xml:space="preserve">very low </v>
      </c>
      <c r="H1131">
        <v>3896</v>
      </c>
      <c r="I1131">
        <v>631</v>
      </c>
      <c r="J1131">
        <v>1945</v>
      </c>
      <c r="K1131">
        <v>2441</v>
      </c>
      <c r="L1131">
        <v>608</v>
      </c>
      <c r="M1131">
        <v>365</v>
      </c>
      <c r="N1131">
        <v>0.93</v>
      </c>
      <c r="O1131">
        <v>0.92</v>
      </c>
      <c r="P1131" t="str">
        <f>IF(Table1[[#This Row],[pct_pharm_e_Rx]]&gt;=0.85,"most"," ")</f>
        <v>most</v>
      </c>
    </row>
    <row r="1132" spans="1:16" x14ac:dyDescent="0.2">
      <c r="A1132" t="s">
        <v>23</v>
      </c>
      <c r="B1132" t="s">
        <v>24</v>
      </c>
      <c r="C1132">
        <v>4600</v>
      </c>
      <c r="D1132" t="s">
        <v>116</v>
      </c>
      <c r="E1132" s="1">
        <v>42522</v>
      </c>
      <c r="F1132">
        <v>4600</v>
      </c>
      <c r="G1132" t="str">
        <f>VLOOKUP(Table1[[#This Row],[tot_e_Rx]],'Lookup Tables'!$B$2:$C$6,2,TRUE)</f>
        <v xml:space="preserve">very low </v>
      </c>
      <c r="H1132">
        <v>3490</v>
      </c>
      <c r="I1132">
        <v>1075</v>
      </c>
      <c r="J1132">
        <v>1405</v>
      </c>
      <c r="K1132">
        <v>3130</v>
      </c>
      <c r="L1132">
        <v>517</v>
      </c>
      <c r="M1132">
        <v>279</v>
      </c>
      <c r="N1132">
        <v>0.92</v>
      </c>
      <c r="O1132">
        <v>0.91</v>
      </c>
      <c r="P1132" t="str">
        <f>IF(Table1[[#This Row],[pct_pharm_e_Rx]]&gt;=0.85,"most"," ")</f>
        <v>most</v>
      </c>
    </row>
    <row r="1133" spans="1:16" x14ac:dyDescent="0.2">
      <c r="A1133" t="s">
        <v>89</v>
      </c>
      <c r="B1133" t="s">
        <v>90</v>
      </c>
      <c r="C1133">
        <v>4598</v>
      </c>
      <c r="D1133" t="s">
        <v>117</v>
      </c>
      <c r="E1133" s="1">
        <v>42583</v>
      </c>
      <c r="F1133">
        <v>4598</v>
      </c>
      <c r="G1133" t="str">
        <f>VLOOKUP(Table1[[#This Row],[tot_e_Rx]],'Lookup Tables'!$B$2:$C$6,2,TRUE)</f>
        <v xml:space="preserve">very low </v>
      </c>
      <c r="H1133">
        <v>3254</v>
      </c>
      <c r="I1133">
        <v>1299</v>
      </c>
      <c r="J1133">
        <v>1876</v>
      </c>
      <c r="K1133">
        <v>2519</v>
      </c>
      <c r="L1133">
        <v>481</v>
      </c>
      <c r="M1133">
        <v>197</v>
      </c>
      <c r="N1133">
        <v>0.92</v>
      </c>
      <c r="O1133">
        <v>0.92</v>
      </c>
      <c r="P1133" t="str">
        <f>IF(Table1[[#This Row],[pct_pharm_e_Rx]]&gt;=0.85,"most"," ")</f>
        <v>most</v>
      </c>
    </row>
    <row r="1134" spans="1:16" x14ac:dyDescent="0.2">
      <c r="A1134" t="s">
        <v>59</v>
      </c>
      <c r="B1134" t="s">
        <v>60</v>
      </c>
      <c r="C1134">
        <v>4587</v>
      </c>
      <c r="D1134" t="s">
        <v>112</v>
      </c>
      <c r="E1134" s="1">
        <v>43374</v>
      </c>
      <c r="F1134">
        <v>4587</v>
      </c>
      <c r="G1134" t="str">
        <f>VLOOKUP(Table1[[#This Row],[tot_e_Rx]],'Lookup Tables'!$B$2:$C$6,2,TRUE)</f>
        <v xml:space="preserve">very low </v>
      </c>
      <c r="H1134">
        <v>3961</v>
      </c>
      <c r="I1134">
        <v>621</v>
      </c>
      <c r="J1134">
        <v>2033</v>
      </c>
      <c r="K1134">
        <v>2539</v>
      </c>
      <c r="L1134">
        <v>1094</v>
      </c>
      <c r="M1134">
        <v>46</v>
      </c>
      <c r="N1134">
        <v>0.94</v>
      </c>
      <c r="O1134">
        <v>0.93</v>
      </c>
      <c r="P1134" t="str">
        <f>IF(Table1[[#This Row],[pct_pharm_e_Rx]]&gt;=0.85,"most"," ")</f>
        <v>most</v>
      </c>
    </row>
    <row r="1135" spans="1:16" x14ac:dyDescent="0.2">
      <c r="A1135" t="s">
        <v>45</v>
      </c>
      <c r="B1135" t="s">
        <v>46</v>
      </c>
      <c r="C1135">
        <v>4575</v>
      </c>
      <c r="D1135" t="s">
        <v>115</v>
      </c>
      <c r="E1135" s="1">
        <v>42795</v>
      </c>
      <c r="F1135">
        <v>4575</v>
      </c>
      <c r="G1135" t="str">
        <f>VLOOKUP(Table1[[#This Row],[tot_e_Rx]],'Lookup Tables'!$B$2:$C$6,2,TRUE)</f>
        <v xml:space="preserve">very low </v>
      </c>
      <c r="H1135">
        <v>3430</v>
      </c>
      <c r="I1135">
        <v>1132</v>
      </c>
      <c r="J1135">
        <v>1505</v>
      </c>
      <c r="K1135">
        <v>2985</v>
      </c>
      <c r="L1135">
        <v>521</v>
      </c>
      <c r="M1135">
        <v>110</v>
      </c>
      <c r="N1135">
        <v>0.87</v>
      </c>
      <c r="O1135">
        <v>0.86</v>
      </c>
      <c r="P1135" t="str">
        <f>IF(Table1[[#This Row],[pct_pharm_e_Rx]]&gt;=0.85,"most"," ")</f>
        <v>most</v>
      </c>
    </row>
    <row r="1136" spans="1:16" x14ac:dyDescent="0.2">
      <c r="A1136" t="s">
        <v>59</v>
      </c>
      <c r="B1136" t="s">
        <v>60</v>
      </c>
      <c r="C1136">
        <v>4572</v>
      </c>
      <c r="D1136" t="s">
        <v>112</v>
      </c>
      <c r="E1136" s="1">
        <v>43405</v>
      </c>
      <c r="F1136">
        <v>4572</v>
      </c>
      <c r="G1136" t="str">
        <f>VLOOKUP(Table1[[#This Row],[tot_e_Rx]],'Lookup Tables'!$B$2:$C$6,2,TRUE)</f>
        <v xml:space="preserve">very low </v>
      </c>
      <c r="H1136">
        <v>3936</v>
      </c>
      <c r="I1136">
        <v>629</v>
      </c>
      <c r="J1136">
        <v>2034</v>
      </c>
      <c r="K1136">
        <v>2515</v>
      </c>
      <c r="L1136">
        <v>1104</v>
      </c>
      <c r="M1136">
        <v>45</v>
      </c>
      <c r="N1136">
        <v>0.95</v>
      </c>
      <c r="O1136">
        <v>0.94</v>
      </c>
      <c r="P1136" t="str">
        <f>IF(Table1[[#This Row],[pct_pharm_e_Rx]]&gt;=0.85,"most"," ")</f>
        <v>most</v>
      </c>
    </row>
    <row r="1137" spans="1:16" x14ac:dyDescent="0.2">
      <c r="A1137" t="s">
        <v>83</v>
      </c>
      <c r="B1137" t="s">
        <v>84</v>
      </c>
      <c r="C1137">
        <v>4569</v>
      </c>
      <c r="D1137" t="s">
        <v>113</v>
      </c>
      <c r="E1137" s="1">
        <v>42430</v>
      </c>
      <c r="F1137">
        <v>4569</v>
      </c>
      <c r="G1137" t="str">
        <f>VLOOKUP(Table1[[#This Row],[tot_e_Rx]],'Lookup Tables'!$B$2:$C$6,2,TRUE)</f>
        <v xml:space="preserve">very low </v>
      </c>
      <c r="H1137">
        <v>4230</v>
      </c>
      <c r="I1137">
        <v>339</v>
      </c>
      <c r="J1137">
        <v>2031</v>
      </c>
      <c r="K1137">
        <v>2489</v>
      </c>
      <c r="L1137">
        <v>586</v>
      </c>
      <c r="M1137">
        <v>327</v>
      </c>
      <c r="N1137">
        <v>0.91</v>
      </c>
      <c r="O1137">
        <v>0.88</v>
      </c>
      <c r="P1137" t="str">
        <f>IF(Table1[[#This Row],[pct_pharm_e_Rx]]&gt;=0.85,"most"," ")</f>
        <v>most</v>
      </c>
    </row>
    <row r="1138" spans="1:16" x14ac:dyDescent="0.2">
      <c r="A1138" t="s">
        <v>23</v>
      </c>
      <c r="B1138" t="s">
        <v>24</v>
      </c>
      <c r="C1138">
        <v>4562</v>
      </c>
      <c r="D1138" t="s">
        <v>116</v>
      </c>
      <c r="E1138" s="1">
        <v>42583</v>
      </c>
      <c r="F1138">
        <v>4562</v>
      </c>
      <c r="G1138" t="str">
        <f>VLOOKUP(Table1[[#This Row],[tot_e_Rx]],'Lookup Tables'!$B$2:$C$6,2,TRUE)</f>
        <v xml:space="preserve">very low </v>
      </c>
      <c r="H1138">
        <v>3536</v>
      </c>
      <c r="I1138">
        <v>991</v>
      </c>
      <c r="J1138">
        <v>1361</v>
      </c>
      <c r="K1138">
        <v>3013</v>
      </c>
      <c r="L1138">
        <v>508</v>
      </c>
      <c r="M1138">
        <v>262</v>
      </c>
      <c r="N1138">
        <v>0.92</v>
      </c>
      <c r="O1138">
        <v>0.91</v>
      </c>
      <c r="P1138" t="str">
        <f>IF(Table1[[#This Row],[pct_pharm_e_Rx]]&gt;=0.85,"most"," ")</f>
        <v>most</v>
      </c>
    </row>
    <row r="1139" spans="1:16" x14ac:dyDescent="0.2">
      <c r="A1139" t="s">
        <v>49</v>
      </c>
      <c r="B1139" t="s">
        <v>50</v>
      </c>
      <c r="C1139">
        <v>4549</v>
      </c>
      <c r="D1139" t="s">
        <v>117</v>
      </c>
      <c r="E1139" s="1">
        <v>42430</v>
      </c>
      <c r="F1139">
        <v>4549</v>
      </c>
      <c r="G1139" t="str">
        <f>VLOOKUP(Table1[[#This Row],[tot_e_Rx]],'Lookup Tables'!$B$2:$C$6,2,TRUE)</f>
        <v xml:space="preserve">very low </v>
      </c>
      <c r="H1139">
        <v>2953</v>
      </c>
      <c r="I1139">
        <v>1523</v>
      </c>
      <c r="J1139">
        <v>1490</v>
      </c>
      <c r="K1139">
        <v>3009</v>
      </c>
      <c r="L1139">
        <v>463</v>
      </c>
      <c r="M1139">
        <v>208</v>
      </c>
      <c r="N1139">
        <v>0.93</v>
      </c>
      <c r="O1139">
        <v>0.91</v>
      </c>
      <c r="P1139" t="str">
        <f>IF(Table1[[#This Row],[pct_pharm_e_Rx]]&gt;=0.85,"most"," ")</f>
        <v>most</v>
      </c>
    </row>
    <row r="1140" spans="1:16" x14ac:dyDescent="0.2">
      <c r="A1140" t="s">
        <v>41</v>
      </c>
      <c r="B1140" t="s">
        <v>42</v>
      </c>
      <c r="C1140">
        <v>4539</v>
      </c>
      <c r="D1140" t="s">
        <v>119</v>
      </c>
      <c r="E1140" s="1">
        <v>43009</v>
      </c>
      <c r="F1140">
        <v>4539</v>
      </c>
      <c r="G1140" t="str">
        <f>VLOOKUP(Table1[[#This Row],[tot_e_Rx]],'Lookup Tables'!$B$2:$C$6,2,TRUE)</f>
        <v xml:space="preserve">very low </v>
      </c>
      <c r="H1140">
        <v>3838</v>
      </c>
      <c r="I1140">
        <v>623</v>
      </c>
      <c r="J1140">
        <v>1943</v>
      </c>
      <c r="K1140">
        <v>2374</v>
      </c>
      <c r="L1140">
        <v>605</v>
      </c>
      <c r="M1140">
        <v>358</v>
      </c>
      <c r="N1140">
        <v>0.93</v>
      </c>
      <c r="O1140">
        <v>0.92</v>
      </c>
      <c r="P1140" t="str">
        <f>IF(Table1[[#This Row],[pct_pharm_e_Rx]]&gt;=0.85,"most"," ")</f>
        <v>most</v>
      </c>
    </row>
    <row r="1141" spans="1:16" x14ac:dyDescent="0.2">
      <c r="A1141" t="s">
        <v>81</v>
      </c>
      <c r="B1141" t="s">
        <v>82</v>
      </c>
      <c r="C1141">
        <v>4538</v>
      </c>
      <c r="D1141" t="s">
        <v>115</v>
      </c>
      <c r="E1141" s="1">
        <v>42948</v>
      </c>
      <c r="F1141">
        <v>4538</v>
      </c>
      <c r="G1141" t="str">
        <f>VLOOKUP(Table1[[#This Row],[tot_e_Rx]],'Lookup Tables'!$B$2:$C$6,2,TRUE)</f>
        <v xml:space="preserve">very low </v>
      </c>
      <c r="H1141">
        <v>3867</v>
      </c>
      <c r="I1141">
        <v>663</v>
      </c>
      <c r="J1141">
        <v>1925</v>
      </c>
      <c r="K1141">
        <v>2383</v>
      </c>
      <c r="L1141">
        <v>354</v>
      </c>
      <c r="M1141">
        <v>400</v>
      </c>
      <c r="N1141">
        <v>0.93</v>
      </c>
      <c r="O1141">
        <v>0.92</v>
      </c>
      <c r="P1141" t="str">
        <f>IF(Table1[[#This Row],[pct_pharm_e_Rx]]&gt;=0.85,"most"," ")</f>
        <v>most</v>
      </c>
    </row>
    <row r="1142" spans="1:16" x14ac:dyDescent="0.2">
      <c r="A1142" t="s">
        <v>23</v>
      </c>
      <c r="B1142" t="s">
        <v>24</v>
      </c>
      <c r="C1142">
        <v>4533</v>
      </c>
      <c r="D1142" t="s">
        <v>116</v>
      </c>
      <c r="E1142" s="1">
        <v>42552</v>
      </c>
      <c r="F1142">
        <v>4533</v>
      </c>
      <c r="G1142" t="str">
        <f>VLOOKUP(Table1[[#This Row],[tot_e_Rx]],'Lookup Tables'!$B$2:$C$6,2,TRUE)</f>
        <v xml:space="preserve">very low </v>
      </c>
      <c r="H1142">
        <v>3493</v>
      </c>
      <c r="I1142">
        <v>1005</v>
      </c>
      <c r="J1142">
        <v>1374</v>
      </c>
      <c r="K1142">
        <v>3074</v>
      </c>
      <c r="L1142">
        <v>516</v>
      </c>
      <c r="M1142">
        <v>266</v>
      </c>
      <c r="N1142">
        <v>0.92</v>
      </c>
      <c r="O1142">
        <v>0.91</v>
      </c>
      <c r="P1142" t="str">
        <f>IF(Table1[[#This Row],[pct_pharm_e_Rx]]&gt;=0.85,"most"," ")</f>
        <v>most</v>
      </c>
    </row>
    <row r="1143" spans="1:16" x14ac:dyDescent="0.2">
      <c r="A1143" t="s">
        <v>59</v>
      </c>
      <c r="B1143" t="s">
        <v>60</v>
      </c>
      <c r="C1143">
        <v>4528</v>
      </c>
      <c r="D1143" t="s">
        <v>112</v>
      </c>
      <c r="E1143" s="1">
        <v>43344</v>
      </c>
      <c r="F1143">
        <v>4528</v>
      </c>
      <c r="G1143" t="str">
        <f>VLOOKUP(Table1[[#This Row],[tot_e_Rx]],'Lookup Tables'!$B$2:$C$6,2,TRUE)</f>
        <v xml:space="preserve">very low </v>
      </c>
      <c r="H1143">
        <v>3896</v>
      </c>
      <c r="I1143">
        <v>628</v>
      </c>
      <c r="J1143">
        <v>2023</v>
      </c>
      <c r="K1143">
        <v>2496</v>
      </c>
      <c r="L1143">
        <v>1076</v>
      </c>
      <c r="M1143">
        <v>45</v>
      </c>
      <c r="N1143">
        <v>0.95</v>
      </c>
      <c r="O1143">
        <v>0.93</v>
      </c>
      <c r="P1143" t="str">
        <f>IF(Table1[[#This Row],[pct_pharm_e_Rx]]&gt;=0.85,"most"," ")</f>
        <v>most</v>
      </c>
    </row>
    <row r="1144" spans="1:16" x14ac:dyDescent="0.2">
      <c r="A1144" t="s">
        <v>13</v>
      </c>
      <c r="B1144" t="s">
        <v>14</v>
      </c>
      <c r="C1144">
        <v>4514</v>
      </c>
      <c r="D1144" t="s">
        <v>112</v>
      </c>
      <c r="E1144" s="1">
        <v>42675</v>
      </c>
      <c r="F1144">
        <v>4514</v>
      </c>
      <c r="G1144" t="str">
        <f>VLOOKUP(Table1[[#This Row],[tot_e_Rx]],'Lookup Tables'!$B$2:$C$6,2,TRUE)</f>
        <v xml:space="preserve">very low </v>
      </c>
      <c r="H1144">
        <v>3328</v>
      </c>
      <c r="I1144">
        <v>1186</v>
      </c>
      <c r="J1144">
        <v>1563</v>
      </c>
      <c r="K1144">
        <v>2898</v>
      </c>
      <c r="L1144">
        <v>388</v>
      </c>
      <c r="M1144">
        <v>59</v>
      </c>
      <c r="N1144">
        <v>0.92</v>
      </c>
      <c r="O1144">
        <v>0.91</v>
      </c>
      <c r="P1144" t="str">
        <f>IF(Table1[[#This Row],[pct_pharm_e_Rx]]&gt;=0.85,"most"," ")</f>
        <v>most</v>
      </c>
    </row>
    <row r="1145" spans="1:16" x14ac:dyDescent="0.2">
      <c r="A1145" t="s">
        <v>89</v>
      </c>
      <c r="B1145" t="s">
        <v>90</v>
      </c>
      <c r="C1145">
        <v>4498</v>
      </c>
      <c r="D1145" t="s">
        <v>117</v>
      </c>
      <c r="E1145" s="1">
        <v>42552</v>
      </c>
      <c r="F1145">
        <v>4498</v>
      </c>
      <c r="G1145" t="str">
        <f>VLOOKUP(Table1[[#This Row],[tot_e_Rx]],'Lookup Tables'!$B$2:$C$6,2,TRUE)</f>
        <v xml:space="preserve">very low </v>
      </c>
      <c r="H1145">
        <v>3122</v>
      </c>
      <c r="I1145">
        <v>1338</v>
      </c>
      <c r="J1145">
        <v>1864</v>
      </c>
      <c r="K1145">
        <v>2579</v>
      </c>
      <c r="L1145">
        <v>476</v>
      </c>
      <c r="M1145">
        <v>201</v>
      </c>
      <c r="N1145">
        <v>0.92</v>
      </c>
      <c r="O1145">
        <v>0.91</v>
      </c>
      <c r="P1145" t="str">
        <f>IF(Table1[[#This Row],[pct_pharm_e_Rx]]&gt;=0.85,"most"," ")</f>
        <v>most</v>
      </c>
    </row>
    <row r="1146" spans="1:16" x14ac:dyDescent="0.2">
      <c r="A1146" t="s">
        <v>43</v>
      </c>
      <c r="B1146" t="s">
        <v>44</v>
      </c>
      <c r="C1146">
        <v>4489</v>
      </c>
      <c r="D1146" t="s">
        <v>112</v>
      </c>
      <c r="E1146" s="1">
        <v>42644</v>
      </c>
      <c r="F1146">
        <v>4489</v>
      </c>
      <c r="G1146" t="str">
        <f>VLOOKUP(Table1[[#This Row],[tot_e_Rx]],'Lookup Tables'!$B$2:$C$6,2,TRUE)</f>
        <v xml:space="preserve">very low </v>
      </c>
      <c r="H1146">
        <v>3172</v>
      </c>
      <c r="I1146">
        <v>1286</v>
      </c>
      <c r="J1146">
        <v>1906</v>
      </c>
      <c r="K1146">
        <v>2517</v>
      </c>
      <c r="L1146">
        <v>773</v>
      </c>
      <c r="M1146">
        <v>259</v>
      </c>
      <c r="N1146">
        <v>0.93</v>
      </c>
      <c r="O1146">
        <v>0.92</v>
      </c>
      <c r="P1146" t="str">
        <f>IF(Table1[[#This Row],[pct_pharm_e_Rx]]&gt;=0.85,"most"," ")</f>
        <v>most</v>
      </c>
    </row>
    <row r="1147" spans="1:16" x14ac:dyDescent="0.2">
      <c r="A1147" t="s">
        <v>97</v>
      </c>
      <c r="B1147" t="s">
        <v>98</v>
      </c>
      <c r="C1147">
        <v>4489</v>
      </c>
      <c r="D1147" t="s">
        <v>114</v>
      </c>
      <c r="E1147" s="1">
        <v>43556</v>
      </c>
      <c r="F1147">
        <v>4489</v>
      </c>
      <c r="G1147" t="str">
        <f>VLOOKUP(Table1[[#This Row],[tot_e_Rx]],'Lookup Tables'!$B$2:$C$6,2,TRUE)</f>
        <v xml:space="preserve">very low </v>
      </c>
      <c r="H1147">
        <v>4155</v>
      </c>
      <c r="I1147">
        <v>318</v>
      </c>
      <c r="J1147">
        <v>1957</v>
      </c>
      <c r="K1147">
        <v>2526</v>
      </c>
      <c r="L1147">
        <v>589</v>
      </c>
      <c r="M1147">
        <v>540</v>
      </c>
      <c r="N1147">
        <v>0.97</v>
      </c>
      <c r="O1147">
        <v>0.96</v>
      </c>
      <c r="P1147" t="str">
        <f>IF(Table1[[#This Row],[pct_pharm_e_Rx]]&gt;=0.85,"most"," ")</f>
        <v>most</v>
      </c>
    </row>
    <row r="1148" spans="1:16" x14ac:dyDescent="0.2">
      <c r="A1148" t="s">
        <v>41</v>
      </c>
      <c r="B1148" t="s">
        <v>42</v>
      </c>
      <c r="C1148">
        <v>4478</v>
      </c>
      <c r="D1148" t="s">
        <v>119</v>
      </c>
      <c r="E1148" s="1">
        <v>42979</v>
      </c>
      <c r="F1148">
        <v>4478</v>
      </c>
      <c r="G1148" t="str">
        <f>VLOOKUP(Table1[[#This Row],[tot_e_Rx]],'Lookup Tables'!$B$2:$C$6,2,TRUE)</f>
        <v xml:space="preserve">very low </v>
      </c>
      <c r="H1148">
        <v>3787</v>
      </c>
      <c r="I1148">
        <v>610</v>
      </c>
      <c r="J1148">
        <v>1914</v>
      </c>
      <c r="K1148">
        <v>2354</v>
      </c>
      <c r="L1148">
        <v>597</v>
      </c>
      <c r="M1148">
        <v>361</v>
      </c>
      <c r="N1148">
        <v>0.93</v>
      </c>
      <c r="O1148">
        <v>0.92</v>
      </c>
      <c r="P1148" t="str">
        <f>IF(Table1[[#This Row],[pct_pharm_e_Rx]]&gt;=0.85,"most"," ")</f>
        <v>most</v>
      </c>
    </row>
    <row r="1149" spans="1:16" x14ac:dyDescent="0.2">
      <c r="A1149" t="s">
        <v>33</v>
      </c>
      <c r="B1149" t="s">
        <v>34</v>
      </c>
      <c r="C1149">
        <v>4466</v>
      </c>
      <c r="D1149" t="s">
        <v>119</v>
      </c>
      <c r="E1149" s="1">
        <v>42552</v>
      </c>
      <c r="F1149">
        <v>4466</v>
      </c>
      <c r="G1149" t="str">
        <f>VLOOKUP(Table1[[#This Row],[tot_e_Rx]],'Lookup Tables'!$B$2:$C$6,2,TRUE)</f>
        <v xml:space="preserve">very low </v>
      </c>
      <c r="H1149">
        <v>3393</v>
      </c>
      <c r="I1149">
        <v>1073</v>
      </c>
      <c r="J1149">
        <v>2006</v>
      </c>
      <c r="K1149">
        <v>2354</v>
      </c>
      <c r="L1149">
        <v>486</v>
      </c>
      <c r="M1149">
        <v>362</v>
      </c>
      <c r="N1149">
        <v>0.87</v>
      </c>
      <c r="O1149">
        <v>0.85</v>
      </c>
      <c r="P1149" t="str">
        <f>IF(Table1[[#This Row],[pct_pharm_e_Rx]]&gt;=0.85,"most"," ")</f>
        <v>most</v>
      </c>
    </row>
    <row r="1150" spans="1:16" x14ac:dyDescent="0.2">
      <c r="A1150" t="s">
        <v>33</v>
      </c>
      <c r="B1150" t="s">
        <v>34</v>
      </c>
      <c r="C1150">
        <v>4453</v>
      </c>
      <c r="D1150" t="s">
        <v>119</v>
      </c>
      <c r="E1150" s="1">
        <v>42522</v>
      </c>
      <c r="F1150">
        <v>4453</v>
      </c>
      <c r="G1150" t="str">
        <f>VLOOKUP(Table1[[#This Row],[tot_e_Rx]],'Lookup Tables'!$B$2:$C$6,2,TRUE)</f>
        <v xml:space="preserve">very low </v>
      </c>
      <c r="H1150">
        <v>3351</v>
      </c>
      <c r="I1150">
        <v>1102</v>
      </c>
      <c r="J1150">
        <v>2020</v>
      </c>
      <c r="K1150">
        <v>2394</v>
      </c>
      <c r="L1150">
        <v>486</v>
      </c>
      <c r="M1150">
        <v>372</v>
      </c>
      <c r="N1150">
        <v>0.87</v>
      </c>
      <c r="O1150">
        <v>0.85</v>
      </c>
      <c r="P1150" t="str">
        <f>IF(Table1[[#This Row],[pct_pharm_e_Rx]]&gt;=0.85,"most"," ")</f>
        <v>most</v>
      </c>
    </row>
    <row r="1151" spans="1:16" x14ac:dyDescent="0.2">
      <c r="A1151" t="s">
        <v>81</v>
      </c>
      <c r="B1151" t="s">
        <v>82</v>
      </c>
      <c r="C1151">
        <v>4443</v>
      </c>
      <c r="D1151" t="s">
        <v>115</v>
      </c>
      <c r="E1151" s="1">
        <v>42917</v>
      </c>
      <c r="F1151">
        <v>4443</v>
      </c>
      <c r="G1151" t="str">
        <f>VLOOKUP(Table1[[#This Row],[tot_e_Rx]],'Lookup Tables'!$B$2:$C$6,2,TRUE)</f>
        <v xml:space="preserve">very low </v>
      </c>
      <c r="H1151">
        <v>3721</v>
      </c>
      <c r="I1151">
        <v>714</v>
      </c>
      <c r="J1151">
        <v>1872</v>
      </c>
      <c r="K1151">
        <v>2348</v>
      </c>
      <c r="L1151">
        <v>342</v>
      </c>
      <c r="M1151">
        <v>390</v>
      </c>
      <c r="N1151">
        <v>0.93</v>
      </c>
      <c r="O1151">
        <v>0.92</v>
      </c>
      <c r="P1151" t="str">
        <f>IF(Table1[[#This Row],[pct_pharm_e_Rx]]&gt;=0.85,"most"," ")</f>
        <v>most</v>
      </c>
    </row>
    <row r="1152" spans="1:16" x14ac:dyDescent="0.2">
      <c r="A1152" t="s">
        <v>97</v>
      </c>
      <c r="B1152" t="s">
        <v>98</v>
      </c>
      <c r="C1152">
        <v>4442</v>
      </c>
      <c r="D1152" t="s">
        <v>114</v>
      </c>
      <c r="E1152" s="1">
        <v>43525</v>
      </c>
      <c r="F1152">
        <v>4442</v>
      </c>
      <c r="G1152" t="str">
        <f>VLOOKUP(Table1[[#This Row],[tot_e_Rx]],'Lookup Tables'!$B$2:$C$6,2,TRUE)</f>
        <v xml:space="preserve">very low </v>
      </c>
      <c r="H1152">
        <v>4099</v>
      </c>
      <c r="I1152">
        <v>328</v>
      </c>
      <c r="J1152">
        <v>1945</v>
      </c>
      <c r="K1152">
        <v>2493</v>
      </c>
      <c r="L1152">
        <v>578</v>
      </c>
      <c r="M1152">
        <v>538</v>
      </c>
      <c r="N1152">
        <v>0.97</v>
      </c>
      <c r="O1152">
        <v>0.96</v>
      </c>
      <c r="P1152" t="str">
        <f>IF(Table1[[#This Row],[pct_pharm_e_Rx]]&gt;=0.85,"most"," ")</f>
        <v>most</v>
      </c>
    </row>
    <row r="1153" spans="1:16" x14ac:dyDescent="0.2">
      <c r="A1153" t="s">
        <v>21</v>
      </c>
      <c r="B1153" t="s">
        <v>22</v>
      </c>
      <c r="C1153">
        <v>4430</v>
      </c>
      <c r="D1153" t="s">
        <v>114</v>
      </c>
      <c r="E1153" s="1">
        <v>42491</v>
      </c>
      <c r="F1153">
        <v>4430</v>
      </c>
      <c r="G1153" t="str">
        <f>VLOOKUP(Table1[[#This Row],[tot_e_Rx]],'Lookup Tables'!$B$2:$C$6,2,TRUE)</f>
        <v xml:space="preserve">very low </v>
      </c>
      <c r="H1153">
        <v>3764</v>
      </c>
      <c r="I1153">
        <v>633</v>
      </c>
      <c r="J1153">
        <v>2256</v>
      </c>
      <c r="K1153">
        <v>2139</v>
      </c>
      <c r="L1153">
        <v>527</v>
      </c>
      <c r="M1153">
        <v>527</v>
      </c>
      <c r="N1153">
        <v>0.93</v>
      </c>
      <c r="O1153">
        <v>0.91</v>
      </c>
      <c r="P1153" t="str">
        <f>IF(Table1[[#This Row],[pct_pharm_e_Rx]]&gt;=0.85,"most"," ")</f>
        <v>most</v>
      </c>
    </row>
    <row r="1154" spans="1:16" x14ac:dyDescent="0.2">
      <c r="A1154" t="s">
        <v>17</v>
      </c>
      <c r="B1154" t="s">
        <v>18</v>
      </c>
      <c r="C1154">
        <v>4429</v>
      </c>
      <c r="D1154" t="s">
        <v>114</v>
      </c>
      <c r="E1154" s="1">
        <v>42461</v>
      </c>
      <c r="F1154">
        <v>4429</v>
      </c>
      <c r="G1154" t="str">
        <f>VLOOKUP(Table1[[#This Row],[tot_e_Rx]],'Lookup Tables'!$B$2:$C$6,2,TRUE)</f>
        <v xml:space="preserve">very low </v>
      </c>
      <c r="H1154">
        <v>3795</v>
      </c>
      <c r="I1154">
        <v>532</v>
      </c>
      <c r="J1154">
        <v>1919</v>
      </c>
      <c r="K1154">
        <v>2447</v>
      </c>
      <c r="L1154">
        <v>633</v>
      </c>
      <c r="M1154">
        <v>347</v>
      </c>
      <c r="N1154">
        <v>0.97</v>
      </c>
      <c r="O1154">
        <v>0.96</v>
      </c>
      <c r="P1154" t="str">
        <f>IF(Table1[[#This Row],[pct_pharm_e_Rx]]&gt;=0.85,"most"," ")</f>
        <v>most</v>
      </c>
    </row>
    <row r="1155" spans="1:16" x14ac:dyDescent="0.2">
      <c r="A1155" t="s">
        <v>83</v>
      </c>
      <c r="B1155" t="s">
        <v>84</v>
      </c>
      <c r="C1155">
        <v>4428</v>
      </c>
      <c r="D1155" t="s">
        <v>113</v>
      </c>
      <c r="E1155" s="1">
        <v>42401</v>
      </c>
      <c r="F1155">
        <v>4428</v>
      </c>
      <c r="G1155" t="str">
        <f>VLOOKUP(Table1[[#This Row],[tot_e_Rx]],'Lookup Tables'!$B$2:$C$6,2,TRUE)</f>
        <v xml:space="preserve">very low </v>
      </c>
      <c r="H1155">
        <v>4106</v>
      </c>
      <c r="I1155">
        <v>322</v>
      </c>
      <c r="J1155">
        <v>1985</v>
      </c>
      <c r="K1155">
        <v>2386</v>
      </c>
      <c r="L1155">
        <v>560</v>
      </c>
      <c r="M1155">
        <v>330</v>
      </c>
      <c r="N1155">
        <v>0.9</v>
      </c>
      <c r="O1155">
        <v>0.88</v>
      </c>
      <c r="P1155" t="str">
        <f>IF(Table1[[#This Row],[pct_pharm_e_Rx]]&gt;=0.85,"most"," ")</f>
        <v>most</v>
      </c>
    </row>
    <row r="1156" spans="1:16" x14ac:dyDescent="0.2">
      <c r="A1156" t="s">
        <v>59</v>
      </c>
      <c r="B1156" t="s">
        <v>60</v>
      </c>
      <c r="C1156">
        <v>4428</v>
      </c>
      <c r="D1156" t="s">
        <v>112</v>
      </c>
      <c r="E1156" s="1">
        <v>43313</v>
      </c>
      <c r="F1156">
        <v>4428</v>
      </c>
      <c r="G1156" t="str">
        <f>VLOOKUP(Table1[[#This Row],[tot_e_Rx]],'Lookup Tables'!$B$2:$C$6,2,TRUE)</f>
        <v xml:space="preserve">very low </v>
      </c>
      <c r="H1156">
        <v>3745</v>
      </c>
      <c r="I1156">
        <v>677</v>
      </c>
      <c r="J1156">
        <v>1975</v>
      </c>
      <c r="K1156">
        <v>2443</v>
      </c>
      <c r="L1156">
        <v>1061</v>
      </c>
      <c r="M1156">
        <v>47</v>
      </c>
      <c r="N1156">
        <v>0.94</v>
      </c>
      <c r="O1156">
        <v>0.93</v>
      </c>
      <c r="P1156" t="str">
        <f>IF(Table1[[#This Row],[pct_pharm_e_Rx]]&gt;=0.85,"most"," ")</f>
        <v>most</v>
      </c>
    </row>
    <row r="1157" spans="1:16" x14ac:dyDescent="0.2">
      <c r="A1157" t="s">
        <v>97</v>
      </c>
      <c r="B1157" t="s">
        <v>98</v>
      </c>
      <c r="C1157">
        <v>4428</v>
      </c>
      <c r="D1157" t="s">
        <v>114</v>
      </c>
      <c r="E1157" s="1">
        <v>43466</v>
      </c>
      <c r="F1157">
        <v>4428</v>
      </c>
      <c r="G1157" t="str">
        <f>VLOOKUP(Table1[[#This Row],[tot_e_Rx]],'Lookup Tables'!$B$2:$C$6,2,TRUE)</f>
        <v xml:space="preserve">very low </v>
      </c>
      <c r="H1157">
        <v>4076</v>
      </c>
      <c r="I1157">
        <v>350</v>
      </c>
      <c r="J1157">
        <v>1892</v>
      </c>
      <c r="K1157">
        <v>2496</v>
      </c>
      <c r="L1157">
        <v>562</v>
      </c>
      <c r="M1157">
        <v>506</v>
      </c>
      <c r="N1157">
        <v>0.97</v>
      </c>
      <c r="O1157">
        <v>0.97</v>
      </c>
      <c r="P1157" t="str">
        <f>IF(Table1[[#This Row],[pct_pharm_e_Rx]]&gt;=0.85,"most"," ")</f>
        <v>most</v>
      </c>
    </row>
    <row r="1158" spans="1:16" x14ac:dyDescent="0.2">
      <c r="A1158" t="s">
        <v>97</v>
      </c>
      <c r="B1158" t="s">
        <v>98</v>
      </c>
      <c r="C1158">
        <v>4424</v>
      </c>
      <c r="D1158" t="s">
        <v>114</v>
      </c>
      <c r="E1158" s="1">
        <v>43497</v>
      </c>
      <c r="F1158">
        <v>4424</v>
      </c>
      <c r="G1158" t="str">
        <f>VLOOKUP(Table1[[#This Row],[tot_e_Rx]],'Lookup Tables'!$B$2:$C$6,2,TRUE)</f>
        <v xml:space="preserve">very low </v>
      </c>
      <c r="H1158">
        <v>4068</v>
      </c>
      <c r="I1158">
        <v>353</v>
      </c>
      <c r="J1158">
        <v>1948</v>
      </c>
      <c r="K1158">
        <v>2471</v>
      </c>
      <c r="L1158">
        <v>565</v>
      </c>
      <c r="M1158">
        <v>537</v>
      </c>
      <c r="N1158">
        <v>0.97</v>
      </c>
      <c r="O1158">
        <v>0.96</v>
      </c>
      <c r="P1158" t="str">
        <f>IF(Table1[[#This Row],[pct_pharm_e_Rx]]&gt;=0.85,"most"," ")</f>
        <v>most</v>
      </c>
    </row>
    <row r="1159" spans="1:16" x14ac:dyDescent="0.2">
      <c r="A1159" t="s">
        <v>81</v>
      </c>
      <c r="B1159" t="s">
        <v>82</v>
      </c>
      <c r="C1159">
        <v>4399</v>
      </c>
      <c r="D1159" t="s">
        <v>115</v>
      </c>
      <c r="E1159" s="1">
        <v>42887</v>
      </c>
      <c r="F1159">
        <v>4399</v>
      </c>
      <c r="G1159" t="str">
        <f>VLOOKUP(Table1[[#This Row],[tot_e_Rx]],'Lookup Tables'!$B$2:$C$6,2,TRUE)</f>
        <v xml:space="preserve">very low </v>
      </c>
      <c r="H1159">
        <v>3645</v>
      </c>
      <c r="I1159">
        <v>745</v>
      </c>
      <c r="J1159">
        <v>1887</v>
      </c>
      <c r="K1159">
        <v>2337</v>
      </c>
      <c r="L1159">
        <v>339</v>
      </c>
      <c r="M1159">
        <v>393</v>
      </c>
      <c r="N1159">
        <v>0.93</v>
      </c>
      <c r="O1159">
        <v>0.92</v>
      </c>
      <c r="P1159" t="str">
        <f>IF(Table1[[#This Row],[pct_pharm_e_Rx]]&gt;=0.85,"most"," ")</f>
        <v>most</v>
      </c>
    </row>
    <row r="1160" spans="1:16" x14ac:dyDescent="0.2">
      <c r="A1160" t="s">
        <v>15</v>
      </c>
      <c r="B1160" t="s">
        <v>16</v>
      </c>
      <c r="C1160">
        <v>4399</v>
      </c>
      <c r="D1160" t="s">
        <v>115</v>
      </c>
      <c r="E1160" s="1">
        <v>43525</v>
      </c>
      <c r="F1160">
        <v>4399</v>
      </c>
      <c r="G1160" t="str">
        <f>VLOOKUP(Table1[[#This Row],[tot_e_Rx]],'Lookup Tables'!$B$2:$C$6,2,TRUE)</f>
        <v xml:space="preserve">very low </v>
      </c>
      <c r="H1160">
        <v>3905</v>
      </c>
      <c r="I1160">
        <v>444</v>
      </c>
      <c r="J1160">
        <v>1908</v>
      </c>
      <c r="K1160">
        <v>2475</v>
      </c>
      <c r="L1160">
        <v>659</v>
      </c>
      <c r="M1160">
        <v>128</v>
      </c>
      <c r="N1160">
        <v>0.93</v>
      </c>
      <c r="O1160">
        <v>0.93</v>
      </c>
      <c r="P1160" t="str">
        <f>IF(Table1[[#This Row],[pct_pharm_e_Rx]]&gt;=0.85,"most"," ")</f>
        <v>most</v>
      </c>
    </row>
    <row r="1161" spans="1:16" x14ac:dyDescent="0.2">
      <c r="A1161" t="s">
        <v>15</v>
      </c>
      <c r="B1161" t="s">
        <v>16</v>
      </c>
      <c r="C1161">
        <v>4390</v>
      </c>
      <c r="D1161" t="s">
        <v>115</v>
      </c>
      <c r="E1161" s="1">
        <v>43556</v>
      </c>
      <c r="F1161">
        <v>4390</v>
      </c>
      <c r="G1161" t="str">
        <f>VLOOKUP(Table1[[#This Row],[tot_e_Rx]],'Lookup Tables'!$B$2:$C$6,2,TRUE)</f>
        <v xml:space="preserve">very low </v>
      </c>
      <c r="H1161">
        <v>3920</v>
      </c>
      <c r="I1161">
        <v>428</v>
      </c>
      <c r="J1161">
        <v>1903</v>
      </c>
      <c r="K1161">
        <v>2455</v>
      </c>
      <c r="L1161">
        <v>656</v>
      </c>
      <c r="M1161">
        <v>132</v>
      </c>
      <c r="N1161">
        <v>0.93</v>
      </c>
      <c r="O1161">
        <v>0.93</v>
      </c>
      <c r="P1161" t="str">
        <f>IF(Table1[[#This Row],[pct_pharm_e_Rx]]&gt;=0.85,"most"," ")</f>
        <v>most</v>
      </c>
    </row>
    <row r="1162" spans="1:16" x14ac:dyDescent="0.2">
      <c r="A1162" t="s">
        <v>41</v>
      </c>
      <c r="B1162" t="s">
        <v>42</v>
      </c>
      <c r="C1162">
        <v>4383</v>
      </c>
      <c r="D1162" t="s">
        <v>119</v>
      </c>
      <c r="E1162" s="1">
        <v>42948</v>
      </c>
      <c r="F1162">
        <v>4383</v>
      </c>
      <c r="G1162" t="str">
        <f>VLOOKUP(Table1[[#This Row],[tot_e_Rx]],'Lookup Tables'!$B$2:$C$6,2,TRUE)</f>
        <v xml:space="preserve">very low </v>
      </c>
      <c r="H1162">
        <v>3677</v>
      </c>
      <c r="I1162">
        <v>629</v>
      </c>
      <c r="J1162">
        <v>1910</v>
      </c>
      <c r="K1162">
        <v>2275</v>
      </c>
      <c r="L1162">
        <v>591</v>
      </c>
      <c r="M1162">
        <v>365</v>
      </c>
      <c r="N1162">
        <v>0.93</v>
      </c>
      <c r="O1162">
        <v>0.92</v>
      </c>
      <c r="P1162" t="str">
        <f>IF(Table1[[#This Row],[pct_pharm_e_Rx]]&gt;=0.85,"most"," ")</f>
        <v>most</v>
      </c>
    </row>
    <row r="1163" spans="1:16" x14ac:dyDescent="0.2">
      <c r="A1163" t="s">
        <v>45</v>
      </c>
      <c r="B1163" t="s">
        <v>46</v>
      </c>
      <c r="C1163">
        <v>4366</v>
      </c>
      <c r="D1163" t="s">
        <v>115</v>
      </c>
      <c r="E1163" s="1">
        <v>42767</v>
      </c>
      <c r="F1163">
        <v>4366</v>
      </c>
      <c r="G1163" t="str">
        <f>VLOOKUP(Table1[[#This Row],[tot_e_Rx]],'Lookup Tables'!$B$2:$C$6,2,TRUE)</f>
        <v xml:space="preserve">very low </v>
      </c>
      <c r="H1163">
        <v>3308</v>
      </c>
      <c r="I1163">
        <v>1042</v>
      </c>
      <c r="J1163">
        <v>1415</v>
      </c>
      <c r="K1163">
        <v>2876</v>
      </c>
      <c r="L1163">
        <v>491</v>
      </c>
      <c r="M1163">
        <v>108</v>
      </c>
      <c r="N1163">
        <v>0.86</v>
      </c>
      <c r="O1163">
        <v>0.86</v>
      </c>
      <c r="P1163" t="str">
        <f>IF(Table1[[#This Row],[pct_pharm_e_Rx]]&gt;=0.85,"most"," ")</f>
        <v>most</v>
      </c>
    </row>
    <row r="1164" spans="1:16" x14ac:dyDescent="0.2">
      <c r="A1164" t="s">
        <v>15</v>
      </c>
      <c r="B1164" t="s">
        <v>16</v>
      </c>
      <c r="C1164">
        <v>4366</v>
      </c>
      <c r="D1164" t="s">
        <v>115</v>
      </c>
      <c r="E1164" s="1">
        <v>43497</v>
      </c>
      <c r="F1164">
        <v>4366</v>
      </c>
      <c r="G1164" t="str">
        <f>VLOOKUP(Table1[[#This Row],[tot_e_Rx]],'Lookup Tables'!$B$2:$C$6,2,TRUE)</f>
        <v xml:space="preserve">very low </v>
      </c>
      <c r="H1164">
        <v>3881</v>
      </c>
      <c r="I1164">
        <v>455</v>
      </c>
      <c r="J1164">
        <v>1900</v>
      </c>
      <c r="K1164">
        <v>2460</v>
      </c>
      <c r="L1164">
        <v>644</v>
      </c>
      <c r="M1164">
        <v>125</v>
      </c>
      <c r="N1164">
        <v>0.93</v>
      </c>
      <c r="O1164">
        <v>0.93</v>
      </c>
      <c r="P1164" t="str">
        <f>IF(Table1[[#This Row],[pct_pharm_e_Rx]]&gt;=0.85,"most"," ")</f>
        <v>most</v>
      </c>
    </row>
    <row r="1165" spans="1:16" x14ac:dyDescent="0.2">
      <c r="A1165" t="s">
        <v>97</v>
      </c>
      <c r="B1165" t="s">
        <v>98</v>
      </c>
      <c r="C1165">
        <v>4365</v>
      </c>
      <c r="D1165" t="s">
        <v>114</v>
      </c>
      <c r="E1165" s="1">
        <v>43435</v>
      </c>
      <c r="F1165">
        <v>4365</v>
      </c>
      <c r="G1165" t="str">
        <f>VLOOKUP(Table1[[#This Row],[tot_e_Rx]],'Lookup Tables'!$B$2:$C$6,2,TRUE)</f>
        <v xml:space="preserve">very low </v>
      </c>
      <c r="H1165">
        <v>4004</v>
      </c>
      <c r="I1165">
        <v>358</v>
      </c>
      <c r="J1165">
        <v>1913</v>
      </c>
      <c r="K1165">
        <v>2421</v>
      </c>
      <c r="L1165">
        <v>558</v>
      </c>
      <c r="M1165">
        <v>503</v>
      </c>
      <c r="N1165">
        <v>0.97</v>
      </c>
      <c r="O1165">
        <v>0.97</v>
      </c>
      <c r="P1165" t="str">
        <f>IF(Table1[[#This Row],[pct_pharm_e_Rx]]&gt;=0.85,"most"," ")</f>
        <v>most</v>
      </c>
    </row>
    <row r="1166" spans="1:16" x14ac:dyDescent="0.2">
      <c r="A1166" t="s">
        <v>97</v>
      </c>
      <c r="B1166" t="s">
        <v>98</v>
      </c>
      <c r="C1166">
        <v>4361</v>
      </c>
      <c r="D1166" t="s">
        <v>114</v>
      </c>
      <c r="E1166" s="1">
        <v>43405</v>
      </c>
      <c r="F1166">
        <v>4361</v>
      </c>
      <c r="G1166" t="str">
        <f>VLOOKUP(Table1[[#This Row],[tot_e_Rx]],'Lookup Tables'!$B$2:$C$6,2,TRUE)</f>
        <v xml:space="preserve">very low </v>
      </c>
      <c r="H1166">
        <v>3975</v>
      </c>
      <c r="I1166">
        <v>381</v>
      </c>
      <c r="J1166">
        <v>1893</v>
      </c>
      <c r="K1166">
        <v>2439</v>
      </c>
      <c r="L1166">
        <v>549</v>
      </c>
      <c r="M1166">
        <v>490</v>
      </c>
      <c r="N1166">
        <v>0.97</v>
      </c>
      <c r="O1166">
        <v>0.96</v>
      </c>
      <c r="P1166" t="str">
        <f>IF(Table1[[#This Row],[pct_pharm_e_Rx]]&gt;=0.85,"most"," ")</f>
        <v>most</v>
      </c>
    </row>
    <row r="1167" spans="1:16" x14ac:dyDescent="0.2">
      <c r="A1167" t="s">
        <v>15</v>
      </c>
      <c r="B1167" t="s">
        <v>16</v>
      </c>
      <c r="C1167">
        <v>4354</v>
      </c>
      <c r="D1167" t="s">
        <v>115</v>
      </c>
      <c r="E1167" s="1">
        <v>43466</v>
      </c>
      <c r="F1167">
        <v>4354</v>
      </c>
      <c r="G1167" t="str">
        <f>VLOOKUP(Table1[[#This Row],[tot_e_Rx]],'Lookup Tables'!$B$2:$C$6,2,TRUE)</f>
        <v xml:space="preserve">very low </v>
      </c>
      <c r="H1167">
        <v>3890</v>
      </c>
      <c r="I1167">
        <v>464</v>
      </c>
      <c r="J1167">
        <v>1873</v>
      </c>
      <c r="K1167">
        <v>2466</v>
      </c>
      <c r="L1167">
        <v>636</v>
      </c>
      <c r="M1167">
        <v>126</v>
      </c>
      <c r="N1167">
        <v>0.93</v>
      </c>
      <c r="O1167">
        <v>0.93</v>
      </c>
      <c r="P1167" t="str">
        <f>IF(Table1[[#This Row],[pct_pharm_e_Rx]]&gt;=0.85,"most"," ")</f>
        <v>most</v>
      </c>
    </row>
    <row r="1168" spans="1:16" x14ac:dyDescent="0.2">
      <c r="A1168" t="s">
        <v>59</v>
      </c>
      <c r="B1168" t="s">
        <v>60</v>
      </c>
      <c r="C1168">
        <v>4344</v>
      </c>
      <c r="D1168" t="s">
        <v>112</v>
      </c>
      <c r="E1168" s="1">
        <v>43282</v>
      </c>
      <c r="F1168">
        <v>4344</v>
      </c>
      <c r="G1168" t="str">
        <f>VLOOKUP(Table1[[#This Row],[tot_e_Rx]],'Lookup Tables'!$B$2:$C$6,2,TRUE)</f>
        <v xml:space="preserve">very low </v>
      </c>
      <c r="H1168">
        <v>3643</v>
      </c>
      <c r="I1168">
        <v>694</v>
      </c>
      <c r="J1168">
        <v>1703</v>
      </c>
      <c r="K1168">
        <v>2258</v>
      </c>
      <c r="L1168">
        <v>969</v>
      </c>
      <c r="M1168">
        <v>44</v>
      </c>
      <c r="N1168">
        <v>0.94</v>
      </c>
      <c r="O1168">
        <v>0.93</v>
      </c>
      <c r="P1168" t="str">
        <f>IF(Table1[[#This Row],[pct_pharm_e_Rx]]&gt;=0.85,"most"," ")</f>
        <v>most</v>
      </c>
    </row>
    <row r="1169" spans="1:16" x14ac:dyDescent="0.2">
      <c r="A1169" t="s">
        <v>43</v>
      </c>
      <c r="B1169" t="s">
        <v>44</v>
      </c>
      <c r="C1169">
        <v>4334</v>
      </c>
      <c r="D1169" t="s">
        <v>112</v>
      </c>
      <c r="E1169" s="1">
        <v>42614</v>
      </c>
      <c r="F1169">
        <v>4334</v>
      </c>
      <c r="G1169" t="str">
        <f>VLOOKUP(Table1[[#This Row],[tot_e_Rx]],'Lookup Tables'!$B$2:$C$6,2,TRUE)</f>
        <v xml:space="preserve">very low </v>
      </c>
      <c r="H1169">
        <v>3023</v>
      </c>
      <c r="I1169">
        <v>1283</v>
      </c>
      <c r="J1169">
        <v>1876</v>
      </c>
      <c r="K1169">
        <v>2404</v>
      </c>
      <c r="L1169">
        <v>750</v>
      </c>
      <c r="M1169">
        <v>251</v>
      </c>
      <c r="N1169">
        <v>0.93</v>
      </c>
      <c r="O1169">
        <v>0.92</v>
      </c>
      <c r="P1169" t="str">
        <f>IF(Table1[[#This Row],[pct_pharm_e_Rx]]&gt;=0.85,"most"," ")</f>
        <v>most</v>
      </c>
    </row>
    <row r="1170" spans="1:16" x14ac:dyDescent="0.2">
      <c r="A1170" t="s">
        <v>15</v>
      </c>
      <c r="B1170" t="s">
        <v>16</v>
      </c>
      <c r="C1170">
        <v>4325</v>
      </c>
      <c r="D1170" t="s">
        <v>115</v>
      </c>
      <c r="E1170" s="1">
        <v>43435</v>
      </c>
      <c r="F1170">
        <v>4325</v>
      </c>
      <c r="G1170" t="str">
        <f>VLOOKUP(Table1[[#This Row],[tot_e_Rx]],'Lookup Tables'!$B$2:$C$6,2,TRUE)</f>
        <v xml:space="preserve">very low </v>
      </c>
      <c r="H1170">
        <v>3851</v>
      </c>
      <c r="I1170">
        <v>473</v>
      </c>
      <c r="J1170">
        <v>1872</v>
      </c>
      <c r="K1170">
        <v>2439</v>
      </c>
      <c r="L1170">
        <v>636</v>
      </c>
      <c r="M1170">
        <v>119</v>
      </c>
      <c r="N1170">
        <v>0.93</v>
      </c>
      <c r="O1170">
        <v>0.93</v>
      </c>
      <c r="P1170" t="str">
        <f>IF(Table1[[#This Row],[pct_pharm_e_Rx]]&gt;=0.85,"most"," ")</f>
        <v>most</v>
      </c>
    </row>
    <row r="1171" spans="1:16" x14ac:dyDescent="0.2">
      <c r="A1171" t="s">
        <v>59</v>
      </c>
      <c r="B1171" t="s">
        <v>60</v>
      </c>
      <c r="C1171">
        <v>4324</v>
      </c>
      <c r="D1171" t="s">
        <v>112</v>
      </c>
      <c r="E1171" s="1">
        <v>43252</v>
      </c>
      <c r="F1171">
        <v>4324</v>
      </c>
      <c r="G1171" t="str">
        <f>VLOOKUP(Table1[[#This Row],[tot_e_Rx]],'Lookup Tables'!$B$2:$C$6,2,TRUE)</f>
        <v xml:space="preserve">very low </v>
      </c>
      <c r="H1171">
        <v>3555</v>
      </c>
      <c r="I1171">
        <v>760</v>
      </c>
      <c r="J1171">
        <v>1736</v>
      </c>
      <c r="K1171">
        <v>2277</v>
      </c>
      <c r="L1171">
        <v>957</v>
      </c>
      <c r="M1171">
        <v>44</v>
      </c>
      <c r="N1171">
        <v>0.94</v>
      </c>
      <c r="O1171">
        <v>0.93</v>
      </c>
      <c r="P1171" t="str">
        <f>IF(Table1[[#This Row],[pct_pharm_e_Rx]]&gt;=0.85,"most"," ")</f>
        <v>most</v>
      </c>
    </row>
    <row r="1172" spans="1:16" x14ac:dyDescent="0.2">
      <c r="A1172" t="s">
        <v>43</v>
      </c>
      <c r="B1172" t="s">
        <v>44</v>
      </c>
      <c r="C1172">
        <v>4319</v>
      </c>
      <c r="D1172" t="s">
        <v>112</v>
      </c>
      <c r="E1172" s="1">
        <v>42522</v>
      </c>
      <c r="F1172">
        <v>4319</v>
      </c>
      <c r="G1172" t="str">
        <f>VLOOKUP(Table1[[#This Row],[tot_e_Rx]],'Lookup Tables'!$B$2:$C$6,2,TRUE)</f>
        <v xml:space="preserve">very low </v>
      </c>
      <c r="H1172">
        <v>2732</v>
      </c>
      <c r="I1172">
        <v>1557</v>
      </c>
      <c r="J1172">
        <v>1848</v>
      </c>
      <c r="K1172">
        <v>2437</v>
      </c>
      <c r="L1172">
        <v>752</v>
      </c>
      <c r="M1172">
        <v>243</v>
      </c>
      <c r="N1172">
        <v>0.91</v>
      </c>
      <c r="O1172">
        <v>0.9</v>
      </c>
      <c r="P1172" t="str">
        <f>IF(Table1[[#This Row],[pct_pharm_e_Rx]]&gt;=0.85,"most"," ")</f>
        <v>most</v>
      </c>
    </row>
    <row r="1173" spans="1:16" x14ac:dyDescent="0.2">
      <c r="A1173" t="s">
        <v>15</v>
      </c>
      <c r="B1173" t="s">
        <v>16</v>
      </c>
      <c r="C1173">
        <v>4314</v>
      </c>
      <c r="D1173" t="s">
        <v>115</v>
      </c>
      <c r="E1173" s="1">
        <v>43374</v>
      </c>
      <c r="F1173">
        <v>4314</v>
      </c>
      <c r="G1173" t="str">
        <f>VLOOKUP(Table1[[#This Row],[tot_e_Rx]],'Lookup Tables'!$B$2:$C$6,2,TRUE)</f>
        <v xml:space="preserve">very low </v>
      </c>
      <c r="H1173">
        <v>3801</v>
      </c>
      <c r="I1173">
        <v>512</v>
      </c>
      <c r="J1173">
        <v>1879</v>
      </c>
      <c r="K1173">
        <v>2428</v>
      </c>
      <c r="L1173">
        <v>614</v>
      </c>
      <c r="M1173">
        <v>127</v>
      </c>
      <c r="N1173">
        <v>0.93</v>
      </c>
      <c r="O1173">
        <v>0.93</v>
      </c>
      <c r="P1173" t="str">
        <f>IF(Table1[[#This Row],[pct_pharm_e_Rx]]&gt;=0.85,"most"," ")</f>
        <v>most</v>
      </c>
    </row>
    <row r="1174" spans="1:16" x14ac:dyDescent="0.2">
      <c r="A1174" t="s">
        <v>45</v>
      </c>
      <c r="B1174" t="s">
        <v>46</v>
      </c>
      <c r="C1174">
        <v>4311</v>
      </c>
      <c r="D1174" t="s">
        <v>115</v>
      </c>
      <c r="E1174" s="1">
        <v>42736</v>
      </c>
      <c r="F1174">
        <v>4311</v>
      </c>
      <c r="G1174" t="str">
        <f>VLOOKUP(Table1[[#This Row],[tot_e_Rx]],'Lookup Tables'!$B$2:$C$6,2,TRUE)</f>
        <v xml:space="preserve">very low </v>
      </c>
      <c r="H1174">
        <v>3241</v>
      </c>
      <c r="I1174">
        <v>1057</v>
      </c>
      <c r="J1174">
        <v>1393</v>
      </c>
      <c r="K1174">
        <v>2843</v>
      </c>
      <c r="L1174">
        <v>484</v>
      </c>
      <c r="M1174">
        <v>105</v>
      </c>
      <c r="N1174">
        <v>0.85</v>
      </c>
      <c r="O1174">
        <v>0.85</v>
      </c>
      <c r="P1174" t="str">
        <f>IF(Table1[[#This Row],[pct_pharm_e_Rx]]&gt;=0.85,"most"," ")</f>
        <v>most</v>
      </c>
    </row>
    <row r="1175" spans="1:16" x14ac:dyDescent="0.2">
      <c r="A1175" t="s">
        <v>97</v>
      </c>
      <c r="B1175" t="s">
        <v>98</v>
      </c>
      <c r="C1175">
        <v>4309</v>
      </c>
      <c r="D1175" t="s">
        <v>114</v>
      </c>
      <c r="E1175" s="1">
        <v>43374</v>
      </c>
      <c r="F1175">
        <v>4309</v>
      </c>
      <c r="G1175" t="str">
        <f>VLOOKUP(Table1[[#This Row],[tot_e_Rx]],'Lookup Tables'!$B$2:$C$6,2,TRUE)</f>
        <v xml:space="preserve">very low </v>
      </c>
      <c r="H1175">
        <v>3942</v>
      </c>
      <c r="I1175">
        <v>366</v>
      </c>
      <c r="J1175">
        <v>1874</v>
      </c>
      <c r="K1175">
        <v>2416</v>
      </c>
      <c r="L1175">
        <v>533</v>
      </c>
      <c r="M1175">
        <v>495</v>
      </c>
      <c r="N1175">
        <v>0.97</v>
      </c>
      <c r="O1175">
        <v>0.96</v>
      </c>
      <c r="P1175" t="str">
        <f>IF(Table1[[#This Row],[pct_pharm_e_Rx]]&gt;=0.85,"most"," ")</f>
        <v>most</v>
      </c>
    </row>
    <row r="1176" spans="1:16" x14ac:dyDescent="0.2">
      <c r="A1176" t="s">
        <v>15</v>
      </c>
      <c r="B1176" t="s">
        <v>16</v>
      </c>
      <c r="C1176">
        <v>4309</v>
      </c>
      <c r="D1176" t="s">
        <v>115</v>
      </c>
      <c r="E1176" s="1">
        <v>43405</v>
      </c>
      <c r="F1176">
        <v>4309</v>
      </c>
      <c r="G1176" t="str">
        <f>VLOOKUP(Table1[[#This Row],[tot_e_Rx]],'Lookup Tables'!$B$2:$C$6,2,TRUE)</f>
        <v xml:space="preserve">very low </v>
      </c>
      <c r="H1176">
        <v>3824</v>
      </c>
      <c r="I1176">
        <v>483</v>
      </c>
      <c r="J1176">
        <v>1869</v>
      </c>
      <c r="K1176">
        <v>2427</v>
      </c>
      <c r="L1176">
        <v>620</v>
      </c>
      <c r="M1176">
        <v>123</v>
      </c>
      <c r="N1176">
        <v>0.93</v>
      </c>
      <c r="O1176">
        <v>0.93</v>
      </c>
      <c r="P1176" t="str">
        <f>IF(Table1[[#This Row],[pct_pharm_e_Rx]]&gt;=0.85,"most"," ")</f>
        <v>most</v>
      </c>
    </row>
    <row r="1177" spans="1:16" x14ac:dyDescent="0.2">
      <c r="A1177" t="s">
        <v>13</v>
      </c>
      <c r="B1177" t="s">
        <v>14</v>
      </c>
      <c r="C1177">
        <v>4301</v>
      </c>
      <c r="D1177" t="s">
        <v>112</v>
      </c>
      <c r="E1177" s="1">
        <v>42644</v>
      </c>
      <c r="F1177">
        <v>4301</v>
      </c>
      <c r="G1177" t="str">
        <f>VLOOKUP(Table1[[#This Row],[tot_e_Rx]],'Lookup Tables'!$B$2:$C$6,2,TRUE)</f>
        <v xml:space="preserve">very low </v>
      </c>
      <c r="H1177">
        <v>2983</v>
      </c>
      <c r="I1177">
        <v>1318</v>
      </c>
      <c r="J1177">
        <v>1472</v>
      </c>
      <c r="K1177">
        <v>2774</v>
      </c>
      <c r="L1177">
        <v>366</v>
      </c>
      <c r="M1177">
        <v>60</v>
      </c>
      <c r="N1177">
        <v>0.93</v>
      </c>
      <c r="O1177">
        <v>0.9</v>
      </c>
      <c r="P1177" t="str">
        <f>IF(Table1[[#This Row],[pct_pharm_e_Rx]]&gt;=0.85,"most"," ")</f>
        <v>most</v>
      </c>
    </row>
    <row r="1178" spans="1:16" x14ac:dyDescent="0.2">
      <c r="A1178" t="s">
        <v>41</v>
      </c>
      <c r="B1178" t="s">
        <v>42</v>
      </c>
      <c r="C1178">
        <v>4292</v>
      </c>
      <c r="D1178" t="s">
        <v>119</v>
      </c>
      <c r="E1178" s="1">
        <v>42917</v>
      </c>
      <c r="F1178">
        <v>4292</v>
      </c>
      <c r="G1178" t="str">
        <f>VLOOKUP(Table1[[#This Row],[tot_e_Rx]],'Lookup Tables'!$B$2:$C$6,2,TRUE)</f>
        <v xml:space="preserve">very low </v>
      </c>
      <c r="H1178">
        <v>3567</v>
      </c>
      <c r="I1178">
        <v>648</v>
      </c>
      <c r="J1178">
        <v>1875</v>
      </c>
      <c r="K1178">
        <v>2244</v>
      </c>
      <c r="L1178">
        <v>591</v>
      </c>
      <c r="M1178">
        <v>352</v>
      </c>
      <c r="N1178">
        <v>0.93</v>
      </c>
      <c r="O1178">
        <v>0.92</v>
      </c>
      <c r="P1178" t="str">
        <f>IF(Table1[[#This Row],[pct_pharm_e_Rx]]&gt;=0.85,"most"," ")</f>
        <v>most</v>
      </c>
    </row>
    <row r="1179" spans="1:16" x14ac:dyDescent="0.2">
      <c r="A1179" t="s">
        <v>41</v>
      </c>
      <c r="B1179" t="s">
        <v>42</v>
      </c>
      <c r="C1179">
        <v>4291</v>
      </c>
      <c r="D1179" t="s">
        <v>119</v>
      </c>
      <c r="E1179" s="1">
        <v>42887</v>
      </c>
      <c r="F1179">
        <v>4291</v>
      </c>
      <c r="G1179" t="str">
        <f>VLOOKUP(Table1[[#This Row],[tot_e_Rx]],'Lookup Tables'!$B$2:$C$6,2,TRUE)</f>
        <v xml:space="preserve">very low </v>
      </c>
      <c r="H1179">
        <v>3520</v>
      </c>
      <c r="I1179">
        <v>695</v>
      </c>
      <c r="J1179">
        <v>1914</v>
      </c>
      <c r="K1179">
        <v>2251</v>
      </c>
      <c r="L1179">
        <v>595</v>
      </c>
      <c r="M1179">
        <v>358</v>
      </c>
      <c r="N1179">
        <v>0.92</v>
      </c>
      <c r="O1179">
        <v>0.92</v>
      </c>
      <c r="P1179" t="str">
        <f>IF(Table1[[#This Row],[pct_pharm_e_Rx]]&gt;=0.85,"most"," ")</f>
        <v>most</v>
      </c>
    </row>
    <row r="1180" spans="1:16" x14ac:dyDescent="0.2">
      <c r="A1180" t="s">
        <v>59</v>
      </c>
      <c r="B1180" t="s">
        <v>60</v>
      </c>
      <c r="C1180">
        <v>4284</v>
      </c>
      <c r="D1180" t="s">
        <v>112</v>
      </c>
      <c r="E1180" s="1">
        <v>43221</v>
      </c>
      <c r="F1180">
        <v>4284</v>
      </c>
      <c r="G1180" t="str">
        <f>VLOOKUP(Table1[[#This Row],[tot_e_Rx]],'Lookup Tables'!$B$2:$C$6,2,TRUE)</f>
        <v xml:space="preserve">very low </v>
      </c>
      <c r="H1180">
        <v>3514</v>
      </c>
      <c r="I1180">
        <v>764</v>
      </c>
      <c r="J1180">
        <v>1713</v>
      </c>
      <c r="K1180">
        <v>2267</v>
      </c>
      <c r="L1180">
        <v>931</v>
      </c>
      <c r="M1180">
        <v>43</v>
      </c>
      <c r="N1180">
        <v>0.94</v>
      </c>
      <c r="O1180">
        <v>0.92</v>
      </c>
      <c r="P1180" t="str">
        <f>IF(Table1[[#This Row],[pct_pharm_e_Rx]]&gt;=0.85,"most"," ")</f>
        <v>most</v>
      </c>
    </row>
    <row r="1181" spans="1:16" x14ac:dyDescent="0.2">
      <c r="A1181" t="s">
        <v>83</v>
      </c>
      <c r="B1181" t="s">
        <v>84</v>
      </c>
      <c r="C1181">
        <v>4273</v>
      </c>
      <c r="D1181" t="s">
        <v>113</v>
      </c>
      <c r="E1181" s="1">
        <v>42370</v>
      </c>
      <c r="F1181">
        <v>4273</v>
      </c>
      <c r="G1181" t="str">
        <f>VLOOKUP(Table1[[#This Row],[tot_e_Rx]],'Lookup Tables'!$B$2:$C$6,2,TRUE)</f>
        <v xml:space="preserve">very low </v>
      </c>
      <c r="H1181">
        <v>3967</v>
      </c>
      <c r="I1181">
        <v>306</v>
      </c>
      <c r="J1181">
        <v>1773</v>
      </c>
      <c r="K1181">
        <v>2112</v>
      </c>
      <c r="L1181">
        <v>559</v>
      </c>
      <c r="M1181">
        <v>305</v>
      </c>
      <c r="N1181">
        <v>0.9</v>
      </c>
      <c r="O1181">
        <v>0.89</v>
      </c>
      <c r="P1181" t="str">
        <f>IF(Table1[[#This Row],[pct_pharm_e_Rx]]&gt;=0.85,"most"," ")</f>
        <v>most</v>
      </c>
    </row>
    <row r="1182" spans="1:16" x14ac:dyDescent="0.2">
      <c r="A1182" t="s">
        <v>49</v>
      </c>
      <c r="B1182" t="s">
        <v>50</v>
      </c>
      <c r="C1182">
        <v>4272</v>
      </c>
      <c r="D1182" t="s">
        <v>117</v>
      </c>
      <c r="E1182" s="1">
        <v>42401</v>
      </c>
      <c r="F1182">
        <v>4272</v>
      </c>
      <c r="G1182" t="str">
        <f>VLOOKUP(Table1[[#This Row],[tot_e_Rx]],'Lookup Tables'!$B$2:$C$6,2,TRUE)</f>
        <v xml:space="preserve">very low </v>
      </c>
      <c r="H1182">
        <v>2812</v>
      </c>
      <c r="I1182">
        <v>1395</v>
      </c>
      <c r="J1182">
        <v>1450</v>
      </c>
      <c r="K1182">
        <v>2768</v>
      </c>
      <c r="L1182">
        <v>443</v>
      </c>
      <c r="M1182">
        <v>199</v>
      </c>
      <c r="N1182">
        <v>0.92</v>
      </c>
      <c r="O1182">
        <v>0.91</v>
      </c>
      <c r="P1182" t="str">
        <f>IF(Table1[[#This Row],[pct_pharm_e_Rx]]&gt;=0.85,"most"," ")</f>
        <v>most</v>
      </c>
    </row>
    <row r="1183" spans="1:16" x14ac:dyDescent="0.2">
      <c r="A1183" t="s">
        <v>97</v>
      </c>
      <c r="B1183" t="s">
        <v>98</v>
      </c>
      <c r="C1183">
        <v>4267</v>
      </c>
      <c r="D1183" t="s">
        <v>114</v>
      </c>
      <c r="E1183" s="1">
        <v>43344</v>
      </c>
      <c r="F1183">
        <v>4267</v>
      </c>
      <c r="G1183" t="str">
        <f>VLOOKUP(Table1[[#This Row],[tot_e_Rx]],'Lookup Tables'!$B$2:$C$6,2,TRUE)</f>
        <v xml:space="preserve">very low </v>
      </c>
      <c r="H1183">
        <v>3897</v>
      </c>
      <c r="I1183">
        <v>369</v>
      </c>
      <c r="J1183">
        <v>1855</v>
      </c>
      <c r="K1183">
        <v>2399</v>
      </c>
      <c r="L1183">
        <v>527</v>
      </c>
      <c r="M1183">
        <v>485</v>
      </c>
      <c r="N1183">
        <v>0.97</v>
      </c>
      <c r="O1183">
        <v>0.96</v>
      </c>
      <c r="P1183" t="str">
        <f>IF(Table1[[#This Row],[pct_pharm_e_Rx]]&gt;=0.85,"most"," ")</f>
        <v>most</v>
      </c>
    </row>
    <row r="1184" spans="1:16" x14ac:dyDescent="0.2">
      <c r="A1184" t="s">
        <v>15</v>
      </c>
      <c r="B1184" t="s">
        <v>16</v>
      </c>
      <c r="C1184">
        <v>4253</v>
      </c>
      <c r="D1184" t="s">
        <v>115</v>
      </c>
      <c r="E1184" s="1">
        <v>43344</v>
      </c>
      <c r="F1184">
        <v>4253</v>
      </c>
      <c r="G1184" t="str">
        <f>VLOOKUP(Table1[[#This Row],[tot_e_Rx]],'Lookup Tables'!$B$2:$C$6,2,TRUE)</f>
        <v xml:space="preserve">very low </v>
      </c>
      <c r="H1184">
        <v>3754</v>
      </c>
      <c r="I1184">
        <v>498</v>
      </c>
      <c r="J1184">
        <v>1821</v>
      </c>
      <c r="K1184">
        <v>2426</v>
      </c>
      <c r="L1184">
        <v>592</v>
      </c>
      <c r="M1184">
        <v>117</v>
      </c>
      <c r="N1184">
        <v>0.93</v>
      </c>
      <c r="O1184">
        <v>0.92</v>
      </c>
      <c r="P1184" t="str">
        <f>IF(Table1[[#This Row],[pct_pharm_e_Rx]]&gt;=0.85,"most"," ")</f>
        <v>most</v>
      </c>
    </row>
    <row r="1185" spans="1:16" x14ac:dyDescent="0.2">
      <c r="A1185" t="s">
        <v>43</v>
      </c>
      <c r="B1185" t="s">
        <v>44</v>
      </c>
      <c r="C1185">
        <v>4244</v>
      </c>
      <c r="D1185" t="s">
        <v>112</v>
      </c>
      <c r="E1185" s="1">
        <v>42583</v>
      </c>
      <c r="F1185">
        <v>4244</v>
      </c>
      <c r="G1185" t="str">
        <f>VLOOKUP(Table1[[#This Row],[tot_e_Rx]],'Lookup Tables'!$B$2:$C$6,2,TRUE)</f>
        <v xml:space="preserve">very low </v>
      </c>
      <c r="H1185">
        <v>2838</v>
      </c>
      <c r="I1185">
        <v>1381</v>
      </c>
      <c r="J1185">
        <v>1772</v>
      </c>
      <c r="K1185">
        <v>2254</v>
      </c>
      <c r="L1185">
        <v>712</v>
      </c>
      <c r="M1185">
        <v>236</v>
      </c>
      <c r="N1185">
        <v>0.92</v>
      </c>
      <c r="O1185">
        <v>0.91</v>
      </c>
      <c r="P1185" t="str">
        <f>IF(Table1[[#This Row],[pct_pharm_e_Rx]]&gt;=0.85,"most"," ")</f>
        <v>most</v>
      </c>
    </row>
    <row r="1186" spans="1:16" x14ac:dyDescent="0.2">
      <c r="A1186" t="s">
        <v>33</v>
      </c>
      <c r="B1186" t="s">
        <v>34</v>
      </c>
      <c r="C1186">
        <v>4236</v>
      </c>
      <c r="D1186" t="s">
        <v>119</v>
      </c>
      <c r="E1186" s="1">
        <v>42491</v>
      </c>
      <c r="F1186">
        <v>4236</v>
      </c>
      <c r="G1186" t="str">
        <f>VLOOKUP(Table1[[#This Row],[tot_e_Rx]],'Lookup Tables'!$B$2:$C$6,2,TRUE)</f>
        <v xml:space="preserve">very low </v>
      </c>
      <c r="H1186">
        <v>3251</v>
      </c>
      <c r="I1186">
        <v>985</v>
      </c>
      <c r="J1186">
        <v>1964</v>
      </c>
      <c r="K1186">
        <v>2235</v>
      </c>
      <c r="L1186">
        <v>472</v>
      </c>
      <c r="M1186">
        <v>354</v>
      </c>
      <c r="N1186">
        <v>0.86</v>
      </c>
      <c r="O1186">
        <v>0.85</v>
      </c>
      <c r="P1186" t="str">
        <f>IF(Table1[[#This Row],[pct_pharm_e_Rx]]&gt;=0.85,"most"," ")</f>
        <v>most</v>
      </c>
    </row>
    <row r="1187" spans="1:16" x14ac:dyDescent="0.2">
      <c r="A1187" t="s">
        <v>97</v>
      </c>
      <c r="B1187" t="s">
        <v>98</v>
      </c>
      <c r="C1187">
        <v>4231</v>
      </c>
      <c r="D1187" t="s">
        <v>114</v>
      </c>
      <c r="E1187" s="1">
        <v>43313</v>
      </c>
      <c r="F1187">
        <v>4231</v>
      </c>
      <c r="G1187" t="str">
        <f>VLOOKUP(Table1[[#This Row],[tot_e_Rx]],'Lookup Tables'!$B$2:$C$6,2,TRUE)</f>
        <v xml:space="preserve">very low </v>
      </c>
      <c r="H1187">
        <v>3861</v>
      </c>
      <c r="I1187">
        <v>369</v>
      </c>
      <c r="J1187">
        <v>1859</v>
      </c>
      <c r="K1187">
        <v>2358</v>
      </c>
      <c r="L1187">
        <v>529</v>
      </c>
      <c r="M1187">
        <v>480</v>
      </c>
      <c r="N1187">
        <v>0.97</v>
      </c>
      <c r="O1187">
        <v>0.95</v>
      </c>
      <c r="P1187" t="str">
        <f>IF(Table1[[#This Row],[pct_pharm_e_Rx]]&gt;=0.85,"most"," ")</f>
        <v>most</v>
      </c>
    </row>
    <row r="1188" spans="1:16" x14ac:dyDescent="0.2">
      <c r="A1188" t="s">
        <v>15</v>
      </c>
      <c r="B1188" t="s">
        <v>16</v>
      </c>
      <c r="C1188">
        <v>4219</v>
      </c>
      <c r="D1188" t="s">
        <v>115</v>
      </c>
      <c r="E1188" s="1">
        <v>43313</v>
      </c>
      <c r="F1188">
        <v>4219</v>
      </c>
      <c r="G1188" t="str">
        <f>VLOOKUP(Table1[[#This Row],[tot_e_Rx]],'Lookup Tables'!$B$2:$C$6,2,TRUE)</f>
        <v xml:space="preserve">very low </v>
      </c>
      <c r="H1188">
        <v>3482</v>
      </c>
      <c r="I1188">
        <v>537</v>
      </c>
      <c r="J1188">
        <v>1818</v>
      </c>
      <c r="K1188">
        <v>2393</v>
      </c>
      <c r="L1188">
        <v>584</v>
      </c>
      <c r="M1188">
        <v>116</v>
      </c>
      <c r="N1188">
        <v>0.93</v>
      </c>
      <c r="O1188">
        <v>0.93</v>
      </c>
      <c r="P1188" t="str">
        <f>IF(Table1[[#This Row],[pct_pharm_e_Rx]]&gt;=0.85,"most"," ")</f>
        <v>most</v>
      </c>
    </row>
    <row r="1189" spans="1:16" x14ac:dyDescent="0.2">
      <c r="A1189" t="s">
        <v>59</v>
      </c>
      <c r="B1189" t="s">
        <v>60</v>
      </c>
      <c r="C1189">
        <v>4207</v>
      </c>
      <c r="D1189" t="s">
        <v>112</v>
      </c>
      <c r="E1189" s="1">
        <v>43191</v>
      </c>
      <c r="F1189">
        <v>4207</v>
      </c>
      <c r="G1189" t="str">
        <f>VLOOKUP(Table1[[#This Row],[tot_e_Rx]],'Lookup Tables'!$B$2:$C$6,2,TRUE)</f>
        <v xml:space="preserve">very low </v>
      </c>
      <c r="H1189">
        <v>3404</v>
      </c>
      <c r="I1189">
        <v>797</v>
      </c>
      <c r="J1189">
        <v>1677</v>
      </c>
      <c r="K1189">
        <v>2230</v>
      </c>
      <c r="L1189">
        <v>905</v>
      </c>
      <c r="M1189">
        <v>41</v>
      </c>
      <c r="N1189">
        <v>0.94</v>
      </c>
      <c r="O1189">
        <v>0.93</v>
      </c>
      <c r="P1189" t="str">
        <f>IF(Table1[[#This Row],[pct_pharm_e_Rx]]&gt;=0.85,"most"," ")</f>
        <v>most</v>
      </c>
    </row>
    <row r="1190" spans="1:16" x14ac:dyDescent="0.2">
      <c r="A1190" t="s">
        <v>81</v>
      </c>
      <c r="B1190" t="s">
        <v>82</v>
      </c>
      <c r="C1190">
        <v>4184</v>
      </c>
      <c r="D1190" t="s">
        <v>115</v>
      </c>
      <c r="E1190" s="1">
        <v>42856</v>
      </c>
      <c r="F1190">
        <v>4184</v>
      </c>
      <c r="G1190" t="str">
        <f>VLOOKUP(Table1[[#This Row],[tot_e_Rx]],'Lookup Tables'!$B$2:$C$6,2,TRUE)</f>
        <v xml:space="preserve">very low </v>
      </c>
      <c r="H1190">
        <v>3423</v>
      </c>
      <c r="I1190">
        <v>751</v>
      </c>
      <c r="J1190">
        <v>1801</v>
      </c>
      <c r="K1190">
        <v>2229</v>
      </c>
      <c r="L1190">
        <v>330</v>
      </c>
      <c r="M1190">
        <v>372</v>
      </c>
      <c r="N1190">
        <v>0.93</v>
      </c>
      <c r="O1190">
        <v>0.92</v>
      </c>
      <c r="P1190" t="str">
        <f>IF(Table1[[#This Row],[pct_pharm_e_Rx]]&gt;=0.85,"most"," ")</f>
        <v>most</v>
      </c>
    </row>
    <row r="1191" spans="1:16" x14ac:dyDescent="0.2">
      <c r="A1191" t="s">
        <v>41</v>
      </c>
      <c r="B1191" t="s">
        <v>42</v>
      </c>
      <c r="C1191">
        <v>4182</v>
      </c>
      <c r="D1191" t="s">
        <v>119</v>
      </c>
      <c r="E1191" s="1">
        <v>42856</v>
      </c>
      <c r="F1191">
        <v>4182</v>
      </c>
      <c r="G1191" t="str">
        <f>VLOOKUP(Table1[[#This Row],[tot_e_Rx]],'Lookup Tables'!$B$2:$C$6,2,TRUE)</f>
        <v xml:space="preserve">very low </v>
      </c>
      <c r="H1191">
        <v>3427</v>
      </c>
      <c r="I1191">
        <v>678</v>
      </c>
      <c r="J1191">
        <v>1900</v>
      </c>
      <c r="K1191">
        <v>2160</v>
      </c>
      <c r="L1191">
        <v>571</v>
      </c>
      <c r="M1191">
        <v>341</v>
      </c>
      <c r="N1191">
        <v>0.92</v>
      </c>
      <c r="O1191">
        <v>0.91</v>
      </c>
      <c r="P1191" t="str">
        <f>IF(Table1[[#This Row],[pct_pharm_e_Rx]]&gt;=0.85,"most"," ")</f>
        <v>most</v>
      </c>
    </row>
    <row r="1192" spans="1:16" x14ac:dyDescent="0.2">
      <c r="A1192" t="s">
        <v>17</v>
      </c>
      <c r="B1192" t="s">
        <v>18</v>
      </c>
      <c r="C1192">
        <v>4177</v>
      </c>
      <c r="D1192" t="s">
        <v>114</v>
      </c>
      <c r="E1192" s="1">
        <v>42430</v>
      </c>
      <c r="F1192">
        <v>4177</v>
      </c>
      <c r="G1192" t="str">
        <f>VLOOKUP(Table1[[#This Row],[tot_e_Rx]],'Lookup Tables'!$B$2:$C$6,2,TRUE)</f>
        <v xml:space="preserve">very low </v>
      </c>
      <c r="H1192">
        <v>3529</v>
      </c>
      <c r="I1192">
        <v>548</v>
      </c>
      <c r="J1192">
        <v>1871</v>
      </c>
      <c r="K1192">
        <v>2244</v>
      </c>
      <c r="L1192">
        <v>600</v>
      </c>
      <c r="M1192">
        <v>308</v>
      </c>
      <c r="N1192">
        <v>0.96</v>
      </c>
      <c r="O1192">
        <v>0.95</v>
      </c>
      <c r="P1192" t="str">
        <f>IF(Table1[[#This Row],[pct_pharm_e_Rx]]&gt;=0.85,"most"," ")</f>
        <v>most</v>
      </c>
    </row>
    <row r="1193" spans="1:16" x14ac:dyDescent="0.2">
      <c r="A1193" t="s">
        <v>45</v>
      </c>
      <c r="B1193" t="s">
        <v>46</v>
      </c>
      <c r="C1193">
        <v>4155</v>
      </c>
      <c r="D1193" t="s">
        <v>115</v>
      </c>
      <c r="E1193" s="1">
        <v>42705</v>
      </c>
      <c r="F1193">
        <v>4155</v>
      </c>
      <c r="G1193" t="str">
        <f>VLOOKUP(Table1[[#This Row],[tot_e_Rx]],'Lookup Tables'!$B$2:$C$6,2,TRUE)</f>
        <v xml:space="preserve">very low </v>
      </c>
      <c r="H1193">
        <v>3023</v>
      </c>
      <c r="I1193">
        <v>1027</v>
      </c>
      <c r="J1193">
        <v>1329</v>
      </c>
      <c r="K1193">
        <v>2762</v>
      </c>
      <c r="L1193">
        <v>467</v>
      </c>
      <c r="M1193">
        <v>104</v>
      </c>
      <c r="N1193">
        <v>0.85</v>
      </c>
      <c r="O1193">
        <v>0.84</v>
      </c>
      <c r="P1193" t="str">
        <f>IF(Table1[[#This Row],[pct_pharm_e_Rx]]&gt;=0.85,"most"," ")</f>
        <v xml:space="preserve"> </v>
      </c>
    </row>
    <row r="1194" spans="1:16" x14ac:dyDescent="0.2">
      <c r="A1194" t="s">
        <v>59</v>
      </c>
      <c r="B1194" t="s">
        <v>60</v>
      </c>
      <c r="C1194">
        <v>4154</v>
      </c>
      <c r="D1194" t="s">
        <v>112</v>
      </c>
      <c r="E1194" s="1">
        <v>43160</v>
      </c>
      <c r="F1194">
        <v>4154</v>
      </c>
      <c r="G1194" t="str">
        <f>VLOOKUP(Table1[[#This Row],[tot_e_Rx]],'Lookup Tables'!$B$2:$C$6,2,TRUE)</f>
        <v xml:space="preserve">very low </v>
      </c>
      <c r="H1194">
        <v>3341</v>
      </c>
      <c r="I1194">
        <v>807</v>
      </c>
      <c r="J1194">
        <v>1665</v>
      </c>
      <c r="K1194">
        <v>2198</v>
      </c>
      <c r="L1194">
        <v>896</v>
      </c>
      <c r="M1194">
        <v>41</v>
      </c>
      <c r="N1194">
        <v>0.94</v>
      </c>
      <c r="O1194">
        <v>0.91</v>
      </c>
      <c r="P1194" t="str">
        <f>IF(Table1[[#This Row],[pct_pharm_e_Rx]]&gt;=0.85,"most"," ")</f>
        <v>most</v>
      </c>
    </row>
    <row r="1195" spans="1:16" x14ac:dyDescent="0.2">
      <c r="A1195" t="s">
        <v>67</v>
      </c>
      <c r="B1195" t="s">
        <v>68</v>
      </c>
      <c r="C1195">
        <v>4139</v>
      </c>
      <c r="D1195" t="s">
        <v>119</v>
      </c>
      <c r="E1195" s="1">
        <v>43556</v>
      </c>
      <c r="F1195">
        <v>4139</v>
      </c>
      <c r="G1195" t="str">
        <f>VLOOKUP(Table1[[#This Row],[tot_e_Rx]],'Lookup Tables'!$B$2:$C$6,2,TRUE)</f>
        <v xml:space="preserve">very low </v>
      </c>
      <c r="H1195">
        <v>3876</v>
      </c>
      <c r="I1195">
        <v>257</v>
      </c>
      <c r="J1195">
        <v>1826</v>
      </c>
      <c r="K1195">
        <v>2304</v>
      </c>
      <c r="L1195">
        <v>504</v>
      </c>
      <c r="M1195">
        <v>501</v>
      </c>
      <c r="N1195">
        <v>0.94</v>
      </c>
      <c r="O1195">
        <v>0.94</v>
      </c>
      <c r="P1195" t="str">
        <f>IF(Table1[[#This Row],[pct_pharm_e_Rx]]&gt;=0.85,"most"," ")</f>
        <v>most</v>
      </c>
    </row>
    <row r="1196" spans="1:16" x14ac:dyDescent="0.2">
      <c r="A1196" t="s">
        <v>15</v>
      </c>
      <c r="B1196" t="s">
        <v>16</v>
      </c>
      <c r="C1196">
        <v>4135</v>
      </c>
      <c r="D1196" t="s">
        <v>115</v>
      </c>
      <c r="E1196" s="1">
        <v>43252</v>
      </c>
      <c r="F1196">
        <v>4135</v>
      </c>
      <c r="G1196" t="str">
        <f>VLOOKUP(Table1[[#This Row],[tot_e_Rx]],'Lookup Tables'!$B$2:$C$6,2,TRUE)</f>
        <v xml:space="preserve">very low </v>
      </c>
      <c r="H1196">
        <v>3574</v>
      </c>
      <c r="I1196">
        <v>561</v>
      </c>
      <c r="J1196">
        <v>1687</v>
      </c>
      <c r="K1196">
        <v>2196</v>
      </c>
      <c r="L1196">
        <v>559</v>
      </c>
      <c r="M1196">
        <v>108</v>
      </c>
      <c r="N1196">
        <v>0.92</v>
      </c>
      <c r="O1196">
        <v>0.92</v>
      </c>
      <c r="P1196" t="str">
        <f>IF(Table1[[#This Row],[pct_pharm_e_Rx]]&gt;=0.85,"most"," ")</f>
        <v>most</v>
      </c>
    </row>
    <row r="1197" spans="1:16" x14ac:dyDescent="0.2">
      <c r="A1197" t="s">
        <v>97</v>
      </c>
      <c r="B1197" t="s">
        <v>98</v>
      </c>
      <c r="C1197">
        <v>4132</v>
      </c>
      <c r="D1197" t="s">
        <v>114</v>
      </c>
      <c r="E1197" s="1">
        <v>43282</v>
      </c>
      <c r="F1197">
        <v>4132</v>
      </c>
      <c r="G1197" t="str">
        <f>VLOOKUP(Table1[[#This Row],[tot_e_Rx]],'Lookup Tables'!$B$2:$C$6,2,TRUE)</f>
        <v xml:space="preserve">very low </v>
      </c>
      <c r="H1197">
        <v>3770</v>
      </c>
      <c r="I1197">
        <v>360</v>
      </c>
      <c r="J1197">
        <v>1722</v>
      </c>
      <c r="K1197">
        <v>2234</v>
      </c>
      <c r="L1197">
        <v>488</v>
      </c>
      <c r="M1197">
        <v>461</v>
      </c>
      <c r="N1197">
        <v>0.97</v>
      </c>
      <c r="O1197">
        <v>0.96</v>
      </c>
      <c r="P1197" t="str">
        <f>IF(Table1[[#This Row],[pct_pharm_e_Rx]]&gt;=0.85,"most"," ")</f>
        <v>most</v>
      </c>
    </row>
    <row r="1198" spans="1:16" x14ac:dyDescent="0.2">
      <c r="A1198" t="s">
        <v>13</v>
      </c>
      <c r="B1198" t="s">
        <v>14</v>
      </c>
      <c r="C1198">
        <v>4130</v>
      </c>
      <c r="D1198" t="s">
        <v>112</v>
      </c>
      <c r="E1198" s="1">
        <v>42614</v>
      </c>
      <c r="F1198">
        <v>4130</v>
      </c>
      <c r="G1198" t="str">
        <f>VLOOKUP(Table1[[#This Row],[tot_e_Rx]],'Lookup Tables'!$B$2:$C$6,2,TRUE)</f>
        <v xml:space="preserve">very low </v>
      </c>
      <c r="H1198">
        <v>2830</v>
      </c>
      <c r="I1198">
        <v>1300</v>
      </c>
      <c r="J1198">
        <v>1414</v>
      </c>
      <c r="K1198">
        <v>2658</v>
      </c>
      <c r="L1198">
        <v>351</v>
      </c>
      <c r="M1198">
        <v>55</v>
      </c>
      <c r="N1198">
        <v>0.93</v>
      </c>
      <c r="O1198">
        <v>0.9</v>
      </c>
      <c r="P1198" t="str">
        <f>IF(Table1[[#This Row],[pct_pharm_e_Rx]]&gt;=0.85,"most"," ")</f>
        <v>most</v>
      </c>
    </row>
    <row r="1199" spans="1:16" x14ac:dyDescent="0.2">
      <c r="A1199" t="s">
        <v>15</v>
      </c>
      <c r="B1199" t="s">
        <v>16</v>
      </c>
      <c r="C1199">
        <v>4126</v>
      </c>
      <c r="D1199" t="s">
        <v>115</v>
      </c>
      <c r="E1199" s="1">
        <v>43282</v>
      </c>
      <c r="F1199">
        <v>4126</v>
      </c>
      <c r="G1199" t="str">
        <f>VLOOKUP(Table1[[#This Row],[tot_e_Rx]],'Lookup Tables'!$B$2:$C$6,2,TRUE)</f>
        <v xml:space="preserve">very low </v>
      </c>
      <c r="H1199">
        <v>3442</v>
      </c>
      <c r="I1199">
        <v>538</v>
      </c>
      <c r="J1199">
        <v>1691</v>
      </c>
      <c r="K1199">
        <v>2146</v>
      </c>
      <c r="L1199">
        <v>572</v>
      </c>
      <c r="M1199">
        <v>107</v>
      </c>
      <c r="N1199">
        <v>0.93</v>
      </c>
      <c r="O1199">
        <v>0.92</v>
      </c>
      <c r="P1199" t="str">
        <f>IF(Table1[[#This Row],[pct_pharm_e_Rx]]&gt;=0.85,"most"," ")</f>
        <v>most</v>
      </c>
    </row>
    <row r="1200" spans="1:16" x14ac:dyDescent="0.2">
      <c r="A1200" t="s">
        <v>59</v>
      </c>
      <c r="B1200" t="s">
        <v>60</v>
      </c>
      <c r="C1200">
        <v>4117</v>
      </c>
      <c r="D1200" t="s">
        <v>112</v>
      </c>
      <c r="E1200" s="1">
        <v>43132</v>
      </c>
      <c r="F1200">
        <v>4117</v>
      </c>
      <c r="G1200" t="str">
        <f>VLOOKUP(Table1[[#This Row],[tot_e_Rx]],'Lookup Tables'!$B$2:$C$6,2,TRUE)</f>
        <v xml:space="preserve">very low </v>
      </c>
      <c r="H1200">
        <v>3313</v>
      </c>
      <c r="I1200">
        <v>798</v>
      </c>
      <c r="J1200">
        <v>1663</v>
      </c>
      <c r="K1200">
        <v>2165</v>
      </c>
      <c r="L1200">
        <v>882</v>
      </c>
      <c r="M1200">
        <v>40</v>
      </c>
      <c r="N1200">
        <v>0.93</v>
      </c>
      <c r="O1200">
        <v>0.92</v>
      </c>
      <c r="P1200" t="str">
        <f>IF(Table1[[#This Row],[pct_pharm_e_Rx]]&gt;=0.85,"most"," ")</f>
        <v>most</v>
      </c>
    </row>
    <row r="1201" spans="1:16" x14ac:dyDescent="0.2">
      <c r="A1201" t="s">
        <v>23</v>
      </c>
      <c r="B1201" t="s">
        <v>24</v>
      </c>
      <c r="C1201">
        <v>4103</v>
      </c>
      <c r="D1201" t="s">
        <v>116</v>
      </c>
      <c r="E1201" s="1">
        <v>42491</v>
      </c>
      <c r="F1201">
        <v>4103</v>
      </c>
      <c r="G1201" t="str">
        <f>VLOOKUP(Table1[[#This Row],[tot_e_Rx]],'Lookup Tables'!$B$2:$C$6,2,TRUE)</f>
        <v xml:space="preserve">very low </v>
      </c>
      <c r="H1201">
        <v>3198</v>
      </c>
      <c r="I1201">
        <v>872</v>
      </c>
      <c r="J1201">
        <v>1343</v>
      </c>
      <c r="K1201">
        <v>2702</v>
      </c>
      <c r="L1201">
        <v>481</v>
      </c>
      <c r="M1201">
        <v>246</v>
      </c>
      <c r="N1201">
        <v>0.92</v>
      </c>
      <c r="O1201">
        <v>0.91</v>
      </c>
      <c r="P1201" t="str">
        <f>IF(Table1[[#This Row],[pct_pharm_e_Rx]]&gt;=0.85,"most"," ")</f>
        <v>most</v>
      </c>
    </row>
    <row r="1202" spans="1:16" x14ac:dyDescent="0.2">
      <c r="A1202" t="s">
        <v>97</v>
      </c>
      <c r="B1202" t="s">
        <v>98</v>
      </c>
      <c r="C1202">
        <v>4101</v>
      </c>
      <c r="D1202" t="s">
        <v>114</v>
      </c>
      <c r="E1202" s="1">
        <v>43252</v>
      </c>
      <c r="F1202">
        <v>4101</v>
      </c>
      <c r="G1202" t="str">
        <f>VLOOKUP(Table1[[#This Row],[tot_e_Rx]],'Lookup Tables'!$B$2:$C$6,2,TRUE)</f>
        <v xml:space="preserve">very low </v>
      </c>
      <c r="H1202">
        <v>3693</v>
      </c>
      <c r="I1202">
        <v>407</v>
      </c>
      <c r="J1202">
        <v>1715</v>
      </c>
      <c r="K1202">
        <v>2236</v>
      </c>
      <c r="L1202">
        <v>485</v>
      </c>
      <c r="M1202">
        <v>444</v>
      </c>
      <c r="N1202">
        <v>0.97</v>
      </c>
      <c r="O1202">
        <v>0.96</v>
      </c>
      <c r="P1202" t="str">
        <f>IF(Table1[[#This Row],[pct_pharm_e_Rx]]&gt;=0.85,"most"," ")</f>
        <v>most</v>
      </c>
    </row>
    <row r="1203" spans="1:16" x14ac:dyDescent="0.2">
      <c r="A1203" t="s">
        <v>67</v>
      </c>
      <c r="B1203" t="s">
        <v>68</v>
      </c>
      <c r="C1203">
        <v>4095</v>
      </c>
      <c r="D1203" t="s">
        <v>119</v>
      </c>
      <c r="E1203" s="1">
        <v>43497</v>
      </c>
      <c r="F1203">
        <v>4095</v>
      </c>
      <c r="G1203" t="str">
        <f>VLOOKUP(Table1[[#This Row],[tot_e_Rx]],'Lookup Tables'!$B$2:$C$6,2,TRUE)</f>
        <v xml:space="preserve">very low </v>
      </c>
      <c r="H1203">
        <v>3799</v>
      </c>
      <c r="I1203">
        <v>294</v>
      </c>
      <c r="J1203">
        <v>1810</v>
      </c>
      <c r="K1203">
        <v>2281</v>
      </c>
      <c r="L1203">
        <v>489</v>
      </c>
      <c r="M1203">
        <v>495</v>
      </c>
      <c r="N1203">
        <v>0.94</v>
      </c>
      <c r="O1203">
        <v>0.93</v>
      </c>
      <c r="P1203" t="str">
        <f>IF(Table1[[#This Row],[pct_pharm_e_Rx]]&gt;=0.85,"most"," ")</f>
        <v>most</v>
      </c>
    </row>
    <row r="1204" spans="1:16" x14ac:dyDescent="0.2">
      <c r="A1204" t="s">
        <v>43</v>
      </c>
      <c r="B1204" t="s">
        <v>44</v>
      </c>
      <c r="C1204">
        <v>4086</v>
      </c>
      <c r="D1204" t="s">
        <v>112</v>
      </c>
      <c r="E1204" s="1">
        <v>42552</v>
      </c>
      <c r="F1204">
        <v>4086</v>
      </c>
      <c r="G1204" t="str">
        <f>VLOOKUP(Table1[[#This Row],[tot_e_Rx]],'Lookup Tables'!$B$2:$C$6,2,TRUE)</f>
        <v xml:space="preserve">very low </v>
      </c>
      <c r="H1204">
        <v>2669</v>
      </c>
      <c r="I1204">
        <v>1389</v>
      </c>
      <c r="J1204">
        <v>1781</v>
      </c>
      <c r="K1204">
        <v>2271</v>
      </c>
      <c r="L1204">
        <v>725</v>
      </c>
      <c r="M1204">
        <v>239</v>
      </c>
      <c r="N1204">
        <v>0.92</v>
      </c>
      <c r="O1204">
        <v>0.91</v>
      </c>
      <c r="P1204" t="str">
        <f>IF(Table1[[#This Row],[pct_pharm_e_Rx]]&gt;=0.85,"most"," ")</f>
        <v>most</v>
      </c>
    </row>
    <row r="1205" spans="1:16" x14ac:dyDescent="0.2">
      <c r="A1205" t="s">
        <v>67</v>
      </c>
      <c r="B1205" t="s">
        <v>68</v>
      </c>
      <c r="C1205">
        <v>4080</v>
      </c>
      <c r="D1205" t="s">
        <v>119</v>
      </c>
      <c r="E1205" s="1">
        <v>43525</v>
      </c>
      <c r="F1205">
        <v>4080</v>
      </c>
      <c r="G1205" t="str">
        <f>VLOOKUP(Table1[[#This Row],[tot_e_Rx]],'Lookup Tables'!$B$2:$C$6,2,TRUE)</f>
        <v xml:space="preserve">very low </v>
      </c>
      <c r="H1205">
        <v>3807</v>
      </c>
      <c r="I1205">
        <v>268</v>
      </c>
      <c r="J1205">
        <v>1816</v>
      </c>
      <c r="K1205">
        <v>2258</v>
      </c>
      <c r="L1205">
        <v>496</v>
      </c>
      <c r="M1205">
        <v>495</v>
      </c>
      <c r="N1205">
        <v>0.93</v>
      </c>
      <c r="O1205">
        <v>0.93</v>
      </c>
      <c r="P1205" t="str">
        <f>IF(Table1[[#This Row],[pct_pharm_e_Rx]]&gt;=0.85,"most"," ")</f>
        <v>most</v>
      </c>
    </row>
    <row r="1206" spans="1:16" x14ac:dyDescent="0.2">
      <c r="A1206" t="s">
        <v>13</v>
      </c>
      <c r="B1206" t="s">
        <v>14</v>
      </c>
      <c r="C1206">
        <v>4073</v>
      </c>
      <c r="D1206" t="s">
        <v>112</v>
      </c>
      <c r="E1206" s="1">
        <v>42522</v>
      </c>
      <c r="F1206">
        <v>4073</v>
      </c>
      <c r="G1206" t="str">
        <f>VLOOKUP(Table1[[#This Row],[tot_e_Rx]],'Lookup Tables'!$B$2:$C$6,2,TRUE)</f>
        <v xml:space="preserve">very low </v>
      </c>
      <c r="H1206">
        <v>2605</v>
      </c>
      <c r="I1206">
        <v>1468</v>
      </c>
      <c r="J1206">
        <v>1336</v>
      </c>
      <c r="K1206">
        <v>2710</v>
      </c>
      <c r="L1206">
        <v>321</v>
      </c>
      <c r="M1206">
        <v>54</v>
      </c>
      <c r="N1206">
        <v>0.92</v>
      </c>
      <c r="O1206">
        <v>0.89</v>
      </c>
      <c r="P1206" t="str">
        <f>IF(Table1[[#This Row],[pct_pharm_e_Rx]]&gt;=0.85,"most"," ")</f>
        <v>most</v>
      </c>
    </row>
    <row r="1207" spans="1:16" x14ac:dyDescent="0.2">
      <c r="A1207" t="s">
        <v>15</v>
      </c>
      <c r="B1207" t="s">
        <v>16</v>
      </c>
      <c r="C1207">
        <v>4073</v>
      </c>
      <c r="D1207" t="s">
        <v>115</v>
      </c>
      <c r="E1207" s="1">
        <v>43221</v>
      </c>
      <c r="F1207">
        <v>4073</v>
      </c>
      <c r="G1207" t="str">
        <f>VLOOKUP(Table1[[#This Row],[tot_e_Rx]],'Lookup Tables'!$B$2:$C$6,2,TRUE)</f>
        <v xml:space="preserve">very low </v>
      </c>
      <c r="H1207">
        <v>3494</v>
      </c>
      <c r="I1207">
        <v>579</v>
      </c>
      <c r="J1207">
        <v>1663</v>
      </c>
      <c r="K1207">
        <v>2155</v>
      </c>
      <c r="L1207">
        <v>543</v>
      </c>
      <c r="M1207">
        <v>104</v>
      </c>
      <c r="N1207">
        <v>0.92</v>
      </c>
      <c r="O1207">
        <v>0.91</v>
      </c>
      <c r="P1207" t="str">
        <f>IF(Table1[[#This Row],[pct_pharm_e_Rx]]&gt;=0.85,"most"," ")</f>
        <v>most</v>
      </c>
    </row>
    <row r="1208" spans="1:16" x14ac:dyDescent="0.2">
      <c r="A1208" t="s">
        <v>45</v>
      </c>
      <c r="B1208" t="s">
        <v>46</v>
      </c>
      <c r="C1208">
        <v>4072</v>
      </c>
      <c r="D1208" t="s">
        <v>115</v>
      </c>
      <c r="E1208" s="1">
        <v>42675</v>
      </c>
      <c r="F1208">
        <v>4072</v>
      </c>
      <c r="G1208" t="str">
        <f>VLOOKUP(Table1[[#This Row],[tot_e_Rx]],'Lookup Tables'!$B$2:$C$6,2,TRUE)</f>
        <v xml:space="preserve">very low </v>
      </c>
      <c r="H1208">
        <v>2961</v>
      </c>
      <c r="I1208">
        <v>1011</v>
      </c>
      <c r="J1208">
        <v>1322</v>
      </c>
      <c r="K1208">
        <v>2687</v>
      </c>
      <c r="L1208">
        <v>444</v>
      </c>
      <c r="M1208">
        <v>96</v>
      </c>
      <c r="N1208">
        <v>0.85</v>
      </c>
      <c r="O1208">
        <v>0.84</v>
      </c>
      <c r="P1208" t="str">
        <f>IF(Table1[[#This Row],[pct_pharm_e_Rx]]&gt;=0.85,"most"," ")</f>
        <v xml:space="preserve"> </v>
      </c>
    </row>
    <row r="1209" spans="1:16" x14ac:dyDescent="0.2">
      <c r="A1209" t="s">
        <v>67</v>
      </c>
      <c r="B1209" t="s">
        <v>68</v>
      </c>
      <c r="C1209">
        <v>4072</v>
      </c>
      <c r="D1209" t="s">
        <v>119</v>
      </c>
      <c r="E1209" s="1">
        <v>43466</v>
      </c>
      <c r="F1209">
        <v>4072</v>
      </c>
      <c r="G1209" t="str">
        <f>VLOOKUP(Table1[[#This Row],[tot_e_Rx]],'Lookup Tables'!$B$2:$C$6,2,TRUE)</f>
        <v xml:space="preserve">very low </v>
      </c>
      <c r="H1209">
        <v>3731</v>
      </c>
      <c r="I1209">
        <v>339</v>
      </c>
      <c r="J1209">
        <v>1800</v>
      </c>
      <c r="K1209">
        <v>2256</v>
      </c>
      <c r="L1209">
        <v>494</v>
      </c>
      <c r="M1209">
        <v>483</v>
      </c>
      <c r="N1209">
        <v>0.95</v>
      </c>
      <c r="O1209">
        <v>0.94</v>
      </c>
      <c r="P1209" t="str">
        <f>IF(Table1[[#This Row],[pct_pharm_e_Rx]]&gt;=0.85,"most"," ")</f>
        <v>most</v>
      </c>
    </row>
    <row r="1210" spans="1:16" x14ac:dyDescent="0.2">
      <c r="A1210" t="s">
        <v>33</v>
      </c>
      <c r="B1210" t="s">
        <v>34</v>
      </c>
      <c r="C1210">
        <v>4063</v>
      </c>
      <c r="D1210" t="s">
        <v>119</v>
      </c>
      <c r="E1210" s="1">
        <v>42461</v>
      </c>
      <c r="F1210">
        <v>4063</v>
      </c>
      <c r="G1210" t="str">
        <f>VLOOKUP(Table1[[#This Row],[tot_e_Rx]],'Lookup Tables'!$B$2:$C$6,2,TRUE)</f>
        <v xml:space="preserve">very low </v>
      </c>
      <c r="H1210">
        <v>3173</v>
      </c>
      <c r="I1210">
        <v>890</v>
      </c>
      <c r="J1210">
        <v>1894</v>
      </c>
      <c r="K1210">
        <v>2135</v>
      </c>
      <c r="L1210">
        <v>461</v>
      </c>
      <c r="M1210">
        <v>323</v>
      </c>
      <c r="N1210">
        <v>0.85</v>
      </c>
      <c r="O1210">
        <v>0.85</v>
      </c>
      <c r="P1210" t="str">
        <f>IF(Table1[[#This Row],[pct_pharm_e_Rx]]&gt;=0.85,"most"," ")</f>
        <v>most</v>
      </c>
    </row>
    <row r="1211" spans="1:16" x14ac:dyDescent="0.2">
      <c r="A1211" t="s">
        <v>59</v>
      </c>
      <c r="B1211" t="s">
        <v>60</v>
      </c>
      <c r="C1211">
        <v>4063</v>
      </c>
      <c r="D1211" t="s">
        <v>112</v>
      </c>
      <c r="E1211" s="1">
        <v>43101</v>
      </c>
      <c r="F1211">
        <v>4063</v>
      </c>
      <c r="G1211" t="str">
        <f>VLOOKUP(Table1[[#This Row],[tot_e_Rx]],'Lookup Tables'!$B$2:$C$6,2,TRUE)</f>
        <v xml:space="preserve">very low </v>
      </c>
      <c r="H1211">
        <v>3258</v>
      </c>
      <c r="I1211">
        <v>799</v>
      </c>
      <c r="J1211">
        <v>1649</v>
      </c>
      <c r="K1211">
        <v>2132</v>
      </c>
      <c r="L1211">
        <v>879</v>
      </c>
      <c r="M1211">
        <v>41</v>
      </c>
      <c r="N1211">
        <v>0.93</v>
      </c>
      <c r="O1211">
        <v>0.91</v>
      </c>
      <c r="P1211" t="str">
        <f>IF(Table1[[#This Row],[pct_pharm_e_Rx]]&gt;=0.85,"most"," ")</f>
        <v>most</v>
      </c>
    </row>
    <row r="1212" spans="1:16" x14ac:dyDescent="0.2">
      <c r="A1212" t="s">
        <v>15</v>
      </c>
      <c r="B1212" t="s">
        <v>16</v>
      </c>
      <c r="C1212">
        <v>4059</v>
      </c>
      <c r="D1212" t="s">
        <v>115</v>
      </c>
      <c r="E1212" s="1">
        <v>43191</v>
      </c>
      <c r="F1212">
        <v>4059</v>
      </c>
      <c r="G1212" t="str">
        <f>VLOOKUP(Table1[[#This Row],[tot_e_Rx]],'Lookup Tables'!$B$2:$C$6,2,TRUE)</f>
        <v xml:space="preserve">very low </v>
      </c>
      <c r="H1212">
        <v>3483</v>
      </c>
      <c r="I1212">
        <v>576</v>
      </c>
      <c r="J1212">
        <v>1660</v>
      </c>
      <c r="K1212">
        <v>2153</v>
      </c>
      <c r="L1212">
        <v>546</v>
      </c>
      <c r="M1212">
        <v>109</v>
      </c>
      <c r="N1212">
        <v>0.92</v>
      </c>
      <c r="O1212">
        <v>0.92</v>
      </c>
      <c r="P1212" t="str">
        <f>IF(Table1[[#This Row],[pct_pharm_e_Rx]]&gt;=0.85,"most"," ")</f>
        <v>most</v>
      </c>
    </row>
    <row r="1213" spans="1:16" x14ac:dyDescent="0.2">
      <c r="A1213" t="s">
        <v>59</v>
      </c>
      <c r="B1213" t="s">
        <v>60</v>
      </c>
      <c r="C1213">
        <v>4051</v>
      </c>
      <c r="D1213" t="s">
        <v>112</v>
      </c>
      <c r="E1213" s="1">
        <v>43070</v>
      </c>
      <c r="F1213">
        <v>4051</v>
      </c>
      <c r="G1213" t="str">
        <f>VLOOKUP(Table1[[#This Row],[tot_e_Rx]],'Lookup Tables'!$B$2:$C$6,2,TRUE)</f>
        <v xml:space="preserve">very low </v>
      </c>
      <c r="H1213">
        <v>3199</v>
      </c>
      <c r="I1213">
        <v>846</v>
      </c>
      <c r="J1213">
        <v>1646</v>
      </c>
      <c r="K1213">
        <v>2131</v>
      </c>
      <c r="L1213">
        <v>874</v>
      </c>
      <c r="M1213">
        <v>40</v>
      </c>
      <c r="N1213">
        <v>0.93</v>
      </c>
      <c r="O1213">
        <v>0.91</v>
      </c>
      <c r="P1213" t="str">
        <f>IF(Table1[[#This Row],[pct_pharm_e_Rx]]&gt;=0.85,"most"," ")</f>
        <v>most</v>
      </c>
    </row>
    <row r="1214" spans="1:16" x14ac:dyDescent="0.2">
      <c r="A1214" t="s">
        <v>67</v>
      </c>
      <c r="B1214" t="s">
        <v>68</v>
      </c>
      <c r="C1214">
        <v>4039</v>
      </c>
      <c r="D1214" t="s">
        <v>119</v>
      </c>
      <c r="E1214" s="1">
        <v>43435</v>
      </c>
      <c r="F1214">
        <v>4039</v>
      </c>
      <c r="G1214" t="str">
        <f>VLOOKUP(Table1[[#This Row],[tot_e_Rx]],'Lookup Tables'!$B$2:$C$6,2,TRUE)</f>
        <v xml:space="preserve">very low </v>
      </c>
      <c r="H1214">
        <v>3708</v>
      </c>
      <c r="I1214">
        <v>326</v>
      </c>
      <c r="J1214">
        <v>1794</v>
      </c>
      <c r="K1214">
        <v>2229</v>
      </c>
      <c r="L1214">
        <v>484</v>
      </c>
      <c r="M1214">
        <v>496</v>
      </c>
      <c r="N1214">
        <v>0.94</v>
      </c>
      <c r="O1214">
        <v>0.94</v>
      </c>
      <c r="P1214" t="str">
        <f>IF(Table1[[#This Row],[pct_pharm_e_Rx]]&gt;=0.85,"most"," ")</f>
        <v>most</v>
      </c>
    </row>
    <row r="1215" spans="1:16" x14ac:dyDescent="0.2">
      <c r="A1215" t="s">
        <v>21</v>
      </c>
      <c r="B1215" t="s">
        <v>22</v>
      </c>
      <c r="C1215">
        <v>4034</v>
      </c>
      <c r="D1215" t="s">
        <v>114</v>
      </c>
      <c r="E1215" s="1">
        <v>42461</v>
      </c>
      <c r="F1215">
        <v>4034</v>
      </c>
      <c r="G1215" t="str">
        <f>VLOOKUP(Table1[[#This Row],[tot_e_Rx]],'Lookup Tables'!$B$2:$C$6,2,TRUE)</f>
        <v xml:space="preserve">very low </v>
      </c>
      <c r="H1215">
        <v>3461</v>
      </c>
      <c r="I1215">
        <v>541</v>
      </c>
      <c r="J1215">
        <v>2106</v>
      </c>
      <c r="K1215">
        <v>1891</v>
      </c>
      <c r="L1215">
        <v>478</v>
      </c>
      <c r="M1215">
        <v>483</v>
      </c>
      <c r="N1215">
        <v>0.92</v>
      </c>
      <c r="O1215">
        <v>0.91</v>
      </c>
      <c r="P1215" t="str">
        <f>IF(Table1[[#This Row],[pct_pharm_e_Rx]]&gt;=0.85,"most"," ")</f>
        <v>most</v>
      </c>
    </row>
    <row r="1216" spans="1:16" x14ac:dyDescent="0.2">
      <c r="A1216" t="s">
        <v>107</v>
      </c>
      <c r="B1216" t="s">
        <v>108</v>
      </c>
      <c r="C1216">
        <v>4030</v>
      </c>
      <c r="D1216" t="s">
        <v>117</v>
      </c>
      <c r="E1216" s="1">
        <v>43556</v>
      </c>
      <c r="F1216">
        <v>4030</v>
      </c>
      <c r="G1216" t="str">
        <f>VLOOKUP(Table1[[#This Row],[tot_e_Rx]],'Lookup Tables'!$B$2:$C$6,2,TRUE)</f>
        <v xml:space="preserve">very low </v>
      </c>
      <c r="H1216">
        <v>3752</v>
      </c>
      <c r="I1216">
        <v>198</v>
      </c>
      <c r="J1216">
        <v>1626</v>
      </c>
      <c r="K1216">
        <v>2396</v>
      </c>
      <c r="L1216">
        <v>496</v>
      </c>
      <c r="M1216">
        <v>369</v>
      </c>
      <c r="N1216">
        <v>0.98</v>
      </c>
      <c r="O1216">
        <v>0.98</v>
      </c>
      <c r="P1216" t="str">
        <f>IF(Table1[[#This Row],[pct_pharm_e_Rx]]&gt;=0.85,"most"," ")</f>
        <v>most</v>
      </c>
    </row>
    <row r="1217" spans="1:16" x14ac:dyDescent="0.2">
      <c r="A1217" t="s">
        <v>41</v>
      </c>
      <c r="B1217" t="s">
        <v>42</v>
      </c>
      <c r="C1217">
        <v>4028</v>
      </c>
      <c r="D1217" t="s">
        <v>119</v>
      </c>
      <c r="E1217" s="1">
        <v>42826</v>
      </c>
      <c r="F1217">
        <v>4028</v>
      </c>
      <c r="G1217" t="str">
        <f>VLOOKUP(Table1[[#This Row],[tot_e_Rx]],'Lookup Tables'!$B$2:$C$6,2,TRUE)</f>
        <v xml:space="preserve">very low </v>
      </c>
      <c r="H1217">
        <v>3291</v>
      </c>
      <c r="I1217">
        <v>655</v>
      </c>
      <c r="J1217">
        <v>1807</v>
      </c>
      <c r="K1217">
        <v>2109</v>
      </c>
      <c r="L1217">
        <v>571</v>
      </c>
      <c r="M1217">
        <v>323</v>
      </c>
      <c r="N1217">
        <v>0.92</v>
      </c>
      <c r="O1217">
        <v>0.91</v>
      </c>
      <c r="P1217" t="str">
        <f>IF(Table1[[#This Row],[pct_pharm_e_Rx]]&gt;=0.85,"most"," ")</f>
        <v>most</v>
      </c>
    </row>
    <row r="1218" spans="1:16" x14ac:dyDescent="0.2">
      <c r="A1218" t="s">
        <v>97</v>
      </c>
      <c r="B1218" t="s">
        <v>98</v>
      </c>
      <c r="C1218">
        <v>4024</v>
      </c>
      <c r="D1218" t="s">
        <v>114</v>
      </c>
      <c r="E1218" s="1">
        <v>43221</v>
      </c>
      <c r="F1218">
        <v>4024</v>
      </c>
      <c r="G1218" t="str">
        <f>VLOOKUP(Table1[[#This Row],[tot_e_Rx]],'Lookup Tables'!$B$2:$C$6,2,TRUE)</f>
        <v xml:space="preserve">very low </v>
      </c>
      <c r="H1218">
        <v>3576</v>
      </c>
      <c r="I1218">
        <v>448</v>
      </c>
      <c r="J1218">
        <v>1720</v>
      </c>
      <c r="K1218">
        <v>2173</v>
      </c>
      <c r="L1218">
        <v>473</v>
      </c>
      <c r="M1218">
        <v>443</v>
      </c>
      <c r="N1218">
        <v>0.97</v>
      </c>
      <c r="O1218">
        <v>0.96</v>
      </c>
      <c r="P1218" t="str">
        <f>IF(Table1[[#This Row],[pct_pharm_e_Rx]]&gt;=0.85,"most"," ")</f>
        <v>most</v>
      </c>
    </row>
    <row r="1219" spans="1:16" x14ac:dyDescent="0.2">
      <c r="A1219" t="s">
        <v>67</v>
      </c>
      <c r="B1219" t="s">
        <v>68</v>
      </c>
      <c r="C1219">
        <v>4014</v>
      </c>
      <c r="D1219" t="s">
        <v>119</v>
      </c>
      <c r="E1219" s="1">
        <v>43374</v>
      </c>
      <c r="F1219">
        <v>4014</v>
      </c>
      <c r="G1219" t="str">
        <f>VLOOKUP(Table1[[#This Row],[tot_e_Rx]],'Lookup Tables'!$B$2:$C$6,2,TRUE)</f>
        <v xml:space="preserve">very low </v>
      </c>
      <c r="H1219">
        <v>3454</v>
      </c>
      <c r="I1219">
        <v>358</v>
      </c>
      <c r="J1219">
        <v>1767</v>
      </c>
      <c r="K1219">
        <v>2236</v>
      </c>
      <c r="L1219">
        <v>471</v>
      </c>
      <c r="M1219">
        <v>481</v>
      </c>
      <c r="N1219">
        <v>0.95</v>
      </c>
      <c r="O1219">
        <v>0.94</v>
      </c>
      <c r="P1219" t="str">
        <f>IF(Table1[[#This Row],[pct_pharm_e_Rx]]&gt;=0.85,"most"," ")</f>
        <v>most</v>
      </c>
    </row>
    <row r="1220" spans="1:16" x14ac:dyDescent="0.2">
      <c r="A1220" t="s">
        <v>15</v>
      </c>
      <c r="B1220" t="s">
        <v>16</v>
      </c>
      <c r="C1220">
        <v>4011</v>
      </c>
      <c r="D1220" t="s">
        <v>115</v>
      </c>
      <c r="E1220" s="1">
        <v>43160</v>
      </c>
      <c r="F1220">
        <v>4011</v>
      </c>
      <c r="G1220" t="str">
        <f>VLOOKUP(Table1[[#This Row],[tot_e_Rx]],'Lookup Tables'!$B$2:$C$6,2,TRUE)</f>
        <v xml:space="preserve">very low </v>
      </c>
      <c r="H1220">
        <v>3422</v>
      </c>
      <c r="I1220">
        <v>589</v>
      </c>
      <c r="J1220">
        <v>1636</v>
      </c>
      <c r="K1220">
        <v>2127</v>
      </c>
      <c r="L1220">
        <v>532</v>
      </c>
      <c r="M1220">
        <v>106</v>
      </c>
      <c r="N1220">
        <v>0.92</v>
      </c>
      <c r="O1220">
        <v>0.91</v>
      </c>
      <c r="P1220" t="str">
        <f>IF(Table1[[#This Row],[pct_pharm_e_Rx]]&gt;=0.85,"most"," ")</f>
        <v>most</v>
      </c>
    </row>
    <row r="1221" spans="1:16" x14ac:dyDescent="0.2">
      <c r="A1221" t="s">
        <v>17</v>
      </c>
      <c r="B1221" t="s">
        <v>18</v>
      </c>
      <c r="C1221">
        <v>4010</v>
      </c>
      <c r="D1221" t="s">
        <v>114</v>
      </c>
      <c r="E1221" s="1">
        <v>42401</v>
      </c>
      <c r="F1221">
        <v>4010</v>
      </c>
      <c r="G1221" t="str">
        <f>VLOOKUP(Table1[[#This Row],[tot_e_Rx]],'Lookup Tables'!$B$2:$C$6,2,TRUE)</f>
        <v xml:space="preserve">very low </v>
      </c>
      <c r="H1221">
        <v>3391</v>
      </c>
      <c r="I1221">
        <v>516</v>
      </c>
      <c r="J1221">
        <v>1810</v>
      </c>
      <c r="K1221">
        <v>2135</v>
      </c>
      <c r="L1221">
        <v>598</v>
      </c>
      <c r="M1221">
        <v>315</v>
      </c>
      <c r="N1221">
        <v>0.96</v>
      </c>
      <c r="O1221">
        <v>0.95</v>
      </c>
      <c r="P1221" t="str">
        <f>IF(Table1[[#This Row],[pct_pharm_e_Rx]]&gt;=0.85,"most"," ")</f>
        <v>most</v>
      </c>
    </row>
    <row r="1222" spans="1:16" x14ac:dyDescent="0.2">
      <c r="A1222" t="s">
        <v>67</v>
      </c>
      <c r="B1222" t="s">
        <v>68</v>
      </c>
      <c r="C1222">
        <v>4008</v>
      </c>
      <c r="D1222" t="s">
        <v>119</v>
      </c>
      <c r="E1222" s="1">
        <v>43405</v>
      </c>
      <c r="F1222">
        <v>4008</v>
      </c>
      <c r="G1222" t="str">
        <f>VLOOKUP(Table1[[#This Row],[tot_e_Rx]],'Lookup Tables'!$B$2:$C$6,2,TRUE)</f>
        <v xml:space="preserve">very low </v>
      </c>
      <c r="H1222">
        <v>3672</v>
      </c>
      <c r="I1222">
        <v>331</v>
      </c>
      <c r="J1222">
        <v>1778</v>
      </c>
      <c r="K1222">
        <v>2216</v>
      </c>
      <c r="L1222">
        <v>470</v>
      </c>
      <c r="M1222">
        <v>478</v>
      </c>
      <c r="N1222">
        <v>0.95</v>
      </c>
      <c r="O1222">
        <v>0.94</v>
      </c>
      <c r="P1222" t="str">
        <f>IF(Table1[[#This Row],[pct_pharm_e_Rx]]&gt;=0.85,"most"," ")</f>
        <v>most</v>
      </c>
    </row>
    <row r="1223" spans="1:16" x14ac:dyDescent="0.2">
      <c r="A1223" t="s">
        <v>15</v>
      </c>
      <c r="B1223" t="s">
        <v>16</v>
      </c>
      <c r="C1223">
        <v>4007</v>
      </c>
      <c r="D1223" t="s">
        <v>115</v>
      </c>
      <c r="E1223" s="1">
        <v>43132</v>
      </c>
      <c r="F1223">
        <v>4007</v>
      </c>
      <c r="G1223" t="str">
        <f>VLOOKUP(Table1[[#This Row],[tot_e_Rx]],'Lookup Tables'!$B$2:$C$6,2,TRUE)</f>
        <v xml:space="preserve">very low </v>
      </c>
      <c r="H1223">
        <v>3399</v>
      </c>
      <c r="I1223">
        <v>607</v>
      </c>
      <c r="J1223">
        <v>1627</v>
      </c>
      <c r="K1223">
        <v>2137</v>
      </c>
      <c r="L1223">
        <v>533</v>
      </c>
      <c r="M1223">
        <v>107</v>
      </c>
      <c r="N1223">
        <v>0.91</v>
      </c>
      <c r="O1223">
        <v>0.9</v>
      </c>
      <c r="P1223" t="str">
        <f>IF(Table1[[#This Row],[pct_pharm_e_Rx]]&gt;=0.85,"most"," ")</f>
        <v>most</v>
      </c>
    </row>
    <row r="1224" spans="1:16" x14ac:dyDescent="0.2">
      <c r="A1224" t="s">
        <v>97</v>
      </c>
      <c r="B1224" t="s">
        <v>98</v>
      </c>
      <c r="C1224">
        <v>4003</v>
      </c>
      <c r="D1224" t="s">
        <v>114</v>
      </c>
      <c r="E1224" s="1">
        <v>43191</v>
      </c>
      <c r="F1224">
        <v>4003</v>
      </c>
      <c r="G1224" t="str">
        <f>VLOOKUP(Table1[[#This Row],[tot_e_Rx]],'Lookup Tables'!$B$2:$C$6,2,TRUE)</f>
        <v xml:space="preserve">very low </v>
      </c>
      <c r="H1224">
        <v>3552</v>
      </c>
      <c r="I1224">
        <v>451</v>
      </c>
      <c r="J1224">
        <v>1728</v>
      </c>
      <c r="K1224">
        <v>2164</v>
      </c>
      <c r="L1224">
        <v>477</v>
      </c>
      <c r="M1224">
        <v>441</v>
      </c>
      <c r="N1224">
        <v>0.97</v>
      </c>
      <c r="O1224">
        <v>0.96</v>
      </c>
      <c r="P1224" t="str">
        <f>IF(Table1[[#This Row],[pct_pharm_e_Rx]]&gt;=0.85,"most"," ")</f>
        <v>most</v>
      </c>
    </row>
    <row r="1225" spans="1:16" x14ac:dyDescent="0.2">
      <c r="A1225" t="s">
        <v>89</v>
      </c>
      <c r="B1225" t="s">
        <v>90</v>
      </c>
      <c r="C1225">
        <v>3996</v>
      </c>
      <c r="D1225" t="s">
        <v>117</v>
      </c>
      <c r="E1225" s="1">
        <v>42491</v>
      </c>
      <c r="F1225">
        <v>3996</v>
      </c>
      <c r="G1225" t="str">
        <f>VLOOKUP(Table1[[#This Row],[tot_e_Rx]],'Lookup Tables'!$B$2:$C$6,2,TRUE)</f>
        <v xml:space="preserve">very low </v>
      </c>
      <c r="H1225">
        <v>2677</v>
      </c>
      <c r="I1225">
        <v>1282</v>
      </c>
      <c r="J1225">
        <v>1755</v>
      </c>
      <c r="K1225">
        <v>2213</v>
      </c>
      <c r="L1225">
        <v>424</v>
      </c>
      <c r="M1225">
        <v>157</v>
      </c>
      <c r="N1225">
        <v>0.91</v>
      </c>
      <c r="O1225">
        <v>0.84</v>
      </c>
      <c r="P1225" t="str">
        <f>IF(Table1[[#This Row],[pct_pharm_e_Rx]]&gt;=0.85,"most"," ")</f>
        <v xml:space="preserve"> </v>
      </c>
    </row>
    <row r="1226" spans="1:16" x14ac:dyDescent="0.2">
      <c r="A1226" t="s">
        <v>67</v>
      </c>
      <c r="B1226" t="s">
        <v>68</v>
      </c>
      <c r="C1226">
        <v>3991</v>
      </c>
      <c r="D1226" t="s">
        <v>119</v>
      </c>
      <c r="E1226" s="1">
        <v>43344</v>
      </c>
      <c r="F1226">
        <v>3991</v>
      </c>
      <c r="G1226" t="str">
        <f>VLOOKUP(Table1[[#This Row],[tot_e_Rx]],'Lookup Tables'!$B$2:$C$6,2,TRUE)</f>
        <v xml:space="preserve">very low </v>
      </c>
      <c r="H1226">
        <v>3628</v>
      </c>
      <c r="I1226">
        <v>363</v>
      </c>
      <c r="J1226">
        <v>1770</v>
      </c>
      <c r="K1226">
        <v>2217</v>
      </c>
      <c r="L1226">
        <v>467</v>
      </c>
      <c r="M1226">
        <v>476</v>
      </c>
      <c r="N1226">
        <v>0.95</v>
      </c>
      <c r="O1226">
        <v>0.94</v>
      </c>
      <c r="P1226" t="str">
        <f>IF(Table1[[#This Row],[pct_pharm_e_Rx]]&gt;=0.85,"most"," ")</f>
        <v>most</v>
      </c>
    </row>
    <row r="1227" spans="1:16" x14ac:dyDescent="0.2">
      <c r="A1227" t="s">
        <v>13</v>
      </c>
      <c r="B1227" t="s">
        <v>14</v>
      </c>
      <c r="C1227">
        <v>3984</v>
      </c>
      <c r="D1227" t="s">
        <v>112</v>
      </c>
      <c r="E1227" s="1">
        <v>42583</v>
      </c>
      <c r="F1227">
        <v>3984</v>
      </c>
      <c r="G1227" t="str">
        <f>VLOOKUP(Table1[[#This Row],[tot_e_Rx]],'Lookup Tables'!$B$2:$C$6,2,TRUE)</f>
        <v xml:space="preserve">very low </v>
      </c>
      <c r="H1227">
        <v>2696</v>
      </c>
      <c r="I1227">
        <v>1288</v>
      </c>
      <c r="J1227">
        <v>1302</v>
      </c>
      <c r="K1227">
        <v>2429</v>
      </c>
      <c r="L1227">
        <v>318</v>
      </c>
      <c r="M1227">
        <v>48</v>
      </c>
      <c r="N1227">
        <v>0.92</v>
      </c>
      <c r="O1227">
        <v>0.9</v>
      </c>
      <c r="P1227" t="str">
        <f>IF(Table1[[#This Row],[pct_pharm_e_Rx]]&gt;=0.85,"most"," ")</f>
        <v>most</v>
      </c>
    </row>
    <row r="1228" spans="1:16" x14ac:dyDescent="0.2">
      <c r="A1228" t="s">
        <v>59</v>
      </c>
      <c r="B1228" t="s">
        <v>60</v>
      </c>
      <c r="C1228">
        <v>3977</v>
      </c>
      <c r="D1228" t="s">
        <v>112</v>
      </c>
      <c r="E1228" s="1">
        <v>43040</v>
      </c>
      <c r="F1228">
        <v>3977</v>
      </c>
      <c r="G1228" t="str">
        <f>VLOOKUP(Table1[[#This Row],[tot_e_Rx]],'Lookup Tables'!$B$2:$C$6,2,TRUE)</f>
        <v xml:space="preserve">very low </v>
      </c>
      <c r="H1228">
        <v>3139</v>
      </c>
      <c r="I1228">
        <v>833</v>
      </c>
      <c r="J1228">
        <v>1593</v>
      </c>
      <c r="K1228">
        <v>2117</v>
      </c>
      <c r="L1228">
        <v>844</v>
      </c>
      <c r="M1228">
        <v>39</v>
      </c>
      <c r="N1228">
        <v>0.93</v>
      </c>
      <c r="O1228">
        <v>0.91</v>
      </c>
      <c r="P1228" t="str">
        <f>IF(Table1[[#This Row],[pct_pharm_e_Rx]]&gt;=0.85,"most"," ")</f>
        <v>most</v>
      </c>
    </row>
    <row r="1229" spans="1:16" x14ac:dyDescent="0.2">
      <c r="A1229" t="s">
        <v>107</v>
      </c>
      <c r="B1229" t="s">
        <v>108</v>
      </c>
      <c r="C1229">
        <v>3977</v>
      </c>
      <c r="D1229" t="s">
        <v>117</v>
      </c>
      <c r="E1229" s="1">
        <v>43525</v>
      </c>
      <c r="F1229">
        <v>3977</v>
      </c>
      <c r="G1229" t="str">
        <f>VLOOKUP(Table1[[#This Row],[tot_e_Rx]],'Lookup Tables'!$B$2:$C$6,2,TRUE)</f>
        <v xml:space="preserve">very low </v>
      </c>
      <c r="H1229">
        <v>3680</v>
      </c>
      <c r="I1229">
        <v>215</v>
      </c>
      <c r="J1229">
        <v>1611</v>
      </c>
      <c r="K1229">
        <v>2362</v>
      </c>
      <c r="L1229">
        <v>475</v>
      </c>
      <c r="M1229">
        <v>354</v>
      </c>
      <c r="N1229">
        <v>0.98</v>
      </c>
      <c r="O1229">
        <v>0.97</v>
      </c>
      <c r="P1229" t="str">
        <f>IF(Table1[[#This Row],[pct_pharm_e_Rx]]&gt;=0.85,"most"," ")</f>
        <v>most</v>
      </c>
    </row>
    <row r="1230" spans="1:16" x14ac:dyDescent="0.2">
      <c r="A1230" t="s">
        <v>15</v>
      </c>
      <c r="B1230" t="s">
        <v>16</v>
      </c>
      <c r="C1230">
        <v>3970</v>
      </c>
      <c r="D1230" t="s">
        <v>115</v>
      </c>
      <c r="E1230" s="1">
        <v>43101</v>
      </c>
      <c r="F1230">
        <v>3970</v>
      </c>
      <c r="G1230" t="str">
        <f>VLOOKUP(Table1[[#This Row],[tot_e_Rx]],'Lookup Tables'!$B$2:$C$6,2,TRUE)</f>
        <v xml:space="preserve">very low </v>
      </c>
      <c r="H1230">
        <v>3348</v>
      </c>
      <c r="I1230">
        <v>622</v>
      </c>
      <c r="J1230">
        <v>1603</v>
      </c>
      <c r="K1230">
        <v>2130</v>
      </c>
      <c r="L1230">
        <v>510</v>
      </c>
      <c r="M1230">
        <v>106</v>
      </c>
      <c r="N1230">
        <v>0.91</v>
      </c>
      <c r="O1230">
        <v>0.9</v>
      </c>
      <c r="P1230" t="str">
        <f>IF(Table1[[#This Row],[pct_pharm_e_Rx]]&gt;=0.85,"most"," ")</f>
        <v>most</v>
      </c>
    </row>
    <row r="1231" spans="1:16" x14ac:dyDescent="0.2">
      <c r="A1231" t="s">
        <v>107</v>
      </c>
      <c r="B1231" t="s">
        <v>108</v>
      </c>
      <c r="C1231">
        <v>3958</v>
      </c>
      <c r="D1231" t="s">
        <v>117</v>
      </c>
      <c r="E1231" s="1">
        <v>43497</v>
      </c>
      <c r="F1231">
        <v>3958</v>
      </c>
      <c r="G1231" t="str">
        <f>VLOOKUP(Table1[[#This Row],[tot_e_Rx]],'Lookup Tables'!$B$2:$C$6,2,TRUE)</f>
        <v xml:space="preserve">very low </v>
      </c>
      <c r="H1231">
        <v>3727</v>
      </c>
      <c r="I1231">
        <v>229</v>
      </c>
      <c r="J1231">
        <v>1609</v>
      </c>
      <c r="K1231">
        <v>2343</v>
      </c>
      <c r="L1231">
        <v>465</v>
      </c>
      <c r="M1231">
        <v>351</v>
      </c>
      <c r="N1231">
        <v>0.98</v>
      </c>
      <c r="O1231">
        <v>0.97</v>
      </c>
      <c r="P1231" t="str">
        <f>IF(Table1[[#This Row],[pct_pharm_e_Rx]]&gt;=0.85,"most"," ")</f>
        <v>most</v>
      </c>
    </row>
    <row r="1232" spans="1:16" x14ac:dyDescent="0.2">
      <c r="A1232" t="s">
        <v>107</v>
      </c>
      <c r="B1232" t="s">
        <v>108</v>
      </c>
      <c r="C1232">
        <v>3950</v>
      </c>
      <c r="D1232" t="s">
        <v>117</v>
      </c>
      <c r="E1232" s="1">
        <v>43466</v>
      </c>
      <c r="F1232">
        <v>3950</v>
      </c>
      <c r="G1232" t="str">
        <f>VLOOKUP(Table1[[#This Row],[tot_e_Rx]],'Lookup Tables'!$B$2:$C$6,2,TRUE)</f>
        <v xml:space="preserve">very low </v>
      </c>
      <c r="H1232">
        <v>3695</v>
      </c>
      <c r="I1232">
        <v>254</v>
      </c>
      <c r="J1232">
        <v>1583</v>
      </c>
      <c r="K1232">
        <v>2340</v>
      </c>
      <c r="L1232">
        <v>456</v>
      </c>
      <c r="M1232">
        <v>342</v>
      </c>
      <c r="N1232">
        <v>0.98</v>
      </c>
      <c r="O1232">
        <v>0.98</v>
      </c>
      <c r="P1232" t="str">
        <f>IF(Table1[[#This Row],[pct_pharm_e_Rx]]&gt;=0.85,"most"," ")</f>
        <v>most</v>
      </c>
    </row>
    <row r="1233" spans="1:16" x14ac:dyDescent="0.2">
      <c r="A1233" t="s">
        <v>97</v>
      </c>
      <c r="B1233" t="s">
        <v>98</v>
      </c>
      <c r="C1233">
        <v>3942</v>
      </c>
      <c r="D1233" t="s">
        <v>114</v>
      </c>
      <c r="E1233" s="1">
        <v>43160</v>
      </c>
      <c r="F1233">
        <v>3942</v>
      </c>
      <c r="G1233" t="str">
        <f>VLOOKUP(Table1[[#This Row],[tot_e_Rx]],'Lookup Tables'!$B$2:$C$6,2,TRUE)</f>
        <v xml:space="preserve">very low </v>
      </c>
      <c r="H1233">
        <v>3482</v>
      </c>
      <c r="I1233">
        <v>460</v>
      </c>
      <c r="J1233">
        <v>1698</v>
      </c>
      <c r="K1233">
        <v>2130</v>
      </c>
      <c r="L1233">
        <v>459</v>
      </c>
      <c r="M1233">
        <v>432</v>
      </c>
      <c r="N1233">
        <v>0.97</v>
      </c>
      <c r="O1233">
        <v>0.96</v>
      </c>
      <c r="P1233" t="str">
        <f>IF(Table1[[#This Row],[pct_pharm_e_Rx]]&gt;=0.85,"most"," ")</f>
        <v>most</v>
      </c>
    </row>
    <row r="1234" spans="1:16" x14ac:dyDescent="0.2">
      <c r="A1234" t="s">
        <v>59</v>
      </c>
      <c r="B1234" t="s">
        <v>60</v>
      </c>
      <c r="C1234">
        <v>3941</v>
      </c>
      <c r="D1234" t="s">
        <v>112</v>
      </c>
      <c r="E1234" s="1">
        <v>43009</v>
      </c>
      <c r="F1234">
        <v>3941</v>
      </c>
      <c r="G1234" t="str">
        <f>VLOOKUP(Table1[[#This Row],[tot_e_Rx]],'Lookup Tables'!$B$2:$C$6,2,TRUE)</f>
        <v xml:space="preserve">very low </v>
      </c>
      <c r="H1234">
        <v>3110</v>
      </c>
      <c r="I1234">
        <v>825</v>
      </c>
      <c r="J1234">
        <v>1582</v>
      </c>
      <c r="K1234">
        <v>2108</v>
      </c>
      <c r="L1234">
        <v>836</v>
      </c>
      <c r="M1234">
        <v>37</v>
      </c>
      <c r="N1234">
        <v>0.93</v>
      </c>
      <c r="O1234">
        <v>0.9</v>
      </c>
      <c r="P1234" t="str">
        <f>IF(Table1[[#This Row],[pct_pharm_e_Rx]]&gt;=0.85,"most"," ")</f>
        <v>most</v>
      </c>
    </row>
    <row r="1235" spans="1:16" x14ac:dyDescent="0.2">
      <c r="A1235" t="s">
        <v>49</v>
      </c>
      <c r="B1235" t="s">
        <v>50</v>
      </c>
      <c r="C1235">
        <v>3940</v>
      </c>
      <c r="D1235" t="s">
        <v>117</v>
      </c>
      <c r="E1235" s="1">
        <v>42370</v>
      </c>
      <c r="F1235">
        <v>3940</v>
      </c>
      <c r="G1235" t="str">
        <f>VLOOKUP(Table1[[#This Row],[tot_e_Rx]],'Lookup Tables'!$B$2:$C$6,2,TRUE)</f>
        <v xml:space="preserve">very low </v>
      </c>
      <c r="H1235">
        <v>2542</v>
      </c>
      <c r="I1235">
        <v>1330</v>
      </c>
      <c r="J1235">
        <v>1219</v>
      </c>
      <c r="K1235">
        <v>2420</v>
      </c>
      <c r="L1235">
        <v>393</v>
      </c>
      <c r="M1235">
        <v>191</v>
      </c>
      <c r="N1235">
        <v>0.92</v>
      </c>
      <c r="O1235">
        <v>0.92</v>
      </c>
      <c r="P1235" t="str">
        <f>IF(Table1[[#This Row],[pct_pharm_e_Rx]]&gt;=0.85,"most"," ")</f>
        <v>most</v>
      </c>
    </row>
    <row r="1236" spans="1:16" x14ac:dyDescent="0.2">
      <c r="A1236" t="s">
        <v>33</v>
      </c>
      <c r="B1236" t="s">
        <v>34</v>
      </c>
      <c r="C1236">
        <v>3940</v>
      </c>
      <c r="D1236" t="s">
        <v>119</v>
      </c>
      <c r="E1236" s="1">
        <v>42430</v>
      </c>
      <c r="F1236">
        <v>3940</v>
      </c>
      <c r="G1236" t="str">
        <f>VLOOKUP(Table1[[#This Row],[tot_e_Rx]],'Lookup Tables'!$B$2:$C$6,2,TRUE)</f>
        <v xml:space="preserve">very low </v>
      </c>
      <c r="H1236">
        <v>3097</v>
      </c>
      <c r="I1236">
        <v>843</v>
      </c>
      <c r="J1236">
        <v>1860</v>
      </c>
      <c r="K1236">
        <v>2044</v>
      </c>
      <c r="L1236">
        <v>438</v>
      </c>
      <c r="M1236">
        <v>312</v>
      </c>
      <c r="N1236">
        <v>0.84</v>
      </c>
      <c r="O1236">
        <v>0.82</v>
      </c>
      <c r="P1236" t="str">
        <f>IF(Table1[[#This Row],[pct_pharm_e_Rx]]&gt;=0.85,"most"," ")</f>
        <v xml:space="preserve"> </v>
      </c>
    </row>
    <row r="1237" spans="1:16" x14ac:dyDescent="0.2">
      <c r="A1237" t="s">
        <v>15</v>
      </c>
      <c r="B1237" t="s">
        <v>16</v>
      </c>
      <c r="C1237">
        <v>3932</v>
      </c>
      <c r="D1237" t="s">
        <v>115</v>
      </c>
      <c r="E1237" s="1">
        <v>43070</v>
      </c>
      <c r="F1237">
        <v>3932</v>
      </c>
      <c r="G1237" t="str">
        <f>VLOOKUP(Table1[[#This Row],[tot_e_Rx]],'Lookup Tables'!$B$2:$C$6,2,TRUE)</f>
        <v xml:space="preserve">very low </v>
      </c>
      <c r="H1237">
        <v>3293</v>
      </c>
      <c r="I1237">
        <v>636</v>
      </c>
      <c r="J1237">
        <v>1601</v>
      </c>
      <c r="K1237">
        <v>2094</v>
      </c>
      <c r="L1237">
        <v>505</v>
      </c>
      <c r="M1237">
        <v>102</v>
      </c>
      <c r="N1237">
        <v>0.91</v>
      </c>
      <c r="O1237">
        <v>0.9</v>
      </c>
      <c r="P1237" t="str">
        <f>IF(Table1[[#This Row],[pct_pharm_e_Rx]]&gt;=0.85,"most"," ")</f>
        <v>most</v>
      </c>
    </row>
    <row r="1238" spans="1:16" x14ac:dyDescent="0.2">
      <c r="A1238" t="s">
        <v>15</v>
      </c>
      <c r="B1238" t="s">
        <v>16</v>
      </c>
      <c r="C1238">
        <v>3919</v>
      </c>
      <c r="D1238" t="s">
        <v>115</v>
      </c>
      <c r="E1238" s="1">
        <v>43009</v>
      </c>
      <c r="F1238">
        <v>3919</v>
      </c>
      <c r="G1238" t="str">
        <f>VLOOKUP(Table1[[#This Row],[tot_e_Rx]],'Lookup Tables'!$B$2:$C$6,2,TRUE)</f>
        <v xml:space="preserve">very low </v>
      </c>
      <c r="H1238">
        <v>3241</v>
      </c>
      <c r="I1238">
        <v>676</v>
      </c>
      <c r="J1238">
        <v>1580</v>
      </c>
      <c r="K1238">
        <v>2111</v>
      </c>
      <c r="L1238">
        <v>503</v>
      </c>
      <c r="M1238">
        <v>110</v>
      </c>
      <c r="N1238">
        <v>0.91</v>
      </c>
      <c r="O1238">
        <v>0.91</v>
      </c>
      <c r="P1238" t="str">
        <f>IF(Table1[[#This Row],[pct_pharm_e_Rx]]&gt;=0.85,"most"," ")</f>
        <v>most</v>
      </c>
    </row>
    <row r="1239" spans="1:16" x14ac:dyDescent="0.2">
      <c r="A1239" t="s">
        <v>15</v>
      </c>
      <c r="B1239" t="s">
        <v>16</v>
      </c>
      <c r="C1239">
        <v>3919</v>
      </c>
      <c r="D1239" t="s">
        <v>115</v>
      </c>
      <c r="E1239" s="1">
        <v>43040</v>
      </c>
      <c r="F1239">
        <v>3919</v>
      </c>
      <c r="G1239" t="str">
        <f>VLOOKUP(Table1[[#This Row],[tot_e_Rx]],'Lookup Tables'!$B$2:$C$6,2,TRUE)</f>
        <v xml:space="preserve">very low </v>
      </c>
      <c r="H1239">
        <v>3296</v>
      </c>
      <c r="I1239">
        <v>620</v>
      </c>
      <c r="J1239">
        <v>1602</v>
      </c>
      <c r="K1239">
        <v>2091</v>
      </c>
      <c r="L1239">
        <v>506</v>
      </c>
      <c r="M1239">
        <v>108</v>
      </c>
      <c r="N1239">
        <v>0.91</v>
      </c>
      <c r="O1239">
        <v>0.9</v>
      </c>
      <c r="P1239" t="str">
        <f>IF(Table1[[#This Row],[pct_pharm_e_Rx]]&gt;=0.85,"most"," ")</f>
        <v>most</v>
      </c>
    </row>
    <row r="1240" spans="1:16" x14ac:dyDescent="0.2">
      <c r="A1240" t="s">
        <v>17</v>
      </c>
      <c r="B1240" t="s">
        <v>18</v>
      </c>
      <c r="C1240">
        <v>3914</v>
      </c>
      <c r="D1240" t="s">
        <v>114</v>
      </c>
      <c r="E1240" s="1">
        <v>42370</v>
      </c>
      <c r="F1240">
        <v>3914</v>
      </c>
      <c r="G1240" t="str">
        <f>VLOOKUP(Table1[[#This Row],[tot_e_Rx]],'Lookup Tables'!$B$2:$C$6,2,TRUE)</f>
        <v xml:space="preserve">very low </v>
      </c>
      <c r="H1240">
        <v>3320</v>
      </c>
      <c r="I1240">
        <v>487</v>
      </c>
      <c r="J1240">
        <v>1587</v>
      </c>
      <c r="K1240">
        <v>1997</v>
      </c>
      <c r="L1240">
        <v>581</v>
      </c>
      <c r="M1240">
        <v>293</v>
      </c>
      <c r="N1240">
        <v>0.96</v>
      </c>
      <c r="O1240">
        <v>0.96</v>
      </c>
      <c r="P1240" t="str">
        <f>IF(Table1[[#This Row],[pct_pharm_e_Rx]]&gt;=0.85,"most"," ")</f>
        <v>most</v>
      </c>
    </row>
    <row r="1241" spans="1:16" x14ac:dyDescent="0.2">
      <c r="A1241" t="s">
        <v>41</v>
      </c>
      <c r="B1241" t="s">
        <v>42</v>
      </c>
      <c r="C1241">
        <v>3910</v>
      </c>
      <c r="D1241" t="s">
        <v>119</v>
      </c>
      <c r="E1241" s="1">
        <v>42795</v>
      </c>
      <c r="F1241">
        <v>3910</v>
      </c>
      <c r="G1241" t="str">
        <f>VLOOKUP(Table1[[#This Row],[tot_e_Rx]],'Lookup Tables'!$B$2:$C$6,2,TRUE)</f>
        <v xml:space="preserve">very low </v>
      </c>
      <c r="H1241">
        <v>3184</v>
      </c>
      <c r="I1241">
        <v>649</v>
      </c>
      <c r="J1241">
        <v>1766</v>
      </c>
      <c r="K1241">
        <v>2036</v>
      </c>
      <c r="L1241">
        <v>547</v>
      </c>
      <c r="M1241">
        <v>311</v>
      </c>
      <c r="N1241">
        <v>0.92</v>
      </c>
      <c r="O1241">
        <v>0.91</v>
      </c>
      <c r="P1241" t="str">
        <f>IF(Table1[[#This Row],[pct_pharm_e_Rx]]&gt;=0.85,"most"," ")</f>
        <v>most</v>
      </c>
    </row>
    <row r="1242" spans="1:16" x14ac:dyDescent="0.2">
      <c r="A1242" t="s">
        <v>41</v>
      </c>
      <c r="B1242" t="s">
        <v>42</v>
      </c>
      <c r="C1242">
        <v>3900</v>
      </c>
      <c r="D1242" t="s">
        <v>119</v>
      </c>
      <c r="E1242" s="1">
        <v>42767</v>
      </c>
      <c r="F1242">
        <v>3900</v>
      </c>
      <c r="G1242" t="str">
        <f>VLOOKUP(Table1[[#This Row],[tot_e_Rx]],'Lookup Tables'!$B$2:$C$6,2,TRUE)</f>
        <v xml:space="preserve">very low </v>
      </c>
      <c r="H1242">
        <v>3175</v>
      </c>
      <c r="I1242">
        <v>644</v>
      </c>
      <c r="J1242">
        <v>1760</v>
      </c>
      <c r="K1242">
        <v>2036</v>
      </c>
      <c r="L1242">
        <v>540</v>
      </c>
      <c r="M1242">
        <v>314</v>
      </c>
      <c r="N1242">
        <v>0.91</v>
      </c>
      <c r="O1242">
        <v>0.91</v>
      </c>
      <c r="P1242" t="str">
        <f>IF(Table1[[#This Row],[pct_pharm_e_Rx]]&gt;=0.85,"most"," ")</f>
        <v>most</v>
      </c>
    </row>
    <row r="1243" spans="1:16" x14ac:dyDescent="0.2">
      <c r="A1243" t="s">
        <v>67</v>
      </c>
      <c r="B1243" t="s">
        <v>68</v>
      </c>
      <c r="C1243">
        <v>3897</v>
      </c>
      <c r="D1243" t="s">
        <v>119</v>
      </c>
      <c r="E1243" s="1">
        <v>43313</v>
      </c>
      <c r="F1243">
        <v>3897</v>
      </c>
      <c r="G1243" t="str">
        <f>VLOOKUP(Table1[[#This Row],[tot_e_Rx]],'Lookup Tables'!$B$2:$C$6,2,TRUE)</f>
        <v xml:space="preserve">very low </v>
      </c>
      <c r="H1243">
        <v>3513</v>
      </c>
      <c r="I1243">
        <v>383</v>
      </c>
      <c r="J1243">
        <v>1723</v>
      </c>
      <c r="K1243">
        <v>2172</v>
      </c>
      <c r="L1243">
        <v>450</v>
      </c>
      <c r="M1243">
        <v>466</v>
      </c>
      <c r="N1243">
        <v>0.94</v>
      </c>
      <c r="O1243">
        <v>0.93</v>
      </c>
      <c r="P1243" t="str">
        <f>IF(Table1[[#This Row],[pct_pharm_e_Rx]]&gt;=0.85,"most"," ")</f>
        <v>most</v>
      </c>
    </row>
    <row r="1244" spans="1:16" x14ac:dyDescent="0.2">
      <c r="A1244" t="s">
        <v>97</v>
      </c>
      <c r="B1244" t="s">
        <v>98</v>
      </c>
      <c r="C1244">
        <v>3889</v>
      </c>
      <c r="D1244" t="s">
        <v>114</v>
      </c>
      <c r="E1244" s="1">
        <v>43132</v>
      </c>
      <c r="F1244">
        <v>3889</v>
      </c>
      <c r="G1244" t="str">
        <f>VLOOKUP(Table1[[#This Row],[tot_e_Rx]],'Lookup Tables'!$B$2:$C$6,2,TRUE)</f>
        <v xml:space="preserve">very low </v>
      </c>
      <c r="H1244">
        <v>3415</v>
      </c>
      <c r="I1244">
        <v>474</v>
      </c>
      <c r="J1244">
        <v>1692</v>
      </c>
      <c r="K1244">
        <v>2086</v>
      </c>
      <c r="L1244">
        <v>457</v>
      </c>
      <c r="M1244">
        <v>424</v>
      </c>
      <c r="N1244">
        <v>0.94</v>
      </c>
      <c r="O1244">
        <v>0.93</v>
      </c>
      <c r="P1244" t="str">
        <f>IF(Table1[[#This Row],[pct_pharm_e_Rx]]&gt;=0.85,"most"," ")</f>
        <v>most</v>
      </c>
    </row>
    <row r="1245" spans="1:16" x14ac:dyDescent="0.2">
      <c r="A1245" t="s">
        <v>107</v>
      </c>
      <c r="B1245" t="s">
        <v>108</v>
      </c>
      <c r="C1245">
        <v>3883</v>
      </c>
      <c r="D1245" t="s">
        <v>117</v>
      </c>
      <c r="E1245" s="1">
        <v>43435</v>
      </c>
      <c r="F1245">
        <v>3883</v>
      </c>
      <c r="G1245" t="str">
        <f>VLOOKUP(Table1[[#This Row],[tot_e_Rx]],'Lookup Tables'!$B$2:$C$6,2,TRUE)</f>
        <v xml:space="preserve">very low </v>
      </c>
      <c r="H1245">
        <v>3618</v>
      </c>
      <c r="I1245">
        <v>261</v>
      </c>
      <c r="J1245">
        <v>1571</v>
      </c>
      <c r="K1245">
        <v>2295</v>
      </c>
      <c r="L1245">
        <v>448</v>
      </c>
      <c r="M1245">
        <v>344</v>
      </c>
      <c r="N1245">
        <v>0.98</v>
      </c>
      <c r="O1245">
        <v>0.98</v>
      </c>
      <c r="P1245" t="str">
        <f>IF(Table1[[#This Row],[pct_pharm_e_Rx]]&gt;=0.85,"most"," ")</f>
        <v>most</v>
      </c>
    </row>
    <row r="1246" spans="1:16" x14ac:dyDescent="0.2">
      <c r="A1246" t="s">
        <v>107</v>
      </c>
      <c r="B1246" t="s">
        <v>108</v>
      </c>
      <c r="C1246">
        <v>3881</v>
      </c>
      <c r="D1246" t="s">
        <v>117</v>
      </c>
      <c r="E1246" s="1">
        <v>43405</v>
      </c>
      <c r="F1246">
        <v>3881</v>
      </c>
      <c r="G1246" t="str">
        <f>VLOOKUP(Table1[[#This Row],[tot_e_Rx]],'Lookup Tables'!$B$2:$C$6,2,TRUE)</f>
        <v xml:space="preserve">very low </v>
      </c>
      <c r="H1246">
        <v>3626</v>
      </c>
      <c r="I1246">
        <v>252</v>
      </c>
      <c r="J1246">
        <v>1552</v>
      </c>
      <c r="K1246">
        <v>2312</v>
      </c>
      <c r="L1246">
        <v>448</v>
      </c>
      <c r="M1246">
        <v>336</v>
      </c>
      <c r="N1246">
        <v>0.98</v>
      </c>
      <c r="O1246">
        <v>0.98</v>
      </c>
      <c r="P1246" t="str">
        <f>IF(Table1[[#This Row],[pct_pharm_e_Rx]]&gt;=0.85,"most"," ")</f>
        <v>most</v>
      </c>
    </row>
    <row r="1247" spans="1:16" x14ac:dyDescent="0.2">
      <c r="A1247" t="s">
        <v>45</v>
      </c>
      <c r="B1247" t="s">
        <v>46</v>
      </c>
      <c r="C1247">
        <v>3868</v>
      </c>
      <c r="D1247" t="s">
        <v>115</v>
      </c>
      <c r="E1247" s="1">
        <v>42644</v>
      </c>
      <c r="F1247">
        <v>3868</v>
      </c>
      <c r="G1247" t="str">
        <f>VLOOKUP(Table1[[#This Row],[tot_e_Rx]],'Lookup Tables'!$B$2:$C$6,2,TRUE)</f>
        <v xml:space="preserve">very low </v>
      </c>
      <c r="H1247">
        <v>2753</v>
      </c>
      <c r="I1247">
        <v>1100</v>
      </c>
      <c r="J1247">
        <v>1254</v>
      </c>
      <c r="K1247">
        <v>2557</v>
      </c>
      <c r="L1247">
        <v>426</v>
      </c>
      <c r="M1247">
        <v>96</v>
      </c>
      <c r="N1247">
        <v>0.84</v>
      </c>
      <c r="O1247">
        <v>0.84</v>
      </c>
      <c r="P1247" t="str">
        <f>IF(Table1[[#This Row],[pct_pharm_e_Rx]]&gt;=0.85,"most"," ")</f>
        <v xml:space="preserve"> </v>
      </c>
    </row>
    <row r="1248" spans="1:16" x14ac:dyDescent="0.2">
      <c r="A1248" t="s">
        <v>23</v>
      </c>
      <c r="B1248" t="s">
        <v>24</v>
      </c>
      <c r="C1248">
        <v>3867</v>
      </c>
      <c r="D1248" t="s">
        <v>116</v>
      </c>
      <c r="E1248" s="1">
        <v>42461</v>
      </c>
      <c r="F1248">
        <v>3867</v>
      </c>
      <c r="G1248" t="str">
        <f>VLOOKUP(Table1[[#This Row],[tot_e_Rx]],'Lookup Tables'!$B$2:$C$6,2,TRUE)</f>
        <v xml:space="preserve">very low </v>
      </c>
      <c r="H1248">
        <v>3068</v>
      </c>
      <c r="I1248">
        <v>766</v>
      </c>
      <c r="J1248">
        <v>1316</v>
      </c>
      <c r="K1248">
        <v>2504</v>
      </c>
      <c r="L1248">
        <v>469</v>
      </c>
      <c r="M1248">
        <v>226</v>
      </c>
      <c r="N1248">
        <v>0.91</v>
      </c>
      <c r="O1248">
        <v>0.91</v>
      </c>
      <c r="P1248" t="str">
        <f>IF(Table1[[#This Row],[pct_pharm_e_Rx]]&gt;=0.85,"most"," ")</f>
        <v>most</v>
      </c>
    </row>
    <row r="1249" spans="1:16" x14ac:dyDescent="0.2">
      <c r="A1249" t="s">
        <v>107</v>
      </c>
      <c r="B1249" t="s">
        <v>108</v>
      </c>
      <c r="C1249">
        <v>3867</v>
      </c>
      <c r="D1249" t="s">
        <v>117</v>
      </c>
      <c r="E1249" s="1">
        <v>43374</v>
      </c>
      <c r="F1249">
        <v>3867</v>
      </c>
      <c r="G1249" t="str">
        <f>VLOOKUP(Table1[[#This Row],[tot_e_Rx]],'Lookup Tables'!$B$2:$C$6,2,TRUE)</f>
        <v xml:space="preserve">very low </v>
      </c>
      <c r="H1249">
        <v>3603</v>
      </c>
      <c r="I1249">
        <v>264</v>
      </c>
      <c r="J1249">
        <v>1552</v>
      </c>
      <c r="K1249">
        <v>2300</v>
      </c>
      <c r="L1249">
        <v>437</v>
      </c>
      <c r="M1249">
        <v>339</v>
      </c>
      <c r="N1249">
        <v>0.98</v>
      </c>
      <c r="O1249">
        <v>0.98</v>
      </c>
      <c r="P1249" t="str">
        <f>IF(Table1[[#This Row],[pct_pharm_e_Rx]]&gt;=0.85,"most"," ")</f>
        <v>most</v>
      </c>
    </row>
    <row r="1250" spans="1:16" x14ac:dyDescent="0.2">
      <c r="A1250" t="s">
        <v>13</v>
      </c>
      <c r="B1250" t="s">
        <v>14</v>
      </c>
      <c r="C1250">
        <v>3857</v>
      </c>
      <c r="D1250" t="s">
        <v>112</v>
      </c>
      <c r="E1250" s="1">
        <v>42552</v>
      </c>
      <c r="F1250">
        <v>3857</v>
      </c>
      <c r="G1250" t="str">
        <f>VLOOKUP(Table1[[#This Row],[tot_e_Rx]],'Lookup Tables'!$B$2:$C$6,2,TRUE)</f>
        <v xml:space="preserve">very low </v>
      </c>
      <c r="H1250">
        <v>2534</v>
      </c>
      <c r="I1250">
        <v>1323</v>
      </c>
      <c r="J1250">
        <v>1336</v>
      </c>
      <c r="K1250">
        <v>2489</v>
      </c>
      <c r="L1250">
        <v>319</v>
      </c>
      <c r="M1250">
        <v>50</v>
      </c>
      <c r="N1250">
        <v>0.92</v>
      </c>
      <c r="O1250">
        <v>0.89</v>
      </c>
      <c r="P1250" t="str">
        <f>IF(Table1[[#This Row],[pct_pharm_e_Rx]]&gt;=0.85,"most"," ")</f>
        <v>most</v>
      </c>
    </row>
    <row r="1251" spans="1:16" x14ac:dyDescent="0.2">
      <c r="A1251" t="s">
        <v>33</v>
      </c>
      <c r="B1251" t="s">
        <v>34</v>
      </c>
      <c r="C1251">
        <v>3856</v>
      </c>
      <c r="D1251" t="s">
        <v>119</v>
      </c>
      <c r="E1251" s="1">
        <v>42401</v>
      </c>
      <c r="F1251">
        <v>3856</v>
      </c>
      <c r="G1251" t="str">
        <f>VLOOKUP(Table1[[#This Row],[tot_e_Rx]],'Lookup Tables'!$B$2:$C$6,2,TRUE)</f>
        <v xml:space="preserve">very low </v>
      </c>
      <c r="H1251">
        <v>3066</v>
      </c>
      <c r="I1251">
        <v>790</v>
      </c>
      <c r="J1251">
        <v>1854</v>
      </c>
      <c r="K1251">
        <v>1963</v>
      </c>
      <c r="L1251">
        <v>434</v>
      </c>
      <c r="M1251">
        <v>304</v>
      </c>
      <c r="N1251">
        <v>0.84</v>
      </c>
      <c r="O1251">
        <v>0.82</v>
      </c>
      <c r="P1251" t="str">
        <f>IF(Table1[[#This Row],[pct_pharm_e_Rx]]&gt;=0.85,"most"," ")</f>
        <v xml:space="preserve"> </v>
      </c>
    </row>
    <row r="1252" spans="1:16" x14ac:dyDescent="0.2">
      <c r="A1252" t="s">
        <v>41</v>
      </c>
      <c r="B1252" t="s">
        <v>42</v>
      </c>
      <c r="C1252">
        <v>3841</v>
      </c>
      <c r="D1252" t="s">
        <v>119</v>
      </c>
      <c r="E1252" s="1">
        <v>42736</v>
      </c>
      <c r="F1252">
        <v>3841</v>
      </c>
      <c r="G1252" t="str">
        <f>VLOOKUP(Table1[[#This Row],[tot_e_Rx]],'Lookup Tables'!$B$2:$C$6,2,TRUE)</f>
        <v xml:space="preserve">very low </v>
      </c>
      <c r="H1252">
        <v>3115</v>
      </c>
      <c r="I1252">
        <v>641</v>
      </c>
      <c r="J1252">
        <v>1736</v>
      </c>
      <c r="K1252">
        <v>2007</v>
      </c>
      <c r="L1252">
        <v>534</v>
      </c>
      <c r="M1252">
        <v>302</v>
      </c>
      <c r="N1252">
        <v>0.9</v>
      </c>
      <c r="O1252">
        <v>0.89</v>
      </c>
      <c r="P1252" t="str">
        <f>IF(Table1[[#This Row],[pct_pharm_e_Rx]]&gt;=0.85,"most"," ")</f>
        <v>most</v>
      </c>
    </row>
    <row r="1253" spans="1:16" x14ac:dyDescent="0.2">
      <c r="A1253" t="s">
        <v>67</v>
      </c>
      <c r="B1253" t="s">
        <v>68</v>
      </c>
      <c r="C1253">
        <v>3826</v>
      </c>
      <c r="D1253" t="s">
        <v>119</v>
      </c>
      <c r="E1253" s="1">
        <v>43282</v>
      </c>
      <c r="F1253">
        <v>3826</v>
      </c>
      <c r="G1253" t="str">
        <f>VLOOKUP(Table1[[#This Row],[tot_e_Rx]],'Lookup Tables'!$B$2:$C$6,2,TRUE)</f>
        <v xml:space="preserve">very low </v>
      </c>
      <c r="H1253">
        <v>3451</v>
      </c>
      <c r="I1253">
        <v>375</v>
      </c>
      <c r="J1253">
        <v>1493</v>
      </c>
      <c r="K1253">
        <v>1978</v>
      </c>
      <c r="L1253">
        <v>438</v>
      </c>
      <c r="M1253">
        <v>437</v>
      </c>
      <c r="N1253">
        <v>0.94</v>
      </c>
      <c r="O1253">
        <v>0.93</v>
      </c>
      <c r="P1253" t="str">
        <f>IF(Table1[[#This Row],[pct_pharm_e_Rx]]&gt;=0.85,"most"," ")</f>
        <v>most</v>
      </c>
    </row>
    <row r="1254" spans="1:16" x14ac:dyDescent="0.2">
      <c r="A1254" t="s">
        <v>97</v>
      </c>
      <c r="B1254" t="s">
        <v>98</v>
      </c>
      <c r="C1254">
        <v>3823</v>
      </c>
      <c r="D1254" t="s">
        <v>114</v>
      </c>
      <c r="E1254" s="1">
        <v>43101</v>
      </c>
      <c r="F1254">
        <v>3823</v>
      </c>
      <c r="G1254" t="str">
        <f>VLOOKUP(Table1[[#This Row],[tot_e_Rx]],'Lookup Tables'!$B$2:$C$6,2,TRUE)</f>
        <v xml:space="preserve">very low </v>
      </c>
      <c r="H1254">
        <v>3324</v>
      </c>
      <c r="I1254">
        <v>499</v>
      </c>
      <c r="J1254">
        <v>1681</v>
      </c>
      <c r="K1254">
        <v>2039</v>
      </c>
      <c r="L1254">
        <v>454</v>
      </c>
      <c r="M1254">
        <v>404</v>
      </c>
      <c r="N1254">
        <v>0.94</v>
      </c>
      <c r="O1254">
        <v>0.93</v>
      </c>
      <c r="P1254" t="str">
        <f>IF(Table1[[#This Row],[pct_pharm_e_Rx]]&gt;=0.85,"most"," ")</f>
        <v>most</v>
      </c>
    </row>
    <row r="1255" spans="1:16" x14ac:dyDescent="0.2">
      <c r="A1255" t="s">
        <v>41</v>
      </c>
      <c r="B1255" t="s">
        <v>42</v>
      </c>
      <c r="C1255">
        <v>3816</v>
      </c>
      <c r="D1255" t="s">
        <v>119</v>
      </c>
      <c r="E1255" s="1">
        <v>42705</v>
      </c>
      <c r="F1255">
        <v>3816</v>
      </c>
      <c r="G1255" t="str">
        <f>VLOOKUP(Table1[[#This Row],[tot_e_Rx]],'Lookup Tables'!$B$2:$C$6,2,TRUE)</f>
        <v xml:space="preserve">very low </v>
      </c>
      <c r="H1255">
        <v>3063</v>
      </c>
      <c r="I1255">
        <v>667</v>
      </c>
      <c r="J1255">
        <v>1722</v>
      </c>
      <c r="K1255">
        <v>1991</v>
      </c>
      <c r="L1255">
        <v>518</v>
      </c>
      <c r="M1255">
        <v>295</v>
      </c>
      <c r="N1255">
        <v>0.9</v>
      </c>
      <c r="O1255">
        <v>0.89</v>
      </c>
      <c r="P1255" t="str">
        <f>IF(Table1[[#This Row],[pct_pharm_e_Rx]]&gt;=0.85,"most"," ")</f>
        <v>most</v>
      </c>
    </row>
    <row r="1256" spans="1:16" x14ac:dyDescent="0.2">
      <c r="A1256" t="s">
        <v>67</v>
      </c>
      <c r="B1256" t="s">
        <v>68</v>
      </c>
      <c r="C1256">
        <v>3813</v>
      </c>
      <c r="D1256" t="s">
        <v>119</v>
      </c>
      <c r="E1256" s="1">
        <v>43221</v>
      </c>
      <c r="F1256">
        <v>3813</v>
      </c>
      <c r="G1256" t="str">
        <f>VLOOKUP(Table1[[#This Row],[tot_e_Rx]],'Lookup Tables'!$B$2:$C$6,2,TRUE)</f>
        <v xml:space="preserve">very low </v>
      </c>
      <c r="H1256">
        <v>3395</v>
      </c>
      <c r="I1256">
        <v>418</v>
      </c>
      <c r="J1256">
        <v>1527</v>
      </c>
      <c r="K1256">
        <v>1994</v>
      </c>
      <c r="L1256">
        <v>436</v>
      </c>
      <c r="M1256">
        <v>421</v>
      </c>
      <c r="N1256">
        <v>0.94</v>
      </c>
      <c r="O1256">
        <v>0.93</v>
      </c>
      <c r="P1256" t="str">
        <f>IF(Table1[[#This Row],[pct_pharm_e_Rx]]&gt;=0.85,"most"," ")</f>
        <v>most</v>
      </c>
    </row>
    <row r="1257" spans="1:16" x14ac:dyDescent="0.2">
      <c r="A1257" t="s">
        <v>81</v>
      </c>
      <c r="B1257" t="s">
        <v>82</v>
      </c>
      <c r="C1257">
        <v>3808</v>
      </c>
      <c r="D1257" t="s">
        <v>115</v>
      </c>
      <c r="E1257" s="1">
        <v>42826</v>
      </c>
      <c r="F1257">
        <v>3808</v>
      </c>
      <c r="G1257" t="str">
        <f>VLOOKUP(Table1[[#This Row],[tot_e_Rx]],'Lookup Tables'!$B$2:$C$6,2,TRUE)</f>
        <v xml:space="preserve">very low </v>
      </c>
      <c r="H1257">
        <v>3081</v>
      </c>
      <c r="I1257">
        <v>718</v>
      </c>
      <c r="J1257">
        <v>1662</v>
      </c>
      <c r="K1257">
        <v>2014</v>
      </c>
      <c r="L1257">
        <v>313</v>
      </c>
      <c r="M1257">
        <v>331</v>
      </c>
      <c r="N1257">
        <v>0.93</v>
      </c>
      <c r="O1257">
        <v>0.92</v>
      </c>
      <c r="P1257" t="str">
        <f>IF(Table1[[#This Row],[pct_pharm_e_Rx]]&gt;=0.85,"most"," ")</f>
        <v>most</v>
      </c>
    </row>
    <row r="1258" spans="1:16" x14ac:dyDescent="0.2">
      <c r="A1258" t="s">
        <v>15</v>
      </c>
      <c r="B1258" t="s">
        <v>16</v>
      </c>
      <c r="C1258">
        <v>3798</v>
      </c>
      <c r="D1258" t="s">
        <v>115</v>
      </c>
      <c r="E1258" s="1">
        <v>42979</v>
      </c>
      <c r="F1258">
        <v>3798</v>
      </c>
      <c r="G1258" t="str">
        <f>VLOOKUP(Table1[[#This Row],[tot_e_Rx]],'Lookup Tables'!$B$2:$C$6,2,TRUE)</f>
        <v xml:space="preserve">very low </v>
      </c>
      <c r="H1258">
        <v>3162</v>
      </c>
      <c r="I1258">
        <v>635</v>
      </c>
      <c r="J1258">
        <v>1542</v>
      </c>
      <c r="K1258">
        <v>2035</v>
      </c>
      <c r="L1258">
        <v>483</v>
      </c>
      <c r="M1258">
        <v>98</v>
      </c>
      <c r="N1258">
        <v>0.91</v>
      </c>
      <c r="O1258">
        <v>0.93</v>
      </c>
      <c r="P1258" t="str">
        <f>IF(Table1[[#This Row],[pct_pharm_e_Rx]]&gt;=0.85,"most"," ")</f>
        <v>most</v>
      </c>
    </row>
    <row r="1259" spans="1:16" x14ac:dyDescent="0.2">
      <c r="A1259" t="s">
        <v>59</v>
      </c>
      <c r="B1259" t="s">
        <v>60</v>
      </c>
      <c r="C1259">
        <v>3795</v>
      </c>
      <c r="D1259" t="s">
        <v>112</v>
      </c>
      <c r="E1259" s="1">
        <v>42979</v>
      </c>
      <c r="F1259">
        <v>3795</v>
      </c>
      <c r="G1259" t="str">
        <f>VLOOKUP(Table1[[#This Row],[tot_e_Rx]],'Lookup Tables'!$B$2:$C$6,2,TRUE)</f>
        <v xml:space="preserve">very low </v>
      </c>
      <c r="H1259">
        <v>2998</v>
      </c>
      <c r="I1259">
        <v>792</v>
      </c>
      <c r="J1259">
        <v>1509</v>
      </c>
      <c r="K1259">
        <v>2049</v>
      </c>
      <c r="L1259">
        <v>794</v>
      </c>
      <c r="M1259">
        <v>32</v>
      </c>
      <c r="N1259">
        <v>0.92</v>
      </c>
      <c r="O1259">
        <v>0.92</v>
      </c>
      <c r="P1259" t="str">
        <f>IF(Table1[[#This Row],[pct_pharm_e_Rx]]&gt;=0.85,"most"," ")</f>
        <v>most</v>
      </c>
    </row>
    <row r="1260" spans="1:16" x14ac:dyDescent="0.2">
      <c r="A1260" t="s">
        <v>107</v>
      </c>
      <c r="B1260" t="s">
        <v>108</v>
      </c>
      <c r="C1260">
        <v>3782</v>
      </c>
      <c r="D1260" t="s">
        <v>117</v>
      </c>
      <c r="E1260" s="1">
        <v>43344</v>
      </c>
      <c r="F1260">
        <v>3782</v>
      </c>
      <c r="G1260" t="str">
        <f>VLOOKUP(Table1[[#This Row],[tot_e_Rx]],'Lookup Tables'!$B$2:$C$6,2,TRUE)</f>
        <v xml:space="preserve">very low </v>
      </c>
      <c r="H1260">
        <v>3519</v>
      </c>
      <c r="I1260">
        <v>262</v>
      </c>
      <c r="J1260">
        <v>1514</v>
      </c>
      <c r="K1260">
        <v>2261</v>
      </c>
      <c r="L1260">
        <v>427</v>
      </c>
      <c r="M1260">
        <v>329</v>
      </c>
      <c r="N1260">
        <v>0.98</v>
      </c>
      <c r="O1260">
        <v>0.98</v>
      </c>
      <c r="P1260" t="str">
        <f>IF(Table1[[#This Row],[pct_pharm_e_Rx]]&gt;=0.85,"most"," ")</f>
        <v>most</v>
      </c>
    </row>
    <row r="1261" spans="1:16" x14ac:dyDescent="0.2">
      <c r="A1261" t="s">
        <v>67</v>
      </c>
      <c r="B1261" t="s">
        <v>68</v>
      </c>
      <c r="C1261">
        <v>3777</v>
      </c>
      <c r="D1261" t="s">
        <v>119</v>
      </c>
      <c r="E1261" s="1">
        <v>43191</v>
      </c>
      <c r="F1261">
        <v>3777</v>
      </c>
      <c r="G1261" t="str">
        <f>VLOOKUP(Table1[[#This Row],[tot_e_Rx]],'Lookup Tables'!$B$2:$C$6,2,TRUE)</f>
        <v xml:space="preserve">very low </v>
      </c>
      <c r="H1261">
        <v>3352</v>
      </c>
      <c r="I1261">
        <v>425</v>
      </c>
      <c r="J1261">
        <v>1524</v>
      </c>
      <c r="K1261">
        <v>1970</v>
      </c>
      <c r="L1261">
        <v>431</v>
      </c>
      <c r="M1261">
        <v>416</v>
      </c>
      <c r="N1261">
        <v>0.94</v>
      </c>
      <c r="O1261">
        <v>0.93</v>
      </c>
      <c r="P1261" t="str">
        <f>IF(Table1[[#This Row],[pct_pharm_e_Rx]]&gt;=0.85,"most"," ")</f>
        <v>most</v>
      </c>
    </row>
    <row r="1262" spans="1:16" x14ac:dyDescent="0.2">
      <c r="A1262" t="s">
        <v>33</v>
      </c>
      <c r="B1262" t="s">
        <v>34</v>
      </c>
      <c r="C1262">
        <v>3772</v>
      </c>
      <c r="D1262" t="s">
        <v>119</v>
      </c>
      <c r="E1262" s="1">
        <v>42370</v>
      </c>
      <c r="F1262">
        <v>3772</v>
      </c>
      <c r="G1262" t="str">
        <f>VLOOKUP(Table1[[#This Row],[tot_e_Rx]],'Lookup Tables'!$B$2:$C$6,2,TRUE)</f>
        <v xml:space="preserve">very low </v>
      </c>
      <c r="H1262">
        <v>3003</v>
      </c>
      <c r="I1262">
        <v>769</v>
      </c>
      <c r="J1262">
        <v>1639</v>
      </c>
      <c r="K1262">
        <v>1784</v>
      </c>
      <c r="L1262">
        <v>457</v>
      </c>
      <c r="M1262">
        <v>264</v>
      </c>
      <c r="N1262">
        <v>0.84</v>
      </c>
      <c r="O1262">
        <v>0.83</v>
      </c>
      <c r="P1262" t="str">
        <f>IF(Table1[[#This Row],[pct_pharm_e_Rx]]&gt;=0.85,"most"," ")</f>
        <v xml:space="preserve"> </v>
      </c>
    </row>
    <row r="1263" spans="1:16" x14ac:dyDescent="0.2">
      <c r="A1263" t="s">
        <v>67</v>
      </c>
      <c r="B1263" t="s">
        <v>68</v>
      </c>
      <c r="C1263">
        <v>3772</v>
      </c>
      <c r="D1263" t="s">
        <v>119</v>
      </c>
      <c r="E1263" s="1">
        <v>43252</v>
      </c>
      <c r="F1263">
        <v>3772</v>
      </c>
      <c r="G1263" t="str">
        <f>VLOOKUP(Table1[[#This Row],[tot_e_Rx]],'Lookup Tables'!$B$2:$C$6,2,TRUE)</f>
        <v xml:space="preserve">very low </v>
      </c>
      <c r="H1263">
        <v>3385</v>
      </c>
      <c r="I1263">
        <v>387</v>
      </c>
      <c r="J1263">
        <v>1510</v>
      </c>
      <c r="K1263">
        <v>1977</v>
      </c>
      <c r="L1263">
        <v>433</v>
      </c>
      <c r="M1263">
        <v>430</v>
      </c>
      <c r="N1263">
        <v>0.93</v>
      </c>
      <c r="O1263">
        <v>0.93</v>
      </c>
      <c r="P1263" t="str">
        <f>IF(Table1[[#This Row],[pct_pharm_e_Rx]]&gt;=0.85,"most"," ")</f>
        <v>most</v>
      </c>
    </row>
    <row r="1264" spans="1:16" x14ac:dyDescent="0.2">
      <c r="A1264" t="s">
        <v>21</v>
      </c>
      <c r="B1264" t="s">
        <v>22</v>
      </c>
      <c r="C1264">
        <v>3756</v>
      </c>
      <c r="D1264" t="s">
        <v>114</v>
      </c>
      <c r="E1264" s="1">
        <v>42430</v>
      </c>
      <c r="F1264">
        <v>3756</v>
      </c>
      <c r="G1264" t="str">
        <f>VLOOKUP(Table1[[#This Row],[tot_e_Rx]],'Lookup Tables'!$B$2:$C$6,2,TRUE)</f>
        <v xml:space="preserve">very low </v>
      </c>
      <c r="H1264">
        <v>3215</v>
      </c>
      <c r="I1264">
        <v>504</v>
      </c>
      <c r="J1264">
        <v>1994</v>
      </c>
      <c r="K1264">
        <v>1716</v>
      </c>
      <c r="L1264">
        <v>431</v>
      </c>
      <c r="M1264">
        <v>436</v>
      </c>
      <c r="N1264">
        <v>0.91</v>
      </c>
      <c r="O1264">
        <v>0.89</v>
      </c>
      <c r="P1264" t="str">
        <f>IF(Table1[[#This Row],[pct_pharm_e_Rx]]&gt;=0.85,"most"," ")</f>
        <v>most</v>
      </c>
    </row>
    <row r="1265" spans="1:16" x14ac:dyDescent="0.2">
      <c r="A1265" t="s">
        <v>15</v>
      </c>
      <c r="B1265" t="s">
        <v>16</v>
      </c>
      <c r="C1265">
        <v>3750</v>
      </c>
      <c r="D1265" t="s">
        <v>115</v>
      </c>
      <c r="E1265" s="1">
        <v>42948</v>
      </c>
      <c r="F1265">
        <v>3750</v>
      </c>
      <c r="G1265" t="str">
        <f>VLOOKUP(Table1[[#This Row],[tot_e_Rx]],'Lookup Tables'!$B$2:$C$6,2,TRUE)</f>
        <v xml:space="preserve">very low </v>
      </c>
      <c r="H1265">
        <v>3142</v>
      </c>
      <c r="I1265">
        <v>608</v>
      </c>
      <c r="J1265">
        <v>1543</v>
      </c>
      <c r="K1265">
        <v>1998</v>
      </c>
      <c r="L1265">
        <v>478</v>
      </c>
      <c r="M1265">
        <v>103</v>
      </c>
      <c r="N1265">
        <v>0.93</v>
      </c>
      <c r="O1265">
        <v>0.93</v>
      </c>
      <c r="P1265" t="str">
        <f>IF(Table1[[#This Row],[pct_pharm_e_Rx]]&gt;=0.85,"most"," ")</f>
        <v>most</v>
      </c>
    </row>
    <row r="1266" spans="1:16" x14ac:dyDescent="0.2">
      <c r="A1266" t="s">
        <v>45</v>
      </c>
      <c r="B1266" t="s">
        <v>46</v>
      </c>
      <c r="C1266">
        <v>3740</v>
      </c>
      <c r="D1266" t="s">
        <v>115</v>
      </c>
      <c r="E1266" s="1">
        <v>42614</v>
      </c>
      <c r="F1266">
        <v>3740</v>
      </c>
      <c r="G1266" t="str">
        <f>VLOOKUP(Table1[[#This Row],[tot_e_Rx]],'Lookup Tables'!$B$2:$C$6,2,TRUE)</f>
        <v xml:space="preserve">very low </v>
      </c>
      <c r="H1266">
        <v>2640</v>
      </c>
      <c r="I1266">
        <v>1086</v>
      </c>
      <c r="J1266">
        <v>1215</v>
      </c>
      <c r="K1266">
        <v>2472</v>
      </c>
      <c r="L1266">
        <v>412</v>
      </c>
      <c r="M1266">
        <v>86</v>
      </c>
      <c r="N1266">
        <v>0.84</v>
      </c>
      <c r="O1266">
        <v>0.83</v>
      </c>
      <c r="P1266" t="str">
        <f>IF(Table1[[#This Row],[pct_pharm_e_Rx]]&gt;=0.85,"most"," ")</f>
        <v xml:space="preserve"> </v>
      </c>
    </row>
    <row r="1267" spans="1:16" x14ac:dyDescent="0.2">
      <c r="A1267" t="s">
        <v>97</v>
      </c>
      <c r="B1267" t="s">
        <v>98</v>
      </c>
      <c r="C1267">
        <v>3734</v>
      </c>
      <c r="D1267" t="s">
        <v>114</v>
      </c>
      <c r="E1267" s="1">
        <v>43070</v>
      </c>
      <c r="F1267">
        <v>3734</v>
      </c>
      <c r="G1267" t="str">
        <f>VLOOKUP(Table1[[#This Row],[tot_e_Rx]],'Lookup Tables'!$B$2:$C$6,2,TRUE)</f>
        <v xml:space="preserve">very low </v>
      </c>
      <c r="H1267">
        <v>3203</v>
      </c>
      <c r="I1267">
        <v>526</v>
      </c>
      <c r="J1267">
        <v>1635</v>
      </c>
      <c r="K1267">
        <v>2008</v>
      </c>
      <c r="L1267">
        <v>442</v>
      </c>
      <c r="M1267">
        <v>396</v>
      </c>
      <c r="N1267">
        <v>0.94</v>
      </c>
      <c r="O1267">
        <v>0.93</v>
      </c>
      <c r="P1267" t="str">
        <f>IF(Table1[[#This Row],[pct_pharm_e_Rx]]&gt;=0.85,"most"," ")</f>
        <v>most</v>
      </c>
    </row>
    <row r="1268" spans="1:16" x14ac:dyDescent="0.2">
      <c r="A1268" t="s">
        <v>73</v>
      </c>
      <c r="B1268" t="s">
        <v>74</v>
      </c>
      <c r="C1268">
        <v>3723</v>
      </c>
      <c r="D1268" t="s">
        <v>114</v>
      </c>
      <c r="E1268" s="1">
        <v>43556</v>
      </c>
      <c r="F1268">
        <v>3723</v>
      </c>
      <c r="G1268" t="str">
        <f>VLOOKUP(Table1[[#This Row],[tot_e_Rx]],'Lookup Tables'!$B$2:$C$6,2,TRUE)</f>
        <v xml:space="preserve">very low </v>
      </c>
      <c r="H1268">
        <v>3467</v>
      </c>
      <c r="I1268">
        <v>232</v>
      </c>
      <c r="J1268">
        <v>1677</v>
      </c>
      <c r="K1268">
        <v>2016</v>
      </c>
      <c r="L1268">
        <v>659</v>
      </c>
      <c r="M1268">
        <v>342</v>
      </c>
      <c r="N1268">
        <v>0.96</v>
      </c>
      <c r="O1268">
        <v>0.95</v>
      </c>
      <c r="P1268" t="str">
        <f>IF(Table1[[#This Row],[pct_pharm_e_Rx]]&gt;=0.85,"most"," ")</f>
        <v>most</v>
      </c>
    </row>
    <row r="1269" spans="1:16" x14ac:dyDescent="0.2">
      <c r="A1269" t="s">
        <v>59</v>
      </c>
      <c r="B1269" t="s">
        <v>60</v>
      </c>
      <c r="C1269">
        <v>3722</v>
      </c>
      <c r="D1269" t="s">
        <v>112</v>
      </c>
      <c r="E1269" s="1">
        <v>42948</v>
      </c>
      <c r="F1269">
        <v>3722</v>
      </c>
      <c r="G1269" t="str">
        <f>VLOOKUP(Table1[[#This Row],[tot_e_Rx]],'Lookup Tables'!$B$2:$C$6,2,TRUE)</f>
        <v xml:space="preserve">very low </v>
      </c>
      <c r="H1269">
        <v>2928</v>
      </c>
      <c r="I1269">
        <v>789</v>
      </c>
      <c r="J1269">
        <v>1486</v>
      </c>
      <c r="K1269">
        <v>2012</v>
      </c>
      <c r="L1269">
        <v>790</v>
      </c>
      <c r="M1269">
        <v>33</v>
      </c>
      <c r="N1269">
        <v>0.93</v>
      </c>
      <c r="O1269">
        <v>0.92</v>
      </c>
      <c r="P1269" t="str">
        <f>IF(Table1[[#This Row],[pct_pharm_e_Rx]]&gt;=0.85,"most"," ")</f>
        <v>most</v>
      </c>
    </row>
    <row r="1270" spans="1:16" x14ac:dyDescent="0.2">
      <c r="A1270" t="s">
        <v>41</v>
      </c>
      <c r="B1270" t="s">
        <v>42</v>
      </c>
      <c r="C1270">
        <v>3714</v>
      </c>
      <c r="D1270" t="s">
        <v>119</v>
      </c>
      <c r="E1270" s="1">
        <v>42675</v>
      </c>
      <c r="F1270">
        <v>3714</v>
      </c>
      <c r="G1270" t="str">
        <f>VLOOKUP(Table1[[#This Row],[tot_e_Rx]],'Lookup Tables'!$B$2:$C$6,2,TRUE)</f>
        <v xml:space="preserve">very low </v>
      </c>
      <c r="H1270">
        <v>2998</v>
      </c>
      <c r="I1270">
        <v>631</v>
      </c>
      <c r="J1270">
        <v>1686</v>
      </c>
      <c r="K1270">
        <v>1930</v>
      </c>
      <c r="L1270">
        <v>508</v>
      </c>
      <c r="M1270">
        <v>275</v>
      </c>
      <c r="N1270">
        <v>0.9</v>
      </c>
      <c r="O1270">
        <v>0.89</v>
      </c>
      <c r="P1270" t="str">
        <f>IF(Table1[[#This Row],[pct_pharm_e_Rx]]&gt;=0.85,"most"," ")</f>
        <v>most</v>
      </c>
    </row>
    <row r="1271" spans="1:16" x14ac:dyDescent="0.2">
      <c r="A1271" t="s">
        <v>81</v>
      </c>
      <c r="B1271" t="s">
        <v>82</v>
      </c>
      <c r="C1271">
        <v>3713</v>
      </c>
      <c r="D1271" t="s">
        <v>115</v>
      </c>
      <c r="E1271" s="1">
        <v>42795</v>
      </c>
      <c r="F1271">
        <v>3713</v>
      </c>
      <c r="G1271" t="str">
        <f>VLOOKUP(Table1[[#This Row],[tot_e_Rx]],'Lookup Tables'!$B$2:$C$6,2,TRUE)</f>
        <v xml:space="preserve">very low </v>
      </c>
      <c r="H1271">
        <v>3004</v>
      </c>
      <c r="I1271">
        <v>701</v>
      </c>
      <c r="J1271">
        <v>1625</v>
      </c>
      <c r="K1271">
        <v>1961</v>
      </c>
      <c r="L1271">
        <v>315</v>
      </c>
      <c r="M1271">
        <v>310</v>
      </c>
      <c r="N1271">
        <v>0.93</v>
      </c>
      <c r="O1271">
        <v>0.92</v>
      </c>
      <c r="P1271" t="str">
        <f>IF(Table1[[#This Row],[pct_pharm_e_Rx]]&gt;=0.85,"most"," ")</f>
        <v>most</v>
      </c>
    </row>
    <row r="1272" spans="1:16" x14ac:dyDescent="0.2">
      <c r="A1272" t="s">
        <v>15</v>
      </c>
      <c r="B1272" t="s">
        <v>16</v>
      </c>
      <c r="C1272">
        <v>3708</v>
      </c>
      <c r="D1272" t="s">
        <v>115</v>
      </c>
      <c r="E1272" s="1">
        <v>42887</v>
      </c>
      <c r="F1272">
        <v>3708</v>
      </c>
      <c r="G1272" t="str">
        <f>VLOOKUP(Table1[[#This Row],[tot_e_Rx]],'Lookup Tables'!$B$2:$C$6,2,TRUE)</f>
        <v xml:space="preserve">very low </v>
      </c>
      <c r="H1272">
        <v>3041</v>
      </c>
      <c r="I1272">
        <v>667</v>
      </c>
      <c r="J1272">
        <v>1556</v>
      </c>
      <c r="K1272">
        <v>2016</v>
      </c>
      <c r="L1272">
        <v>463</v>
      </c>
      <c r="M1272">
        <v>97</v>
      </c>
      <c r="N1272">
        <v>0.94</v>
      </c>
      <c r="O1272">
        <v>0.93</v>
      </c>
      <c r="P1272" t="str">
        <f>IF(Table1[[#This Row],[pct_pharm_e_Rx]]&gt;=0.85,"most"," ")</f>
        <v>most</v>
      </c>
    </row>
    <row r="1273" spans="1:16" x14ac:dyDescent="0.2">
      <c r="A1273" t="s">
        <v>69</v>
      </c>
      <c r="B1273" t="s">
        <v>70</v>
      </c>
      <c r="C1273">
        <v>3708</v>
      </c>
      <c r="D1273" t="s">
        <v>116</v>
      </c>
      <c r="E1273" s="1">
        <v>43525</v>
      </c>
      <c r="F1273">
        <v>3708</v>
      </c>
      <c r="G1273" t="str">
        <f>VLOOKUP(Table1[[#This Row],[tot_e_Rx]],'Lookup Tables'!$B$2:$C$6,2,TRUE)</f>
        <v xml:space="preserve">very low </v>
      </c>
      <c r="H1273">
        <v>3464</v>
      </c>
      <c r="I1273">
        <v>219</v>
      </c>
      <c r="J1273">
        <v>1445</v>
      </c>
      <c r="K1273">
        <v>2252</v>
      </c>
      <c r="L1273">
        <v>597</v>
      </c>
      <c r="M1273">
        <v>329</v>
      </c>
      <c r="N1273">
        <v>0.98</v>
      </c>
      <c r="O1273">
        <v>0.97</v>
      </c>
      <c r="P1273" t="str">
        <f>IF(Table1[[#This Row],[pct_pharm_e_Rx]]&gt;=0.85,"most"," ")</f>
        <v>most</v>
      </c>
    </row>
    <row r="1274" spans="1:16" x14ac:dyDescent="0.2">
      <c r="A1274" t="s">
        <v>69</v>
      </c>
      <c r="B1274" t="s">
        <v>70</v>
      </c>
      <c r="C1274">
        <v>3698</v>
      </c>
      <c r="D1274" t="s">
        <v>116</v>
      </c>
      <c r="E1274" s="1">
        <v>43466</v>
      </c>
      <c r="F1274">
        <v>3698</v>
      </c>
      <c r="G1274" t="str">
        <f>VLOOKUP(Table1[[#This Row],[tot_e_Rx]],'Lookup Tables'!$B$2:$C$6,2,TRUE)</f>
        <v xml:space="preserve">very low </v>
      </c>
      <c r="H1274">
        <v>3460</v>
      </c>
      <c r="I1274">
        <v>221</v>
      </c>
      <c r="J1274">
        <v>1420</v>
      </c>
      <c r="K1274">
        <v>2245</v>
      </c>
      <c r="L1274">
        <v>593</v>
      </c>
      <c r="M1274">
        <v>317</v>
      </c>
      <c r="N1274">
        <v>0.98</v>
      </c>
      <c r="O1274">
        <v>0.98</v>
      </c>
      <c r="P1274" t="str">
        <f>IF(Table1[[#This Row],[pct_pharm_e_Rx]]&gt;=0.85,"most"," ")</f>
        <v>most</v>
      </c>
    </row>
    <row r="1275" spans="1:16" x14ac:dyDescent="0.2">
      <c r="A1275" t="s">
        <v>107</v>
      </c>
      <c r="B1275" t="s">
        <v>108</v>
      </c>
      <c r="C1275">
        <v>3693</v>
      </c>
      <c r="D1275" t="s">
        <v>117</v>
      </c>
      <c r="E1275" s="1">
        <v>43313</v>
      </c>
      <c r="F1275">
        <v>3693</v>
      </c>
      <c r="G1275" t="str">
        <f>VLOOKUP(Table1[[#This Row],[tot_e_Rx]],'Lookup Tables'!$B$2:$C$6,2,TRUE)</f>
        <v xml:space="preserve">very low </v>
      </c>
      <c r="H1275">
        <v>3395</v>
      </c>
      <c r="I1275">
        <v>298</v>
      </c>
      <c r="J1275">
        <v>1490</v>
      </c>
      <c r="K1275">
        <v>2197</v>
      </c>
      <c r="L1275">
        <v>417</v>
      </c>
      <c r="M1275">
        <v>329</v>
      </c>
      <c r="N1275">
        <v>0.99</v>
      </c>
      <c r="O1275">
        <v>0.99</v>
      </c>
      <c r="P1275" t="str">
        <f>IF(Table1[[#This Row],[pct_pharm_e_Rx]]&gt;=0.85,"most"," ")</f>
        <v>most</v>
      </c>
    </row>
    <row r="1276" spans="1:16" x14ac:dyDescent="0.2">
      <c r="A1276" t="s">
        <v>69</v>
      </c>
      <c r="B1276" t="s">
        <v>70</v>
      </c>
      <c r="C1276">
        <v>3687</v>
      </c>
      <c r="D1276" t="s">
        <v>116</v>
      </c>
      <c r="E1276" s="1">
        <v>43556</v>
      </c>
      <c r="F1276">
        <v>3687</v>
      </c>
      <c r="G1276" t="str">
        <f>VLOOKUP(Table1[[#This Row],[tot_e_Rx]],'Lookup Tables'!$B$2:$C$6,2,TRUE)</f>
        <v xml:space="preserve">very low </v>
      </c>
      <c r="H1276">
        <v>3451</v>
      </c>
      <c r="I1276">
        <v>211</v>
      </c>
      <c r="J1276">
        <v>1428</v>
      </c>
      <c r="K1276">
        <v>2247</v>
      </c>
      <c r="L1276">
        <v>601</v>
      </c>
      <c r="M1276">
        <v>328</v>
      </c>
      <c r="N1276">
        <v>0.98</v>
      </c>
      <c r="O1276">
        <v>0.98</v>
      </c>
      <c r="P1276" t="str">
        <f>IF(Table1[[#This Row],[pct_pharm_e_Rx]]&gt;=0.85,"most"," ")</f>
        <v>most</v>
      </c>
    </row>
    <row r="1277" spans="1:16" x14ac:dyDescent="0.2">
      <c r="A1277" t="s">
        <v>73</v>
      </c>
      <c r="B1277" t="s">
        <v>74</v>
      </c>
      <c r="C1277">
        <v>3686</v>
      </c>
      <c r="D1277" t="s">
        <v>114</v>
      </c>
      <c r="E1277" s="1">
        <v>43525</v>
      </c>
      <c r="F1277">
        <v>3686</v>
      </c>
      <c r="G1277" t="str">
        <f>VLOOKUP(Table1[[#This Row],[tot_e_Rx]],'Lookup Tables'!$B$2:$C$6,2,TRUE)</f>
        <v xml:space="preserve">very low </v>
      </c>
      <c r="H1277">
        <v>3422</v>
      </c>
      <c r="I1277">
        <v>231</v>
      </c>
      <c r="J1277">
        <v>1657</v>
      </c>
      <c r="K1277">
        <v>2004</v>
      </c>
      <c r="L1277">
        <v>656</v>
      </c>
      <c r="M1277">
        <v>344</v>
      </c>
      <c r="N1277">
        <v>0.94</v>
      </c>
      <c r="O1277">
        <v>0.95</v>
      </c>
      <c r="P1277" t="str">
        <f>IF(Table1[[#This Row],[pct_pharm_e_Rx]]&gt;=0.85,"most"," ")</f>
        <v>most</v>
      </c>
    </row>
    <row r="1278" spans="1:16" x14ac:dyDescent="0.2">
      <c r="A1278" t="s">
        <v>23</v>
      </c>
      <c r="B1278" t="s">
        <v>24</v>
      </c>
      <c r="C1278">
        <v>3681</v>
      </c>
      <c r="D1278" t="s">
        <v>116</v>
      </c>
      <c r="E1278" s="1">
        <v>42430</v>
      </c>
      <c r="F1278">
        <v>3681</v>
      </c>
      <c r="G1278" t="str">
        <f>VLOOKUP(Table1[[#This Row],[tot_e_Rx]],'Lookup Tables'!$B$2:$C$6,2,TRUE)</f>
        <v xml:space="preserve">very low </v>
      </c>
      <c r="H1278">
        <v>2902</v>
      </c>
      <c r="I1278">
        <v>746</v>
      </c>
      <c r="J1278">
        <v>1273</v>
      </c>
      <c r="K1278">
        <v>2358</v>
      </c>
      <c r="L1278">
        <v>437</v>
      </c>
      <c r="M1278">
        <v>212</v>
      </c>
      <c r="N1278">
        <v>0.91</v>
      </c>
      <c r="O1278">
        <v>0.9</v>
      </c>
      <c r="P1278" t="str">
        <f>IF(Table1[[#This Row],[pct_pharm_e_Rx]]&gt;=0.85,"most"," ")</f>
        <v>most</v>
      </c>
    </row>
    <row r="1279" spans="1:16" x14ac:dyDescent="0.2">
      <c r="A1279" t="s">
        <v>15</v>
      </c>
      <c r="B1279" t="s">
        <v>16</v>
      </c>
      <c r="C1279">
        <v>3681</v>
      </c>
      <c r="D1279" t="s">
        <v>115</v>
      </c>
      <c r="E1279" s="1">
        <v>42917</v>
      </c>
      <c r="F1279">
        <v>3681</v>
      </c>
      <c r="G1279" t="str">
        <f>VLOOKUP(Table1[[#This Row],[tot_e_Rx]],'Lookup Tables'!$B$2:$C$6,2,TRUE)</f>
        <v xml:space="preserve">very low </v>
      </c>
      <c r="H1279">
        <v>3076</v>
      </c>
      <c r="I1279">
        <v>605</v>
      </c>
      <c r="J1279">
        <v>1537</v>
      </c>
      <c r="K1279">
        <v>1954</v>
      </c>
      <c r="L1279">
        <v>463</v>
      </c>
      <c r="M1279">
        <v>100</v>
      </c>
      <c r="N1279">
        <v>0.93</v>
      </c>
      <c r="O1279">
        <v>0.93</v>
      </c>
      <c r="P1279" t="str">
        <f>IF(Table1[[#This Row],[pct_pharm_e_Rx]]&gt;=0.85,"most"," ")</f>
        <v>most</v>
      </c>
    </row>
    <row r="1280" spans="1:16" x14ac:dyDescent="0.2">
      <c r="A1280" t="s">
        <v>69</v>
      </c>
      <c r="B1280" t="s">
        <v>70</v>
      </c>
      <c r="C1280">
        <v>3671</v>
      </c>
      <c r="D1280" t="s">
        <v>116</v>
      </c>
      <c r="E1280" s="1">
        <v>43435</v>
      </c>
      <c r="F1280">
        <v>3671</v>
      </c>
      <c r="G1280" t="str">
        <f>VLOOKUP(Table1[[#This Row],[tot_e_Rx]],'Lookup Tables'!$B$2:$C$6,2,TRUE)</f>
        <v xml:space="preserve">very low </v>
      </c>
      <c r="H1280">
        <v>3429</v>
      </c>
      <c r="I1280">
        <v>224</v>
      </c>
      <c r="J1280">
        <v>1402</v>
      </c>
      <c r="K1280">
        <v>2243</v>
      </c>
      <c r="L1280">
        <v>578</v>
      </c>
      <c r="M1280">
        <v>316</v>
      </c>
      <c r="N1280">
        <v>0.98</v>
      </c>
      <c r="O1280">
        <v>0.98</v>
      </c>
      <c r="P1280" t="str">
        <f>IF(Table1[[#This Row],[pct_pharm_e_Rx]]&gt;=0.85,"most"," ")</f>
        <v>most</v>
      </c>
    </row>
    <row r="1281" spans="1:16" x14ac:dyDescent="0.2">
      <c r="A1281" t="s">
        <v>69</v>
      </c>
      <c r="B1281" t="s">
        <v>70</v>
      </c>
      <c r="C1281">
        <v>3671</v>
      </c>
      <c r="D1281" t="s">
        <v>116</v>
      </c>
      <c r="E1281" s="1">
        <v>43497</v>
      </c>
      <c r="F1281">
        <v>3671</v>
      </c>
      <c r="G1281" t="str">
        <f>VLOOKUP(Table1[[#This Row],[tot_e_Rx]],'Lookup Tables'!$B$2:$C$6,2,TRUE)</f>
        <v xml:space="preserve">very low </v>
      </c>
      <c r="H1281">
        <v>3440</v>
      </c>
      <c r="I1281">
        <v>211</v>
      </c>
      <c r="J1281">
        <v>1431</v>
      </c>
      <c r="K1281">
        <v>2237</v>
      </c>
      <c r="L1281">
        <v>589</v>
      </c>
      <c r="M1281">
        <v>327</v>
      </c>
      <c r="N1281">
        <v>0.98</v>
      </c>
      <c r="O1281">
        <v>0.98</v>
      </c>
      <c r="P1281" t="str">
        <f>IF(Table1[[#This Row],[pct_pharm_e_Rx]]&gt;=0.85,"most"," ")</f>
        <v>most</v>
      </c>
    </row>
    <row r="1282" spans="1:16" x14ac:dyDescent="0.2">
      <c r="A1282" t="s">
        <v>67</v>
      </c>
      <c r="B1282" t="s">
        <v>68</v>
      </c>
      <c r="C1282">
        <v>3669</v>
      </c>
      <c r="D1282" t="s">
        <v>119</v>
      </c>
      <c r="E1282" s="1">
        <v>43132</v>
      </c>
      <c r="F1282">
        <v>3669</v>
      </c>
      <c r="G1282" t="str">
        <f>VLOOKUP(Table1[[#This Row],[tot_e_Rx]],'Lookup Tables'!$B$2:$C$6,2,TRUE)</f>
        <v xml:space="preserve">very low </v>
      </c>
      <c r="H1282">
        <v>3234</v>
      </c>
      <c r="I1282">
        <v>435</v>
      </c>
      <c r="J1282">
        <v>1500</v>
      </c>
      <c r="K1282">
        <v>1889</v>
      </c>
      <c r="L1282">
        <v>414</v>
      </c>
      <c r="M1282">
        <v>408</v>
      </c>
      <c r="N1282">
        <v>0.93</v>
      </c>
      <c r="O1282">
        <v>0.92</v>
      </c>
      <c r="P1282" t="str">
        <f>IF(Table1[[#This Row],[pct_pharm_e_Rx]]&gt;=0.85,"most"," ")</f>
        <v>most</v>
      </c>
    </row>
    <row r="1283" spans="1:16" x14ac:dyDescent="0.2">
      <c r="A1283" t="s">
        <v>67</v>
      </c>
      <c r="B1283" t="s">
        <v>68</v>
      </c>
      <c r="C1283">
        <v>3666</v>
      </c>
      <c r="D1283" t="s">
        <v>119</v>
      </c>
      <c r="E1283" s="1">
        <v>43160</v>
      </c>
      <c r="F1283">
        <v>3666</v>
      </c>
      <c r="G1283" t="str">
        <f>VLOOKUP(Table1[[#This Row],[tot_e_Rx]],'Lookup Tables'!$B$2:$C$6,2,TRUE)</f>
        <v xml:space="preserve">very low </v>
      </c>
      <c r="H1283">
        <v>3261</v>
      </c>
      <c r="I1283">
        <v>405</v>
      </c>
      <c r="J1283">
        <v>1487</v>
      </c>
      <c r="K1283">
        <v>1904</v>
      </c>
      <c r="L1283">
        <v>409</v>
      </c>
      <c r="M1283">
        <v>407</v>
      </c>
      <c r="N1283">
        <v>0.93</v>
      </c>
      <c r="O1283">
        <v>0.92</v>
      </c>
      <c r="P1283" t="str">
        <f>IF(Table1[[#This Row],[pct_pharm_e_Rx]]&gt;=0.85,"most"," ")</f>
        <v>most</v>
      </c>
    </row>
    <row r="1284" spans="1:16" x14ac:dyDescent="0.2">
      <c r="A1284" t="s">
        <v>73</v>
      </c>
      <c r="B1284" t="s">
        <v>74</v>
      </c>
      <c r="C1284">
        <v>3662</v>
      </c>
      <c r="D1284" t="s">
        <v>114</v>
      </c>
      <c r="E1284" s="1">
        <v>43497</v>
      </c>
      <c r="F1284">
        <v>3662</v>
      </c>
      <c r="G1284" t="str">
        <f>VLOOKUP(Table1[[#This Row],[tot_e_Rx]],'Lookup Tables'!$B$2:$C$6,2,TRUE)</f>
        <v xml:space="preserve">very low </v>
      </c>
      <c r="H1284">
        <v>3410</v>
      </c>
      <c r="I1284">
        <v>241</v>
      </c>
      <c r="J1284">
        <v>1649</v>
      </c>
      <c r="K1284">
        <v>1992</v>
      </c>
      <c r="L1284">
        <v>656</v>
      </c>
      <c r="M1284">
        <v>339</v>
      </c>
      <c r="N1284">
        <v>0.96</v>
      </c>
      <c r="O1284">
        <v>0.96</v>
      </c>
      <c r="P1284" t="str">
        <f>IF(Table1[[#This Row],[pct_pharm_e_Rx]]&gt;=0.85,"most"," ")</f>
        <v>most</v>
      </c>
    </row>
    <row r="1285" spans="1:16" x14ac:dyDescent="0.2">
      <c r="A1285" t="s">
        <v>45</v>
      </c>
      <c r="B1285" t="s">
        <v>46</v>
      </c>
      <c r="C1285">
        <v>3646</v>
      </c>
      <c r="D1285" t="s">
        <v>115</v>
      </c>
      <c r="E1285" s="1">
        <v>42583</v>
      </c>
      <c r="F1285">
        <v>3646</v>
      </c>
      <c r="G1285" t="str">
        <f>VLOOKUP(Table1[[#This Row],[tot_e_Rx]],'Lookup Tables'!$B$2:$C$6,2,TRUE)</f>
        <v xml:space="preserve">very low </v>
      </c>
      <c r="H1285">
        <v>2535</v>
      </c>
      <c r="I1285">
        <v>1097</v>
      </c>
      <c r="J1285">
        <v>1141</v>
      </c>
      <c r="K1285">
        <v>2281</v>
      </c>
      <c r="L1285">
        <v>375</v>
      </c>
      <c r="M1285">
        <v>82</v>
      </c>
      <c r="N1285">
        <v>0.84</v>
      </c>
      <c r="O1285">
        <v>0.83</v>
      </c>
      <c r="P1285" t="str">
        <f>IF(Table1[[#This Row],[pct_pharm_e_Rx]]&gt;=0.85,"most"," ")</f>
        <v xml:space="preserve"> </v>
      </c>
    </row>
    <row r="1286" spans="1:16" x14ac:dyDescent="0.2">
      <c r="A1286" t="s">
        <v>97</v>
      </c>
      <c r="B1286" t="s">
        <v>98</v>
      </c>
      <c r="C1286">
        <v>3640</v>
      </c>
      <c r="D1286" t="s">
        <v>114</v>
      </c>
      <c r="E1286" s="1">
        <v>43040</v>
      </c>
      <c r="F1286">
        <v>3640</v>
      </c>
      <c r="G1286" t="str">
        <f>VLOOKUP(Table1[[#This Row],[tot_e_Rx]],'Lookup Tables'!$B$2:$C$6,2,TRUE)</f>
        <v xml:space="preserve">very low </v>
      </c>
      <c r="H1286">
        <v>3128</v>
      </c>
      <c r="I1286">
        <v>510</v>
      </c>
      <c r="J1286">
        <v>1607</v>
      </c>
      <c r="K1286">
        <v>1952</v>
      </c>
      <c r="L1286">
        <v>439</v>
      </c>
      <c r="M1286">
        <v>391</v>
      </c>
      <c r="N1286">
        <v>0.94</v>
      </c>
      <c r="O1286">
        <v>0.92</v>
      </c>
      <c r="P1286" t="str">
        <f>IF(Table1[[#This Row],[pct_pharm_e_Rx]]&gt;=0.85,"most"," ")</f>
        <v>most</v>
      </c>
    </row>
    <row r="1287" spans="1:16" x14ac:dyDescent="0.2">
      <c r="A1287" t="s">
        <v>73</v>
      </c>
      <c r="B1287" t="s">
        <v>74</v>
      </c>
      <c r="C1287">
        <v>3637</v>
      </c>
      <c r="D1287" t="s">
        <v>114</v>
      </c>
      <c r="E1287" s="1">
        <v>43466</v>
      </c>
      <c r="F1287">
        <v>3637</v>
      </c>
      <c r="G1287" t="str">
        <f>VLOOKUP(Table1[[#This Row],[tot_e_Rx]],'Lookup Tables'!$B$2:$C$6,2,TRUE)</f>
        <v xml:space="preserve">very low </v>
      </c>
      <c r="H1287">
        <v>3374</v>
      </c>
      <c r="I1287">
        <v>247</v>
      </c>
      <c r="J1287">
        <v>1576</v>
      </c>
      <c r="K1287">
        <v>2012</v>
      </c>
      <c r="L1287">
        <v>624</v>
      </c>
      <c r="M1287">
        <v>331</v>
      </c>
      <c r="N1287">
        <v>0.97</v>
      </c>
      <c r="O1287">
        <v>0.97</v>
      </c>
      <c r="P1287" t="str">
        <f>IF(Table1[[#This Row],[pct_pharm_e_Rx]]&gt;=0.85,"most"," ")</f>
        <v>most</v>
      </c>
    </row>
    <row r="1288" spans="1:16" x14ac:dyDescent="0.2">
      <c r="A1288" t="s">
        <v>69</v>
      </c>
      <c r="B1288" t="s">
        <v>70</v>
      </c>
      <c r="C1288">
        <v>3634</v>
      </c>
      <c r="D1288" t="s">
        <v>116</v>
      </c>
      <c r="E1288" s="1">
        <v>43374</v>
      </c>
      <c r="F1288">
        <v>3634</v>
      </c>
      <c r="G1288" t="str">
        <f>VLOOKUP(Table1[[#This Row],[tot_e_Rx]],'Lookup Tables'!$B$2:$C$6,2,TRUE)</f>
        <v xml:space="preserve">very low </v>
      </c>
      <c r="H1288">
        <v>3373</v>
      </c>
      <c r="I1288">
        <v>255</v>
      </c>
      <c r="J1288">
        <v>1407</v>
      </c>
      <c r="K1288">
        <v>2207</v>
      </c>
      <c r="L1288">
        <v>565</v>
      </c>
      <c r="M1288">
        <v>313</v>
      </c>
      <c r="N1288">
        <v>0.98</v>
      </c>
      <c r="O1288">
        <v>0.98</v>
      </c>
      <c r="P1288" t="str">
        <f>IF(Table1[[#This Row],[pct_pharm_e_Rx]]&gt;=0.85,"most"," ")</f>
        <v>most</v>
      </c>
    </row>
    <row r="1289" spans="1:16" x14ac:dyDescent="0.2">
      <c r="A1289" t="s">
        <v>69</v>
      </c>
      <c r="B1289" t="s">
        <v>70</v>
      </c>
      <c r="C1289">
        <v>3634</v>
      </c>
      <c r="D1289" t="s">
        <v>116</v>
      </c>
      <c r="E1289" s="1">
        <v>43405</v>
      </c>
      <c r="F1289">
        <v>3634</v>
      </c>
      <c r="G1289" t="str">
        <f>VLOOKUP(Table1[[#This Row],[tot_e_Rx]],'Lookup Tables'!$B$2:$C$6,2,TRUE)</f>
        <v xml:space="preserve">very low </v>
      </c>
      <c r="H1289">
        <v>3387</v>
      </c>
      <c r="I1289">
        <v>238</v>
      </c>
      <c r="J1289">
        <v>1397</v>
      </c>
      <c r="K1289">
        <v>2214</v>
      </c>
      <c r="L1289">
        <v>568</v>
      </c>
      <c r="M1289">
        <v>319</v>
      </c>
      <c r="N1289">
        <v>0.98</v>
      </c>
      <c r="O1289">
        <v>0.97</v>
      </c>
      <c r="P1289" t="str">
        <f>IF(Table1[[#This Row],[pct_pharm_e_Rx]]&gt;=0.85,"most"," ")</f>
        <v>most</v>
      </c>
    </row>
    <row r="1290" spans="1:16" x14ac:dyDescent="0.2">
      <c r="A1290" t="s">
        <v>41</v>
      </c>
      <c r="B1290" t="s">
        <v>42</v>
      </c>
      <c r="C1290">
        <v>3628</v>
      </c>
      <c r="D1290" t="s">
        <v>119</v>
      </c>
      <c r="E1290" s="1">
        <v>42644</v>
      </c>
      <c r="F1290">
        <v>3628</v>
      </c>
      <c r="G1290" t="str">
        <f>VLOOKUP(Table1[[#This Row],[tot_e_Rx]],'Lookup Tables'!$B$2:$C$6,2,TRUE)</f>
        <v xml:space="preserve">very low </v>
      </c>
      <c r="H1290">
        <v>2866</v>
      </c>
      <c r="I1290">
        <v>675</v>
      </c>
      <c r="J1290">
        <v>1636</v>
      </c>
      <c r="K1290">
        <v>1903</v>
      </c>
      <c r="L1290">
        <v>506</v>
      </c>
      <c r="M1290">
        <v>271</v>
      </c>
      <c r="N1290">
        <v>0.9</v>
      </c>
      <c r="O1290">
        <v>0.89</v>
      </c>
      <c r="P1290" t="str">
        <f>IF(Table1[[#This Row],[pct_pharm_e_Rx]]&gt;=0.85,"most"," ")</f>
        <v>most</v>
      </c>
    </row>
    <row r="1291" spans="1:16" x14ac:dyDescent="0.2">
      <c r="A1291" t="s">
        <v>81</v>
      </c>
      <c r="B1291" t="s">
        <v>82</v>
      </c>
      <c r="C1291">
        <v>3626</v>
      </c>
      <c r="D1291" t="s">
        <v>115</v>
      </c>
      <c r="E1291" s="1">
        <v>42767</v>
      </c>
      <c r="F1291">
        <v>3626</v>
      </c>
      <c r="G1291" t="str">
        <f>VLOOKUP(Table1[[#This Row],[tot_e_Rx]],'Lookup Tables'!$B$2:$C$6,2,TRUE)</f>
        <v xml:space="preserve">very low </v>
      </c>
      <c r="H1291">
        <v>2913</v>
      </c>
      <c r="I1291">
        <v>702</v>
      </c>
      <c r="J1291">
        <v>1592</v>
      </c>
      <c r="K1291">
        <v>1919</v>
      </c>
      <c r="L1291">
        <v>306</v>
      </c>
      <c r="M1291">
        <v>309</v>
      </c>
      <c r="N1291">
        <v>0.93</v>
      </c>
      <c r="O1291">
        <v>0.92</v>
      </c>
      <c r="P1291" t="str">
        <f>IF(Table1[[#This Row],[pct_pharm_e_Rx]]&gt;=0.85,"most"," ")</f>
        <v>most</v>
      </c>
    </row>
    <row r="1292" spans="1:16" x14ac:dyDescent="0.2">
      <c r="A1292" t="s">
        <v>73</v>
      </c>
      <c r="B1292" t="s">
        <v>74</v>
      </c>
      <c r="C1292">
        <v>3616</v>
      </c>
      <c r="D1292" t="s">
        <v>114</v>
      </c>
      <c r="E1292" s="1">
        <v>43435</v>
      </c>
      <c r="F1292">
        <v>3616</v>
      </c>
      <c r="G1292" t="str">
        <f>VLOOKUP(Table1[[#This Row],[tot_e_Rx]],'Lookup Tables'!$B$2:$C$6,2,TRUE)</f>
        <v xml:space="preserve">very low </v>
      </c>
      <c r="H1292">
        <v>3352</v>
      </c>
      <c r="I1292">
        <v>252</v>
      </c>
      <c r="J1292">
        <v>1574</v>
      </c>
      <c r="K1292">
        <v>1998</v>
      </c>
      <c r="L1292">
        <v>613</v>
      </c>
      <c r="M1292">
        <v>330</v>
      </c>
      <c r="N1292">
        <v>0.98</v>
      </c>
      <c r="O1292">
        <v>0.98</v>
      </c>
      <c r="P1292" t="str">
        <f>IF(Table1[[#This Row],[pct_pharm_e_Rx]]&gt;=0.85,"most"," ")</f>
        <v>most</v>
      </c>
    </row>
    <row r="1293" spans="1:16" x14ac:dyDescent="0.2">
      <c r="A1293" t="s">
        <v>59</v>
      </c>
      <c r="B1293" t="s">
        <v>60</v>
      </c>
      <c r="C1293">
        <v>3604</v>
      </c>
      <c r="D1293" t="s">
        <v>112</v>
      </c>
      <c r="E1293" s="1">
        <v>42917</v>
      </c>
      <c r="F1293">
        <v>3604</v>
      </c>
      <c r="G1293" t="str">
        <f>VLOOKUP(Table1[[#This Row],[tot_e_Rx]],'Lookup Tables'!$B$2:$C$6,2,TRUE)</f>
        <v xml:space="preserve">very low </v>
      </c>
      <c r="H1293">
        <v>2856</v>
      </c>
      <c r="I1293">
        <v>743</v>
      </c>
      <c r="J1293">
        <v>1443</v>
      </c>
      <c r="K1293">
        <v>1980</v>
      </c>
      <c r="L1293">
        <v>748</v>
      </c>
      <c r="M1293">
        <v>33</v>
      </c>
      <c r="N1293">
        <v>0.93</v>
      </c>
      <c r="O1293">
        <v>0.92</v>
      </c>
      <c r="P1293" t="str">
        <f>IF(Table1[[#This Row],[pct_pharm_e_Rx]]&gt;=0.85,"most"," ")</f>
        <v>most</v>
      </c>
    </row>
    <row r="1294" spans="1:16" x14ac:dyDescent="0.2">
      <c r="A1294" t="s">
        <v>69</v>
      </c>
      <c r="B1294" t="s">
        <v>70</v>
      </c>
      <c r="C1294">
        <v>3599</v>
      </c>
      <c r="D1294" t="s">
        <v>116</v>
      </c>
      <c r="E1294" s="1">
        <v>43344</v>
      </c>
      <c r="F1294">
        <v>3599</v>
      </c>
      <c r="G1294" t="str">
        <f>VLOOKUP(Table1[[#This Row],[tot_e_Rx]],'Lookup Tables'!$B$2:$C$6,2,TRUE)</f>
        <v xml:space="preserve">very low </v>
      </c>
      <c r="H1294">
        <v>3347</v>
      </c>
      <c r="I1294">
        <v>247</v>
      </c>
      <c r="J1294">
        <v>1403</v>
      </c>
      <c r="K1294">
        <v>2181</v>
      </c>
      <c r="L1294">
        <v>565</v>
      </c>
      <c r="M1294">
        <v>314</v>
      </c>
      <c r="N1294">
        <v>0.98</v>
      </c>
      <c r="O1294">
        <v>0.98</v>
      </c>
      <c r="P1294" t="str">
        <f>IF(Table1[[#This Row],[pct_pharm_e_Rx]]&gt;=0.85,"most"," ")</f>
        <v>most</v>
      </c>
    </row>
    <row r="1295" spans="1:16" x14ac:dyDescent="0.2">
      <c r="A1295" t="s">
        <v>81</v>
      </c>
      <c r="B1295" t="s">
        <v>82</v>
      </c>
      <c r="C1295">
        <v>3593</v>
      </c>
      <c r="D1295" t="s">
        <v>115</v>
      </c>
      <c r="E1295" s="1">
        <v>42736</v>
      </c>
      <c r="F1295">
        <v>3593</v>
      </c>
      <c r="G1295" t="str">
        <f>VLOOKUP(Table1[[#This Row],[tot_e_Rx]],'Lookup Tables'!$B$2:$C$6,2,TRUE)</f>
        <v xml:space="preserve">very low </v>
      </c>
      <c r="H1295">
        <v>2848</v>
      </c>
      <c r="I1295">
        <v>735</v>
      </c>
      <c r="J1295">
        <v>1577</v>
      </c>
      <c r="K1295">
        <v>1910</v>
      </c>
      <c r="L1295">
        <v>303</v>
      </c>
      <c r="M1295">
        <v>296</v>
      </c>
      <c r="N1295">
        <v>0.93</v>
      </c>
      <c r="O1295">
        <v>0.92</v>
      </c>
      <c r="P1295" t="str">
        <f>IF(Table1[[#This Row],[pct_pharm_e_Rx]]&gt;=0.85,"most"," ")</f>
        <v>most</v>
      </c>
    </row>
    <row r="1296" spans="1:16" x14ac:dyDescent="0.2">
      <c r="A1296" t="s">
        <v>15</v>
      </c>
      <c r="B1296" t="s">
        <v>16</v>
      </c>
      <c r="C1296">
        <v>3589</v>
      </c>
      <c r="D1296" t="s">
        <v>115</v>
      </c>
      <c r="E1296" s="1">
        <v>42856</v>
      </c>
      <c r="F1296">
        <v>3589</v>
      </c>
      <c r="G1296" t="str">
        <f>VLOOKUP(Table1[[#This Row],[tot_e_Rx]],'Lookup Tables'!$B$2:$C$6,2,TRUE)</f>
        <v xml:space="preserve">very low </v>
      </c>
      <c r="H1296">
        <v>2970</v>
      </c>
      <c r="I1296">
        <v>619</v>
      </c>
      <c r="J1296">
        <v>1510</v>
      </c>
      <c r="K1296">
        <v>1955</v>
      </c>
      <c r="L1296">
        <v>434</v>
      </c>
      <c r="M1296">
        <v>98</v>
      </c>
      <c r="N1296">
        <v>0.93</v>
      </c>
      <c r="O1296">
        <v>0.92</v>
      </c>
      <c r="P1296" t="str">
        <f>IF(Table1[[#This Row],[pct_pharm_e_Rx]]&gt;=0.85,"most"," ")</f>
        <v>most</v>
      </c>
    </row>
    <row r="1297" spans="1:16" x14ac:dyDescent="0.2">
      <c r="A1297" t="s">
        <v>67</v>
      </c>
      <c r="B1297" t="s">
        <v>68</v>
      </c>
      <c r="C1297">
        <v>3586</v>
      </c>
      <c r="D1297" t="s">
        <v>119</v>
      </c>
      <c r="E1297" s="1">
        <v>43101</v>
      </c>
      <c r="F1297">
        <v>3586</v>
      </c>
      <c r="G1297" t="str">
        <f>VLOOKUP(Table1[[#This Row],[tot_e_Rx]],'Lookup Tables'!$B$2:$C$6,2,TRUE)</f>
        <v xml:space="preserve">very low </v>
      </c>
      <c r="H1297">
        <v>3164</v>
      </c>
      <c r="I1297">
        <v>422</v>
      </c>
      <c r="J1297">
        <v>1463</v>
      </c>
      <c r="K1297">
        <v>1861</v>
      </c>
      <c r="L1297">
        <v>391</v>
      </c>
      <c r="M1297">
        <v>392</v>
      </c>
      <c r="N1297">
        <v>0.93</v>
      </c>
      <c r="O1297">
        <v>0.92</v>
      </c>
      <c r="P1297" t="str">
        <f>IF(Table1[[#This Row],[pct_pharm_e_Rx]]&gt;=0.85,"most"," ")</f>
        <v>most</v>
      </c>
    </row>
    <row r="1298" spans="1:16" x14ac:dyDescent="0.2">
      <c r="A1298" t="s">
        <v>21</v>
      </c>
      <c r="B1298" t="s">
        <v>22</v>
      </c>
      <c r="C1298">
        <v>3585</v>
      </c>
      <c r="D1298" t="s">
        <v>114</v>
      </c>
      <c r="E1298" s="1">
        <v>42401</v>
      </c>
      <c r="F1298">
        <v>3585</v>
      </c>
      <c r="G1298" t="str">
        <f>VLOOKUP(Table1[[#This Row],[tot_e_Rx]],'Lookup Tables'!$B$2:$C$6,2,TRUE)</f>
        <v xml:space="preserve">very low </v>
      </c>
      <c r="H1298">
        <v>3095</v>
      </c>
      <c r="I1298">
        <v>451</v>
      </c>
      <c r="J1298">
        <v>1953</v>
      </c>
      <c r="K1298">
        <v>1587</v>
      </c>
      <c r="L1298">
        <v>432</v>
      </c>
      <c r="M1298">
        <v>421</v>
      </c>
      <c r="N1298">
        <v>0.91</v>
      </c>
      <c r="O1298">
        <v>0.89</v>
      </c>
      <c r="P1298" t="str">
        <f>IF(Table1[[#This Row],[pct_pharm_e_Rx]]&gt;=0.85,"most"," ")</f>
        <v>most</v>
      </c>
    </row>
    <row r="1299" spans="1:16" x14ac:dyDescent="0.2">
      <c r="A1299" t="s">
        <v>69</v>
      </c>
      <c r="B1299" t="s">
        <v>70</v>
      </c>
      <c r="C1299">
        <v>3583</v>
      </c>
      <c r="D1299" t="s">
        <v>116</v>
      </c>
      <c r="E1299" s="1">
        <v>43313</v>
      </c>
      <c r="F1299">
        <v>3583</v>
      </c>
      <c r="G1299" t="str">
        <f>VLOOKUP(Table1[[#This Row],[tot_e_Rx]],'Lookup Tables'!$B$2:$C$6,2,TRUE)</f>
        <v xml:space="preserve">very low </v>
      </c>
      <c r="H1299">
        <v>3321</v>
      </c>
      <c r="I1299">
        <v>259</v>
      </c>
      <c r="J1299">
        <v>1398</v>
      </c>
      <c r="K1299">
        <v>2175</v>
      </c>
      <c r="L1299">
        <v>559</v>
      </c>
      <c r="M1299">
        <v>304</v>
      </c>
      <c r="N1299">
        <v>0.97</v>
      </c>
      <c r="O1299">
        <v>0.98</v>
      </c>
      <c r="P1299" t="str">
        <f>IF(Table1[[#This Row],[pct_pharm_e_Rx]]&gt;=0.85,"most"," ")</f>
        <v>most</v>
      </c>
    </row>
    <row r="1300" spans="1:16" x14ac:dyDescent="0.2">
      <c r="A1300" t="s">
        <v>45</v>
      </c>
      <c r="B1300" t="s">
        <v>46</v>
      </c>
      <c r="C1300">
        <v>3572</v>
      </c>
      <c r="D1300" t="s">
        <v>115</v>
      </c>
      <c r="E1300" s="1">
        <v>42522</v>
      </c>
      <c r="F1300">
        <v>3572</v>
      </c>
      <c r="G1300" t="str">
        <f>VLOOKUP(Table1[[#This Row],[tot_e_Rx]],'Lookup Tables'!$B$2:$C$6,2,TRUE)</f>
        <v xml:space="preserve">very low </v>
      </c>
      <c r="H1300">
        <v>2390</v>
      </c>
      <c r="I1300">
        <v>1169</v>
      </c>
      <c r="J1300">
        <v>1147</v>
      </c>
      <c r="K1300">
        <v>2403</v>
      </c>
      <c r="L1300">
        <v>390</v>
      </c>
      <c r="M1300">
        <v>82</v>
      </c>
      <c r="N1300">
        <v>0.84</v>
      </c>
      <c r="O1300">
        <v>0.82</v>
      </c>
      <c r="P1300" t="str">
        <f>IF(Table1[[#This Row],[pct_pharm_e_Rx]]&gt;=0.85,"most"," ")</f>
        <v xml:space="preserve"> </v>
      </c>
    </row>
    <row r="1301" spans="1:16" x14ac:dyDescent="0.2">
      <c r="A1301" t="s">
        <v>69</v>
      </c>
      <c r="B1301" t="s">
        <v>70</v>
      </c>
      <c r="C1301">
        <v>3569</v>
      </c>
      <c r="D1301" t="s">
        <v>116</v>
      </c>
      <c r="E1301" s="1">
        <v>43282</v>
      </c>
      <c r="F1301">
        <v>3569</v>
      </c>
      <c r="G1301" t="str">
        <f>VLOOKUP(Table1[[#This Row],[tot_e_Rx]],'Lookup Tables'!$B$2:$C$6,2,TRUE)</f>
        <v xml:space="preserve">very low </v>
      </c>
      <c r="H1301">
        <v>3309</v>
      </c>
      <c r="I1301">
        <v>257</v>
      </c>
      <c r="J1301">
        <v>1294</v>
      </c>
      <c r="K1301">
        <v>1999</v>
      </c>
      <c r="L1301">
        <v>550</v>
      </c>
      <c r="M1301">
        <v>277</v>
      </c>
      <c r="N1301">
        <v>0.98</v>
      </c>
      <c r="O1301">
        <v>0.98</v>
      </c>
      <c r="P1301" t="str">
        <f>IF(Table1[[#This Row],[pct_pharm_e_Rx]]&gt;=0.85,"most"," ")</f>
        <v>most</v>
      </c>
    </row>
    <row r="1302" spans="1:16" x14ac:dyDescent="0.2">
      <c r="A1302" t="s">
        <v>67</v>
      </c>
      <c r="B1302" t="s">
        <v>68</v>
      </c>
      <c r="C1302">
        <v>3558</v>
      </c>
      <c r="D1302" t="s">
        <v>119</v>
      </c>
      <c r="E1302" s="1">
        <v>43040</v>
      </c>
      <c r="F1302">
        <v>3558</v>
      </c>
      <c r="G1302" t="str">
        <f>VLOOKUP(Table1[[#This Row],[tot_e_Rx]],'Lookup Tables'!$B$2:$C$6,2,TRUE)</f>
        <v xml:space="preserve">very low </v>
      </c>
      <c r="H1302">
        <v>3100</v>
      </c>
      <c r="I1302">
        <v>458</v>
      </c>
      <c r="J1302">
        <v>1453</v>
      </c>
      <c r="K1302">
        <v>1850</v>
      </c>
      <c r="L1302">
        <v>378</v>
      </c>
      <c r="M1302">
        <v>395</v>
      </c>
      <c r="N1302">
        <v>0.92</v>
      </c>
      <c r="O1302">
        <v>0.92</v>
      </c>
      <c r="P1302" t="str">
        <f>IF(Table1[[#This Row],[pct_pharm_e_Rx]]&gt;=0.85,"most"," ")</f>
        <v>most</v>
      </c>
    </row>
    <row r="1303" spans="1:16" x14ac:dyDescent="0.2">
      <c r="A1303" t="s">
        <v>67</v>
      </c>
      <c r="B1303" t="s">
        <v>68</v>
      </c>
      <c r="C1303">
        <v>3558</v>
      </c>
      <c r="D1303" t="s">
        <v>119</v>
      </c>
      <c r="E1303" s="1">
        <v>43070</v>
      </c>
      <c r="F1303">
        <v>3558</v>
      </c>
      <c r="G1303" t="str">
        <f>VLOOKUP(Table1[[#This Row],[tot_e_Rx]],'Lookup Tables'!$B$2:$C$6,2,TRUE)</f>
        <v xml:space="preserve">very low </v>
      </c>
      <c r="H1303">
        <v>3129</v>
      </c>
      <c r="I1303">
        <v>428</v>
      </c>
      <c r="J1303">
        <v>1451</v>
      </c>
      <c r="K1303">
        <v>1846</v>
      </c>
      <c r="L1303">
        <v>389</v>
      </c>
      <c r="M1303">
        <v>390</v>
      </c>
      <c r="N1303">
        <v>0.93</v>
      </c>
      <c r="O1303">
        <v>0.93</v>
      </c>
      <c r="P1303" t="str">
        <f>IF(Table1[[#This Row],[pct_pharm_e_Rx]]&gt;=0.85,"most"," ")</f>
        <v>most</v>
      </c>
    </row>
    <row r="1304" spans="1:16" x14ac:dyDescent="0.2">
      <c r="A1304" t="s">
        <v>41</v>
      </c>
      <c r="B1304" t="s">
        <v>42</v>
      </c>
      <c r="C1304">
        <v>3554</v>
      </c>
      <c r="D1304" t="s">
        <v>119</v>
      </c>
      <c r="E1304" s="1">
        <v>42614</v>
      </c>
      <c r="F1304">
        <v>3554</v>
      </c>
      <c r="G1304" t="str">
        <f>VLOOKUP(Table1[[#This Row],[tot_e_Rx]],'Lookup Tables'!$B$2:$C$6,2,TRUE)</f>
        <v xml:space="preserve">very low </v>
      </c>
      <c r="H1304">
        <v>2824</v>
      </c>
      <c r="I1304">
        <v>639</v>
      </c>
      <c r="J1304">
        <v>1634</v>
      </c>
      <c r="K1304">
        <v>1833</v>
      </c>
      <c r="L1304">
        <v>504</v>
      </c>
      <c r="M1304">
        <v>261</v>
      </c>
      <c r="N1304">
        <v>0.9</v>
      </c>
      <c r="O1304">
        <v>0.89</v>
      </c>
      <c r="P1304" t="str">
        <f>IF(Table1[[#This Row],[pct_pharm_e_Rx]]&gt;=0.85,"most"," ")</f>
        <v>most</v>
      </c>
    </row>
    <row r="1305" spans="1:16" x14ac:dyDescent="0.2">
      <c r="A1305" t="s">
        <v>97</v>
      </c>
      <c r="B1305" t="s">
        <v>98</v>
      </c>
      <c r="C1305">
        <v>3554</v>
      </c>
      <c r="D1305" t="s">
        <v>114</v>
      </c>
      <c r="E1305" s="1">
        <v>43009</v>
      </c>
      <c r="F1305">
        <v>3554</v>
      </c>
      <c r="G1305" t="str">
        <f>VLOOKUP(Table1[[#This Row],[tot_e_Rx]],'Lookup Tables'!$B$2:$C$6,2,TRUE)</f>
        <v xml:space="preserve">very low </v>
      </c>
      <c r="H1305">
        <v>3053</v>
      </c>
      <c r="I1305">
        <v>500</v>
      </c>
      <c r="J1305">
        <v>1580</v>
      </c>
      <c r="K1305">
        <v>1894</v>
      </c>
      <c r="L1305">
        <v>433</v>
      </c>
      <c r="M1305">
        <v>369</v>
      </c>
      <c r="N1305">
        <v>0.94</v>
      </c>
      <c r="O1305">
        <v>0.93</v>
      </c>
      <c r="P1305" t="str">
        <f>IF(Table1[[#This Row],[pct_pharm_e_Rx]]&gt;=0.85,"most"," ")</f>
        <v>most</v>
      </c>
    </row>
    <row r="1306" spans="1:16" x14ac:dyDescent="0.2">
      <c r="A1306" t="s">
        <v>107</v>
      </c>
      <c r="B1306" t="s">
        <v>108</v>
      </c>
      <c r="C1306">
        <v>3537</v>
      </c>
      <c r="D1306" t="s">
        <v>117</v>
      </c>
      <c r="E1306" s="1">
        <v>43252</v>
      </c>
      <c r="F1306">
        <v>3537</v>
      </c>
      <c r="G1306" t="str">
        <f>VLOOKUP(Table1[[#This Row],[tot_e_Rx]],'Lookup Tables'!$B$2:$C$6,2,TRUE)</f>
        <v xml:space="preserve">very low </v>
      </c>
      <c r="H1306">
        <v>3174</v>
      </c>
      <c r="I1306">
        <v>363</v>
      </c>
      <c r="J1306">
        <v>1342</v>
      </c>
      <c r="K1306">
        <v>1859</v>
      </c>
      <c r="L1306">
        <v>371</v>
      </c>
      <c r="M1306">
        <v>299</v>
      </c>
      <c r="N1306">
        <v>0.99</v>
      </c>
      <c r="O1306">
        <v>0.98</v>
      </c>
      <c r="P1306" t="str">
        <f>IF(Table1[[#This Row],[pct_pharm_e_Rx]]&gt;=0.85,"most"," ")</f>
        <v>most</v>
      </c>
    </row>
    <row r="1307" spans="1:16" x14ac:dyDescent="0.2">
      <c r="A1307" t="s">
        <v>51</v>
      </c>
      <c r="B1307" t="s">
        <v>52</v>
      </c>
      <c r="C1307">
        <v>3535</v>
      </c>
      <c r="D1307" t="s">
        <v>116</v>
      </c>
      <c r="E1307" s="1">
        <v>43556</v>
      </c>
      <c r="F1307">
        <v>3535</v>
      </c>
      <c r="G1307" t="str">
        <f>VLOOKUP(Table1[[#This Row],[tot_e_Rx]],'Lookup Tables'!$B$2:$C$6,2,TRUE)</f>
        <v xml:space="preserve">very low </v>
      </c>
      <c r="H1307">
        <v>3306</v>
      </c>
      <c r="I1307">
        <v>225</v>
      </c>
      <c r="J1307">
        <v>1626</v>
      </c>
      <c r="K1307">
        <v>1903</v>
      </c>
      <c r="L1307">
        <v>685</v>
      </c>
      <c r="M1307">
        <v>365</v>
      </c>
      <c r="N1307">
        <v>0.99</v>
      </c>
      <c r="O1307">
        <v>0.99</v>
      </c>
      <c r="P1307" t="str">
        <f>IF(Table1[[#This Row],[pct_pharm_e_Rx]]&gt;=0.85,"most"," ")</f>
        <v>most</v>
      </c>
    </row>
    <row r="1308" spans="1:16" x14ac:dyDescent="0.2">
      <c r="A1308" t="s">
        <v>69</v>
      </c>
      <c r="B1308" t="s">
        <v>70</v>
      </c>
      <c r="C1308">
        <v>3534</v>
      </c>
      <c r="D1308" t="s">
        <v>116</v>
      </c>
      <c r="E1308" s="1">
        <v>43252</v>
      </c>
      <c r="F1308">
        <v>3534</v>
      </c>
      <c r="G1308" t="str">
        <f>VLOOKUP(Table1[[#This Row],[tot_e_Rx]],'Lookup Tables'!$B$2:$C$6,2,TRUE)</f>
        <v xml:space="preserve">very low </v>
      </c>
      <c r="H1308">
        <v>3250</v>
      </c>
      <c r="I1308">
        <v>281</v>
      </c>
      <c r="J1308">
        <v>1301</v>
      </c>
      <c r="K1308">
        <v>2007</v>
      </c>
      <c r="L1308">
        <v>554</v>
      </c>
      <c r="M1308">
        <v>281</v>
      </c>
      <c r="N1308">
        <v>0.98</v>
      </c>
      <c r="O1308">
        <v>0.98</v>
      </c>
      <c r="P1308" t="str">
        <f>IF(Table1[[#This Row],[pct_pharm_e_Rx]]&gt;=0.85,"most"," ")</f>
        <v>most</v>
      </c>
    </row>
    <row r="1309" spans="1:16" x14ac:dyDescent="0.2">
      <c r="A1309" t="s">
        <v>81</v>
      </c>
      <c r="B1309" t="s">
        <v>82</v>
      </c>
      <c r="C1309">
        <v>3526</v>
      </c>
      <c r="D1309" t="s">
        <v>115</v>
      </c>
      <c r="E1309" s="1">
        <v>42705</v>
      </c>
      <c r="F1309">
        <v>3526</v>
      </c>
      <c r="G1309" t="str">
        <f>VLOOKUP(Table1[[#This Row],[tot_e_Rx]],'Lookup Tables'!$B$2:$C$6,2,TRUE)</f>
        <v xml:space="preserve">very low </v>
      </c>
      <c r="H1309">
        <v>2770</v>
      </c>
      <c r="I1309">
        <v>744</v>
      </c>
      <c r="J1309">
        <v>1544</v>
      </c>
      <c r="K1309">
        <v>1876</v>
      </c>
      <c r="L1309">
        <v>291</v>
      </c>
      <c r="M1309">
        <v>292</v>
      </c>
      <c r="N1309">
        <v>0.92</v>
      </c>
      <c r="O1309">
        <v>0.92</v>
      </c>
      <c r="P1309" t="str">
        <f>IF(Table1[[#This Row],[pct_pharm_e_Rx]]&gt;=0.85,"most"," ")</f>
        <v>most</v>
      </c>
    </row>
    <row r="1310" spans="1:16" x14ac:dyDescent="0.2">
      <c r="A1310" t="s">
        <v>67</v>
      </c>
      <c r="B1310" t="s">
        <v>68</v>
      </c>
      <c r="C1310">
        <v>3519</v>
      </c>
      <c r="D1310" t="s">
        <v>119</v>
      </c>
      <c r="E1310" s="1">
        <v>43009</v>
      </c>
      <c r="F1310">
        <v>3519</v>
      </c>
      <c r="G1310" t="str">
        <f>VLOOKUP(Table1[[#This Row],[tot_e_Rx]],'Lookup Tables'!$B$2:$C$6,2,TRUE)</f>
        <v xml:space="preserve">very low </v>
      </c>
      <c r="H1310">
        <v>3064</v>
      </c>
      <c r="I1310">
        <v>455</v>
      </c>
      <c r="J1310">
        <v>1436</v>
      </c>
      <c r="K1310">
        <v>1834</v>
      </c>
      <c r="L1310">
        <v>379</v>
      </c>
      <c r="M1310">
        <v>394</v>
      </c>
      <c r="N1310">
        <v>0.93</v>
      </c>
      <c r="O1310">
        <v>0.93</v>
      </c>
      <c r="P1310" t="str">
        <f>IF(Table1[[#This Row],[pct_pharm_e_Rx]]&gt;=0.85,"most"," ")</f>
        <v>most</v>
      </c>
    </row>
    <row r="1311" spans="1:16" x14ac:dyDescent="0.2">
      <c r="A1311" t="s">
        <v>69</v>
      </c>
      <c r="B1311" t="s">
        <v>70</v>
      </c>
      <c r="C1311">
        <v>3513</v>
      </c>
      <c r="D1311" t="s">
        <v>116</v>
      </c>
      <c r="E1311" s="1">
        <v>43221</v>
      </c>
      <c r="F1311">
        <v>3513</v>
      </c>
      <c r="G1311" t="str">
        <f>VLOOKUP(Table1[[#This Row],[tot_e_Rx]],'Lookup Tables'!$B$2:$C$6,2,TRUE)</f>
        <v xml:space="preserve">very low </v>
      </c>
      <c r="H1311">
        <v>3221</v>
      </c>
      <c r="I1311">
        <v>289</v>
      </c>
      <c r="J1311">
        <v>1285</v>
      </c>
      <c r="K1311">
        <v>2019</v>
      </c>
      <c r="L1311">
        <v>552</v>
      </c>
      <c r="M1311">
        <v>282</v>
      </c>
      <c r="N1311">
        <v>0.98</v>
      </c>
      <c r="O1311">
        <v>0.98</v>
      </c>
      <c r="P1311" t="str">
        <f>IF(Table1[[#This Row],[pct_pharm_e_Rx]]&gt;=0.85,"most"," ")</f>
        <v>most</v>
      </c>
    </row>
    <row r="1312" spans="1:16" x14ac:dyDescent="0.2">
      <c r="A1312" t="s">
        <v>69</v>
      </c>
      <c r="B1312" t="s">
        <v>70</v>
      </c>
      <c r="C1312">
        <v>3512</v>
      </c>
      <c r="D1312" t="s">
        <v>116</v>
      </c>
      <c r="E1312" s="1">
        <v>43191</v>
      </c>
      <c r="F1312">
        <v>3512</v>
      </c>
      <c r="G1312" t="str">
        <f>VLOOKUP(Table1[[#This Row],[tot_e_Rx]],'Lookup Tables'!$B$2:$C$6,2,TRUE)</f>
        <v xml:space="preserve">very low </v>
      </c>
      <c r="H1312">
        <v>3224</v>
      </c>
      <c r="I1312">
        <v>285</v>
      </c>
      <c r="J1312">
        <v>1298</v>
      </c>
      <c r="K1312">
        <v>2014</v>
      </c>
      <c r="L1312">
        <v>546</v>
      </c>
      <c r="M1312">
        <v>281</v>
      </c>
      <c r="N1312">
        <v>0.98</v>
      </c>
      <c r="O1312">
        <v>0.97</v>
      </c>
      <c r="P1312" t="str">
        <f>IF(Table1[[#This Row],[pct_pharm_e_Rx]]&gt;=0.85,"most"," ")</f>
        <v>most</v>
      </c>
    </row>
    <row r="1313" spans="1:16" x14ac:dyDescent="0.2">
      <c r="A1313" t="s">
        <v>51</v>
      </c>
      <c r="B1313" t="s">
        <v>52</v>
      </c>
      <c r="C1313">
        <v>3511</v>
      </c>
      <c r="D1313" t="s">
        <v>116</v>
      </c>
      <c r="E1313" s="1">
        <v>43525</v>
      </c>
      <c r="F1313">
        <v>3511</v>
      </c>
      <c r="G1313" t="str">
        <f>VLOOKUP(Table1[[#This Row],[tot_e_Rx]],'Lookup Tables'!$B$2:$C$6,2,TRUE)</f>
        <v xml:space="preserve">very low </v>
      </c>
      <c r="H1313">
        <v>3268</v>
      </c>
      <c r="I1313">
        <v>240</v>
      </c>
      <c r="J1313">
        <v>1622</v>
      </c>
      <c r="K1313">
        <v>1887</v>
      </c>
      <c r="L1313">
        <v>674</v>
      </c>
      <c r="M1313">
        <v>363</v>
      </c>
      <c r="N1313">
        <v>0.99</v>
      </c>
      <c r="O1313">
        <v>0.99</v>
      </c>
      <c r="P1313" t="str">
        <f>IF(Table1[[#This Row],[pct_pharm_e_Rx]]&gt;=0.85,"most"," ")</f>
        <v>most</v>
      </c>
    </row>
    <row r="1314" spans="1:16" x14ac:dyDescent="0.2">
      <c r="A1314" t="s">
        <v>15</v>
      </c>
      <c r="B1314" t="s">
        <v>16</v>
      </c>
      <c r="C1314">
        <v>3510</v>
      </c>
      <c r="D1314" t="s">
        <v>115</v>
      </c>
      <c r="E1314" s="1">
        <v>42826</v>
      </c>
      <c r="F1314">
        <v>3510</v>
      </c>
      <c r="G1314" t="str">
        <f>VLOOKUP(Table1[[#This Row],[tot_e_Rx]],'Lookup Tables'!$B$2:$C$6,2,TRUE)</f>
        <v xml:space="preserve">very low </v>
      </c>
      <c r="H1314">
        <v>2895</v>
      </c>
      <c r="I1314">
        <v>615</v>
      </c>
      <c r="J1314">
        <v>1491</v>
      </c>
      <c r="K1314">
        <v>1901</v>
      </c>
      <c r="L1314">
        <v>435</v>
      </c>
      <c r="M1314">
        <v>91</v>
      </c>
      <c r="N1314">
        <v>0.93</v>
      </c>
      <c r="O1314">
        <v>0.92</v>
      </c>
      <c r="P1314" t="str">
        <f>IF(Table1[[#This Row],[pct_pharm_e_Rx]]&gt;=0.85,"most"," ")</f>
        <v>most</v>
      </c>
    </row>
    <row r="1315" spans="1:16" x14ac:dyDescent="0.2">
      <c r="A1315" t="s">
        <v>23</v>
      </c>
      <c r="B1315" t="s">
        <v>24</v>
      </c>
      <c r="C1315">
        <v>3509</v>
      </c>
      <c r="D1315" t="s">
        <v>116</v>
      </c>
      <c r="E1315" s="1">
        <v>42401</v>
      </c>
      <c r="F1315">
        <v>3509</v>
      </c>
      <c r="G1315" t="str">
        <f>VLOOKUP(Table1[[#This Row],[tot_e_Rx]],'Lookup Tables'!$B$2:$C$6,2,TRUE)</f>
        <v xml:space="preserve">very low </v>
      </c>
      <c r="H1315">
        <v>2783</v>
      </c>
      <c r="I1315">
        <v>691</v>
      </c>
      <c r="J1315">
        <v>1238</v>
      </c>
      <c r="K1315">
        <v>2220</v>
      </c>
      <c r="L1315">
        <v>433</v>
      </c>
      <c r="M1315">
        <v>192</v>
      </c>
      <c r="N1315">
        <v>0.91</v>
      </c>
      <c r="O1315">
        <v>0.9</v>
      </c>
      <c r="P1315" t="str">
        <f>IF(Table1[[#This Row],[pct_pharm_e_Rx]]&gt;=0.85,"most"," ")</f>
        <v>most</v>
      </c>
    </row>
    <row r="1316" spans="1:16" x14ac:dyDescent="0.2">
      <c r="A1316" t="s">
        <v>51</v>
      </c>
      <c r="B1316" t="s">
        <v>52</v>
      </c>
      <c r="C1316">
        <v>3509</v>
      </c>
      <c r="D1316" t="s">
        <v>116</v>
      </c>
      <c r="E1316" s="1">
        <v>43497</v>
      </c>
      <c r="F1316">
        <v>3509</v>
      </c>
      <c r="G1316" t="str">
        <f>VLOOKUP(Table1[[#This Row],[tot_e_Rx]],'Lookup Tables'!$B$2:$C$6,2,TRUE)</f>
        <v xml:space="preserve">very low </v>
      </c>
      <c r="H1316">
        <v>3275</v>
      </c>
      <c r="I1316">
        <v>234</v>
      </c>
      <c r="J1316">
        <v>1606</v>
      </c>
      <c r="K1316">
        <v>1903</v>
      </c>
      <c r="L1316">
        <v>661</v>
      </c>
      <c r="M1316">
        <v>354</v>
      </c>
      <c r="N1316">
        <v>0.99</v>
      </c>
      <c r="O1316">
        <v>0.98</v>
      </c>
      <c r="P1316" t="str">
        <f>IF(Table1[[#This Row],[pct_pharm_e_Rx]]&gt;=0.85,"most"," ")</f>
        <v>most</v>
      </c>
    </row>
    <row r="1317" spans="1:16" x14ac:dyDescent="0.2">
      <c r="A1317" t="s">
        <v>41</v>
      </c>
      <c r="B1317" t="s">
        <v>42</v>
      </c>
      <c r="C1317">
        <v>3503</v>
      </c>
      <c r="D1317" t="s">
        <v>119</v>
      </c>
      <c r="E1317" s="1">
        <v>42583</v>
      </c>
      <c r="F1317">
        <v>3503</v>
      </c>
      <c r="G1317" t="str">
        <f>VLOOKUP(Table1[[#This Row],[tot_e_Rx]],'Lookup Tables'!$B$2:$C$6,2,TRUE)</f>
        <v xml:space="preserve">very low </v>
      </c>
      <c r="H1317">
        <v>2734</v>
      </c>
      <c r="I1317">
        <v>675</v>
      </c>
      <c r="J1317">
        <v>1533</v>
      </c>
      <c r="K1317">
        <v>1736</v>
      </c>
      <c r="L1317">
        <v>473</v>
      </c>
      <c r="M1317">
        <v>246</v>
      </c>
      <c r="N1317">
        <v>0.89</v>
      </c>
      <c r="O1317">
        <v>0.88</v>
      </c>
      <c r="P1317" t="str">
        <f>IF(Table1[[#This Row],[pct_pharm_e_Rx]]&gt;=0.85,"most"," ")</f>
        <v>most</v>
      </c>
    </row>
    <row r="1318" spans="1:16" x14ac:dyDescent="0.2">
      <c r="A1318" t="s">
        <v>107</v>
      </c>
      <c r="B1318" t="s">
        <v>108</v>
      </c>
      <c r="C1318">
        <v>3496</v>
      </c>
      <c r="D1318" t="s">
        <v>117</v>
      </c>
      <c r="E1318" s="1">
        <v>43221</v>
      </c>
      <c r="F1318">
        <v>3496</v>
      </c>
      <c r="G1318" t="str">
        <f>VLOOKUP(Table1[[#This Row],[tot_e_Rx]],'Lookup Tables'!$B$2:$C$6,2,TRUE)</f>
        <v xml:space="preserve">very low </v>
      </c>
      <c r="H1318">
        <v>3130</v>
      </c>
      <c r="I1318">
        <v>366</v>
      </c>
      <c r="J1318">
        <v>1350</v>
      </c>
      <c r="K1318">
        <v>1817</v>
      </c>
      <c r="L1318">
        <v>369</v>
      </c>
      <c r="M1318">
        <v>297</v>
      </c>
      <c r="N1318">
        <v>0.99</v>
      </c>
      <c r="O1318">
        <v>0.99</v>
      </c>
      <c r="P1318" t="str">
        <f>IF(Table1[[#This Row],[pct_pharm_e_Rx]]&gt;=0.85,"most"," ")</f>
        <v>most</v>
      </c>
    </row>
    <row r="1319" spans="1:16" x14ac:dyDescent="0.2">
      <c r="A1319" t="s">
        <v>107</v>
      </c>
      <c r="B1319" t="s">
        <v>108</v>
      </c>
      <c r="C1319">
        <v>3495</v>
      </c>
      <c r="D1319" t="s">
        <v>117</v>
      </c>
      <c r="E1319" s="1">
        <v>43282</v>
      </c>
      <c r="F1319">
        <v>3495</v>
      </c>
      <c r="G1319" t="str">
        <f>VLOOKUP(Table1[[#This Row],[tot_e_Rx]],'Lookup Tables'!$B$2:$C$6,2,TRUE)</f>
        <v xml:space="preserve">very low </v>
      </c>
      <c r="H1319">
        <v>3193</v>
      </c>
      <c r="I1319">
        <v>300</v>
      </c>
      <c r="J1319">
        <v>1317</v>
      </c>
      <c r="K1319">
        <v>1748</v>
      </c>
      <c r="L1319">
        <v>371</v>
      </c>
      <c r="M1319">
        <v>298</v>
      </c>
      <c r="N1319">
        <v>0.99</v>
      </c>
      <c r="O1319">
        <v>0.99</v>
      </c>
      <c r="P1319" t="str">
        <f>IF(Table1[[#This Row],[pct_pharm_e_Rx]]&gt;=0.85,"most"," ")</f>
        <v>most</v>
      </c>
    </row>
    <row r="1320" spans="1:16" x14ac:dyDescent="0.2">
      <c r="A1320" t="s">
        <v>51</v>
      </c>
      <c r="B1320" t="s">
        <v>52</v>
      </c>
      <c r="C1320">
        <v>3491</v>
      </c>
      <c r="D1320" t="s">
        <v>116</v>
      </c>
      <c r="E1320" s="1">
        <v>43435</v>
      </c>
      <c r="F1320">
        <v>3491</v>
      </c>
      <c r="G1320" t="str">
        <f>VLOOKUP(Table1[[#This Row],[tot_e_Rx]],'Lookup Tables'!$B$2:$C$6,2,TRUE)</f>
        <v xml:space="preserve">very low </v>
      </c>
      <c r="H1320">
        <v>3259</v>
      </c>
      <c r="I1320">
        <v>229</v>
      </c>
      <c r="J1320">
        <v>1600</v>
      </c>
      <c r="K1320">
        <v>1868</v>
      </c>
      <c r="L1320">
        <v>666</v>
      </c>
      <c r="M1320">
        <v>348</v>
      </c>
      <c r="N1320">
        <v>0.98</v>
      </c>
      <c r="O1320">
        <v>0.98</v>
      </c>
      <c r="P1320" t="str">
        <f>IF(Table1[[#This Row],[pct_pharm_e_Rx]]&gt;=0.85,"most"," ")</f>
        <v>most</v>
      </c>
    </row>
    <row r="1321" spans="1:16" x14ac:dyDescent="0.2">
      <c r="A1321" t="s">
        <v>51</v>
      </c>
      <c r="B1321" t="s">
        <v>52</v>
      </c>
      <c r="C1321">
        <v>3488</v>
      </c>
      <c r="D1321" t="s">
        <v>116</v>
      </c>
      <c r="E1321" s="1">
        <v>43466</v>
      </c>
      <c r="F1321">
        <v>3488</v>
      </c>
      <c r="G1321" t="str">
        <f>VLOOKUP(Table1[[#This Row],[tot_e_Rx]],'Lookup Tables'!$B$2:$C$6,2,TRUE)</f>
        <v xml:space="preserve">very low </v>
      </c>
      <c r="H1321">
        <v>3255</v>
      </c>
      <c r="I1321">
        <v>233</v>
      </c>
      <c r="J1321">
        <v>1593</v>
      </c>
      <c r="K1321">
        <v>1872</v>
      </c>
      <c r="L1321">
        <v>653</v>
      </c>
      <c r="M1321">
        <v>353</v>
      </c>
      <c r="N1321">
        <v>0.99</v>
      </c>
      <c r="O1321">
        <v>0.98</v>
      </c>
      <c r="P1321" t="str">
        <f>IF(Table1[[#This Row],[pct_pharm_e_Rx]]&gt;=0.85,"most"," ")</f>
        <v>most</v>
      </c>
    </row>
    <row r="1322" spans="1:16" x14ac:dyDescent="0.2">
      <c r="A1322" t="s">
        <v>69</v>
      </c>
      <c r="B1322" t="s">
        <v>70</v>
      </c>
      <c r="C1322">
        <v>3487</v>
      </c>
      <c r="D1322" t="s">
        <v>116</v>
      </c>
      <c r="E1322" s="1">
        <v>43160</v>
      </c>
      <c r="F1322">
        <v>3487</v>
      </c>
      <c r="G1322" t="str">
        <f>VLOOKUP(Table1[[#This Row],[tot_e_Rx]],'Lookup Tables'!$B$2:$C$6,2,TRUE)</f>
        <v xml:space="preserve">very low </v>
      </c>
      <c r="H1322">
        <v>3214</v>
      </c>
      <c r="I1322">
        <v>273</v>
      </c>
      <c r="J1322">
        <v>1284</v>
      </c>
      <c r="K1322">
        <v>2003</v>
      </c>
      <c r="L1322">
        <v>542</v>
      </c>
      <c r="M1322">
        <v>278</v>
      </c>
      <c r="N1322">
        <v>0.98</v>
      </c>
      <c r="O1322">
        <v>0.98</v>
      </c>
      <c r="P1322" t="str">
        <f>IF(Table1[[#This Row],[pct_pharm_e_Rx]]&gt;=0.85,"most"," ")</f>
        <v>most</v>
      </c>
    </row>
    <row r="1323" spans="1:16" x14ac:dyDescent="0.2">
      <c r="A1323" t="s">
        <v>51</v>
      </c>
      <c r="B1323" t="s">
        <v>52</v>
      </c>
      <c r="C1323">
        <v>3484</v>
      </c>
      <c r="D1323" t="s">
        <v>116</v>
      </c>
      <c r="E1323" s="1">
        <v>43374</v>
      </c>
      <c r="F1323">
        <v>3484</v>
      </c>
      <c r="G1323" t="str">
        <f>VLOOKUP(Table1[[#This Row],[tot_e_Rx]],'Lookup Tables'!$B$2:$C$6,2,TRUE)</f>
        <v xml:space="preserve">very low </v>
      </c>
      <c r="H1323">
        <v>3250</v>
      </c>
      <c r="I1323">
        <v>233</v>
      </c>
      <c r="J1323">
        <v>1603</v>
      </c>
      <c r="K1323">
        <v>1870</v>
      </c>
      <c r="L1323">
        <v>672</v>
      </c>
      <c r="M1323">
        <v>347</v>
      </c>
      <c r="N1323">
        <v>0.98</v>
      </c>
      <c r="O1323">
        <v>0.98</v>
      </c>
      <c r="P1323" t="str">
        <f>IF(Table1[[#This Row],[pct_pharm_e_Rx]]&gt;=0.85,"most"," ")</f>
        <v>most</v>
      </c>
    </row>
    <row r="1324" spans="1:16" x14ac:dyDescent="0.2">
      <c r="A1324" t="s">
        <v>45</v>
      </c>
      <c r="B1324" t="s">
        <v>46</v>
      </c>
      <c r="C1324">
        <v>3477</v>
      </c>
      <c r="D1324" t="s">
        <v>115</v>
      </c>
      <c r="E1324" s="1">
        <v>42552</v>
      </c>
      <c r="F1324">
        <v>3477</v>
      </c>
      <c r="G1324" t="str">
        <f>VLOOKUP(Table1[[#This Row],[tot_e_Rx]],'Lookup Tables'!$B$2:$C$6,2,TRUE)</f>
        <v xml:space="preserve">very low </v>
      </c>
      <c r="H1324">
        <v>2392</v>
      </c>
      <c r="I1324">
        <v>1073</v>
      </c>
      <c r="J1324">
        <v>1144</v>
      </c>
      <c r="K1324">
        <v>2308</v>
      </c>
      <c r="L1324">
        <v>377</v>
      </c>
      <c r="M1324">
        <v>81</v>
      </c>
      <c r="N1324">
        <v>0.84</v>
      </c>
      <c r="O1324">
        <v>0.83</v>
      </c>
      <c r="P1324" t="str">
        <f>IF(Table1[[#This Row],[pct_pharm_e_Rx]]&gt;=0.85,"most"," ")</f>
        <v xml:space="preserve"> </v>
      </c>
    </row>
    <row r="1325" spans="1:16" x14ac:dyDescent="0.2">
      <c r="A1325" t="s">
        <v>59</v>
      </c>
      <c r="B1325" t="s">
        <v>60</v>
      </c>
      <c r="C1325">
        <v>3477</v>
      </c>
      <c r="D1325" t="s">
        <v>112</v>
      </c>
      <c r="E1325" s="1">
        <v>42887</v>
      </c>
      <c r="F1325">
        <v>3477</v>
      </c>
      <c r="G1325" t="str">
        <f>VLOOKUP(Table1[[#This Row],[tot_e_Rx]],'Lookup Tables'!$B$2:$C$6,2,TRUE)</f>
        <v xml:space="preserve">very low </v>
      </c>
      <c r="H1325">
        <v>2697</v>
      </c>
      <c r="I1325">
        <v>762</v>
      </c>
      <c r="J1325">
        <v>1462</v>
      </c>
      <c r="K1325">
        <v>1876</v>
      </c>
      <c r="L1325">
        <v>734</v>
      </c>
      <c r="M1325">
        <v>29</v>
      </c>
      <c r="N1325">
        <v>0.93</v>
      </c>
      <c r="O1325">
        <v>0.92</v>
      </c>
      <c r="P1325" t="str">
        <f>IF(Table1[[#This Row],[pct_pharm_e_Rx]]&gt;=0.85,"most"," ")</f>
        <v>most</v>
      </c>
    </row>
    <row r="1326" spans="1:16" x14ac:dyDescent="0.2">
      <c r="A1326" t="s">
        <v>51</v>
      </c>
      <c r="B1326" t="s">
        <v>52</v>
      </c>
      <c r="C1326">
        <v>3474</v>
      </c>
      <c r="D1326" t="s">
        <v>116</v>
      </c>
      <c r="E1326" s="1">
        <v>43405</v>
      </c>
      <c r="F1326">
        <v>3474</v>
      </c>
      <c r="G1326" t="str">
        <f>VLOOKUP(Table1[[#This Row],[tot_e_Rx]],'Lookup Tables'!$B$2:$C$6,2,TRUE)</f>
        <v xml:space="preserve">very low </v>
      </c>
      <c r="H1326">
        <v>3238</v>
      </c>
      <c r="I1326">
        <v>235</v>
      </c>
      <c r="J1326">
        <v>1603</v>
      </c>
      <c r="K1326">
        <v>1856</v>
      </c>
      <c r="L1326">
        <v>662</v>
      </c>
      <c r="M1326">
        <v>356</v>
      </c>
      <c r="N1326">
        <v>0.98</v>
      </c>
      <c r="O1326">
        <v>0.98</v>
      </c>
      <c r="P1326" t="str">
        <f>IF(Table1[[#This Row],[pct_pharm_e_Rx]]&gt;=0.85,"most"," ")</f>
        <v>most</v>
      </c>
    </row>
    <row r="1327" spans="1:16" x14ac:dyDescent="0.2">
      <c r="A1327" t="s">
        <v>51</v>
      </c>
      <c r="B1327" t="s">
        <v>52</v>
      </c>
      <c r="C1327">
        <v>3471</v>
      </c>
      <c r="D1327" t="s">
        <v>116</v>
      </c>
      <c r="E1327" s="1">
        <v>43344</v>
      </c>
      <c r="F1327">
        <v>3471</v>
      </c>
      <c r="G1327" t="str">
        <f>VLOOKUP(Table1[[#This Row],[tot_e_Rx]],'Lookup Tables'!$B$2:$C$6,2,TRUE)</f>
        <v xml:space="preserve">very low </v>
      </c>
      <c r="H1327">
        <v>3231</v>
      </c>
      <c r="I1327">
        <v>240</v>
      </c>
      <c r="J1327">
        <v>1600</v>
      </c>
      <c r="K1327">
        <v>1864</v>
      </c>
      <c r="L1327">
        <v>664</v>
      </c>
      <c r="M1327">
        <v>351</v>
      </c>
      <c r="N1327">
        <v>0.98</v>
      </c>
      <c r="O1327">
        <v>0.98</v>
      </c>
      <c r="P1327" t="str">
        <f>IF(Table1[[#This Row],[pct_pharm_e_Rx]]&gt;=0.85,"most"," ")</f>
        <v>most</v>
      </c>
    </row>
    <row r="1328" spans="1:16" x14ac:dyDescent="0.2">
      <c r="A1328" t="s">
        <v>67</v>
      </c>
      <c r="B1328" t="s">
        <v>68</v>
      </c>
      <c r="C1328">
        <v>3465</v>
      </c>
      <c r="D1328" t="s">
        <v>119</v>
      </c>
      <c r="E1328" s="1">
        <v>42979</v>
      </c>
      <c r="F1328">
        <v>3465</v>
      </c>
      <c r="G1328" t="str">
        <f>VLOOKUP(Table1[[#This Row],[tot_e_Rx]],'Lookup Tables'!$B$2:$C$6,2,TRUE)</f>
        <v xml:space="preserve">very low </v>
      </c>
      <c r="H1328">
        <v>3025</v>
      </c>
      <c r="I1328">
        <v>440</v>
      </c>
      <c r="J1328">
        <v>1421</v>
      </c>
      <c r="K1328">
        <v>1806</v>
      </c>
      <c r="L1328">
        <v>369</v>
      </c>
      <c r="M1328">
        <v>383</v>
      </c>
      <c r="N1328">
        <v>0.92</v>
      </c>
      <c r="O1328">
        <v>0.92</v>
      </c>
      <c r="P1328" t="str">
        <f>IF(Table1[[#This Row],[pct_pharm_e_Rx]]&gt;=0.85,"most"," ")</f>
        <v>most</v>
      </c>
    </row>
    <row r="1329" spans="1:16" x14ac:dyDescent="0.2">
      <c r="A1329" t="s">
        <v>89</v>
      </c>
      <c r="B1329" t="s">
        <v>90</v>
      </c>
      <c r="C1329">
        <v>3459</v>
      </c>
      <c r="D1329" t="s">
        <v>117</v>
      </c>
      <c r="E1329" s="1">
        <v>42461</v>
      </c>
      <c r="F1329">
        <v>3459</v>
      </c>
      <c r="G1329" t="str">
        <f>VLOOKUP(Table1[[#This Row],[tot_e_Rx]],'Lookup Tables'!$B$2:$C$6,2,TRUE)</f>
        <v xml:space="preserve">very low </v>
      </c>
      <c r="H1329">
        <v>2411</v>
      </c>
      <c r="I1329">
        <v>1015</v>
      </c>
      <c r="J1329">
        <v>1637</v>
      </c>
      <c r="K1329">
        <v>1805</v>
      </c>
      <c r="L1329">
        <v>367</v>
      </c>
      <c r="M1329">
        <v>135</v>
      </c>
      <c r="N1329">
        <v>0.91</v>
      </c>
      <c r="O1329">
        <v>0.84</v>
      </c>
      <c r="P1329" t="str">
        <f>IF(Table1[[#This Row],[pct_pharm_e_Rx]]&gt;=0.85,"most"," ")</f>
        <v xml:space="preserve"> </v>
      </c>
    </row>
    <row r="1330" spans="1:16" x14ac:dyDescent="0.2">
      <c r="A1330" t="s">
        <v>69</v>
      </c>
      <c r="B1330" t="s">
        <v>70</v>
      </c>
      <c r="C1330">
        <v>3444</v>
      </c>
      <c r="D1330" t="s">
        <v>116</v>
      </c>
      <c r="E1330" s="1">
        <v>43132</v>
      </c>
      <c r="F1330">
        <v>3444</v>
      </c>
      <c r="G1330" t="str">
        <f>VLOOKUP(Table1[[#This Row],[tot_e_Rx]],'Lookup Tables'!$B$2:$C$6,2,TRUE)</f>
        <v xml:space="preserve">very low </v>
      </c>
      <c r="H1330">
        <v>3152</v>
      </c>
      <c r="I1330">
        <v>292</v>
      </c>
      <c r="J1330">
        <v>1274</v>
      </c>
      <c r="K1330">
        <v>1973</v>
      </c>
      <c r="L1330">
        <v>539</v>
      </c>
      <c r="M1330">
        <v>267</v>
      </c>
      <c r="N1330">
        <v>0.98</v>
      </c>
      <c r="O1330">
        <v>0.97</v>
      </c>
      <c r="P1330" t="str">
        <f>IF(Table1[[#This Row],[pct_pharm_e_Rx]]&gt;=0.85,"most"," ")</f>
        <v>most</v>
      </c>
    </row>
    <row r="1331" spans="1:16" x14ac:dyDescent="0.2">
      <c r="A1331" t="s">
        <v>107</v>
      </c>
      <c r="B1331" t="s">
        <v>108</v>
      </c>
      <c r="C1331">
        <v>3444</v>
      </c>
      <c r="D1331" t="s">
        <v>117</v>
      </c>
      <c r="E1331" s="1">
        <v>43191</v>
      </c>
      <c r="F1331">
        <v>3444</v>
      </c>
      <c r="G1331" t="str">
        <f>VLOOKUP(Table1[[#This Row],[tot_e_Rx]],'Lookup Tables'!$B$2:$C$6,2,TRUE)</f>
        <v xml:space="preserve">very low </v>
      </c>
      <c r="H1331">
        <v>3077</v>
      </c>
      <c r="I1331">
        <v>367</v>
      </c>
      <c r="J1331">
        <v>1306</v>
      </c>
      <c r="K1331">
        <v>1811</v>
      </c>
      <c r="L1331">
        <v>356</v>
      </c>
      <c r="M1331">
        <v>290</v>
      </c>
      <c r="N1331">
        <v>0.99</v>
      </c>
      <c r="O1331">
        <v>0.99</v>
      </c>
      <c r="P1331" t="str">
        <f>IF(Table1[[#This Row],[pct_pharm_e_Rx]]&gt;=0.85,"most"," ")</f>
        <v>most</v>
      </c>
    </row>
    <row r="1332" spans="1:16" x14ac:dyDescent="0.2">
      <c r="A1332" t="s">
        <v>51</v>
      </c>
      <c r="B1332" t="s">
        <v>52</v>
      </c>
      <c r="C1332">
        <v>3444</v>
      </c>
      <c r="D1332" t="s">
        <v>116</v>
      </c>
      <c r="E1332" s="1">
        <v>43313</v>
      </c>
      <c r="F1332">
        <v>3444</v>
      </c>
      <c r="G1332" t="str">
        <f>VLOOKUP(Table1[[#This Row],[tot_e_Rx]],'Lookup Tables'!$B$2:$C$6,2,TRUE)</f>
        <v xml:space="preserve">very low </v>
      </c>
      <c r="H1332">
        <v>3162</v>
      </c>
      <c r="I1332">
        <v>281</v>
      </c>
      <c r="J1332">
        <v>1586</v>
      </c>
      <c r="K1332">
        <v>1854</v>
      </c>
      <c r="L1332">
        <v>658</v>
      </c>
      <c r="M1332">
        <v>346</v>
      </c>
      <c r="N1332">
        <v>0.98</v>
      </c>
      <c r="O1332">
        <v>0.98</v>
      </c>
      <c r="P1332" t="str">
        <f>IF(Table1[[#This Row],[pct_pharm_e_Rx]]&gt;=0.85,"most"," ")</f>
        <v>most</v>
      </c>
    </row>
    <row r="1333" spans="1:16" x14ac:dyDescent="0.2">
      <c r="A1333" t="s">
        <v>15</v>
      </c>
      <c r="B1333" t="s">
        <v>16</v>
      </c>
      <c r="C1333">
        <v>3441</v>
      </c>
      <c r="D1333" t="s">
        <v>115</v>
      </c>
      <c r="E1333" s="1">
        <v>42795</v>
      </c>
      <c r="F1333">
        <v>3441</v>
      </c>
      <c r="G1333" t="str">
        <f>VLOOKUP(Table1[[#This Row],[tot_e_Rx]],'Lookup Tables'!$B$2:$C$6,2,TRUE)</f>
        <v xml:space="preserve">very low </v>
      </c>
      <c r="H1333">
        <v>2837</v>
      </c>
      <c r="I1333">
        <v>604</v>
      </c>
      <c r="J1333">
        <v>1462</v>
      </c>
      <c r="K1333">
        <v>1868</v>
      </c>
      <c r="L1333">
        <v>423</v>
      </c>
      <c r="M1333">
        <v>90</v>
      </c>
      <c r="N1333">
        <v>0.92</v>
      </c>
      <c r="O1333">
        <v>0.91</v>
      </c>
      <c r="P1333" t="str">
        <f>IF(Table1[[#This Row],[pct_pharm_e_Rx]]&gt;=0.85,"most"," ")</f>
        <v>most</v>
      </c>
    </row>
    <row r="1334" spans="1:16" x14ac:dyDescent="0.2">
      <c r="A1334" t="s">
        <v>67</v>
      </c>
      <c r="B1334" t="s">
        <v>68</v>
      </c>
      <c r="C1334">
        <v>3441</v>
      </c>
      <c r="D1334" t="s">
        <v>119</v>
      </c>
      <c r="E1334" s="1">
        <v>42948</v>
      </c>
      <c r="F1334">
        <v>3441</v>
      </c>
      <c r="G1334" t="str">
        <f>VLOOKUP(Table1[[#This Row],[tot_e_Rx]],'Lookup Tables'!$B$2:$C$6,2,TRUE)</f>
        <v xml:space="preserve">very low </v>
      </c>
      <c r="H1334">
        <v>2978</v>
      </c>
      <c r="I1334">
        <v>463</v>
      </c>
      <c r="J1334">
        <v>1413</v>
      </c>
      <c r="K1334">
        <v>1805</v>
      </c>
      <c r="L1334">
        <v>376</v>
      </c>
      <c r="M1334">
        <v>383</v>
      </c>
      <c r="N1334">
        <v>0.92</v>
      </c>
      <c r="O1334">
        <v>0.92</v>
      </c>
      <c r="P1334" t="str">
        <f>IF(Table1[[#This Row],[pct_pharm_e_Rx]]&gt;=0.85,"most"," ")</f>
        <v>most</v>
      </c>
    </row>
    <row r="1335" spans="1:16" x14ac:dyDescent="0.2">
      <c r="A1335" t="s">
        <v>81</v>
      </c>
      <c r="B1335" t="s">
        <v>82</v>
      </c>
      <c r="C1335">
        <v>3439</v>
      </c>
      <c r="D1335" t="s">
        <v>115</v>
      </c>
      <c r="E1335" s="1">
        <v>42675</v>
      </c>
      <c r="F1335">
        <v>3439</v>
      </c>
      <c r="G1335" t="str">
        <f>VLOOKUP(Table1[[#This Row],[tot_e_Rx]],'Lookup Tables'!$B$2:$C$6,2,TRUE)</f>
        <v xml:space="preserve">very low </v>
      </c>
      <c r="H1335">
        <v>2708</v>
      </c>
      <c r="I1335">
        <v>721</v>
      </c>
      <c r="J1335">
        <v>1505</v>
      </c>
      <c r="K1335">
        <v>1829</v>
      </c>
      <c r="L1335">
        <v>277</v>
      </c>
      <c r="M1335">
        <v>289</v>
      </c>
      <c r="N1335">
        <v>0.92</v>
      </c>
      <c r="O1335">
        <v>0.9</v>
      </c>
      <c r="P1335" t="str">
        <f>IF(Table1[[#This Row],[pct_pharm_e_Rx]]&gt;=0.85,"most"," ")</f>
        <v>most</v>
      </c>
    </row>
    <row r="1336" spans="1:16" x14ac:dyDescent="0.2">
      <c r="A1336" t="s">
        <v>69</v>
      </c>
      <c r="B1336" t="s">
        <v>70</v>
      </c>
      <c r="C1336">
        <v>3430</v>
      </c>
      <c r="D1336" t="s">
        <v>116</v>
      </c>
      <c r="E1336" s="1">
        <v>43101</v>
      </c>
      <c r="F1336">
        <v>3430</v>
      </c>
      <c r="G1336" t="str">
        <f>VLOOKUP(Table1[[#This Row],[tot_e_Rx]],'Lookup Tables'!$B$2:$C$6,2,TRUE)</f>
        <v xml:space="preserve">very low </v>
      </c>
      <c r="H1336">
        <v>3133</v>
      </c>
      <c r="I1336">
        <v>297</v>
      </c>
      <c r="J1336">
        <v>1278</v>
      </c>
      <c r="K1336">
        <v>1956</v>
      </c>
      <c r="L1336">
        <v>535</v>
      </c>
      <c r="M1336">
        <v>265</v>
      </c>
      <c r="N1336">
        <v>0.97</v>
      </c>
      <c r="O1336">
        <v>0.97</v>
      </c>
      <c r="P1336" t="str">
        <f>IF(Table1[[#This Row],[pct_pharm_e_Rx]]&gt;=0.85,"most"," ")</f>
        <v>most</v>
      </c>
    </row>
    <row r="1337" spans="1:16" x14ac:dyDescent="0.2">
      <c r="A1337" t="s">
        <v>73</v>
      </c>
      <c r="B1337" t="s">
        <v>74</v>
      </c>
      <c r="C1337">
        <v>3410</v>
      </c>
      <c r="D1337" t="s">
        <v>114</v>
      </c>
      <c r="E1337" s="1">
        <v>43405</v>
      </c>
      <c r="F1337">
        <v>3410</v>
      </c>
      <c r="G1337" t="str">
        <f>VLOOKUP(Table1[[#This Row],[tot_e_Rx]],'Lookup Tables'!$B$2:$C$6,2,TRUE)</f>
        <v xml:space="preserve">very low </v>
      </c>
      <c r="H1337">
        <v>3149</v>
      </c>
      <c r="I1337">
        <v>252</v>
      </c>
      <c r="J1337">
        <v>1526</v>
      </c>
      <c r="K1337">
        <v>1844</v>
      </c>
      <c r="L1337">
        <v>595</v>
      </c>
      <c r="M1337">
        <v>301</v>
      </c>
      <c r="N1337">
        <v>0.98</v>
      </c>
      <c r="O1337">
        <v>0.97</v>
      </c>
      <c r="P1337" t="str">
        <f>IF(Table1[[#This Row],[pct_pharm_e_Rx]]&gt;=0.85,"most"," ")</f>
        <v>most</v>
      </c>
    </row>
    <row r="1338" spans="1:16" x14ac:dyDescent="0.2">
      <c r="A1338" t="s">
        <v>51</v>
      </c>
      <c r="B1338" t="s">
        <v>52</v>
      </c>
      <c r="C1338">
        <v>3401</v>
      </c>
      <c r="D1338" t="s">
        <v>116</v>
      </c>
      <c r="E1338" s="1">
        <v>43282</v>
      </c>
      <c r="F1338">
        <v>3401</v>
      </c>
      <c r="G1338" t="str">
        <f>VLOOKUP(Table1[[#This Row],[tot_e_Rx]],'Lookup Tables'!$B$2:$C$6,2,TRUE)</f>
        <v xml:space="preserve">very low </v>
      </c>
      <c r="H1338">
        <v>3114</v>
      </c>
      <c r="I1338">
        <v>287</v>
      </c>
      <c r="J1338">
        <v>1449</v>
      </c>
      <c r="K1338">
        <v>1646</v>
      </c>
      <c r="L1338">
        <v>603</v>
      </c>
      <c r="M1338">
        <v>319</v>
      </c>
      <c r="N1338">
        <v>0.98</v>
      </c>
      <c r="O1338">
        <v>0.98</v>
      </c>
      <c r="P1338" t="str">
        <f>IF(Table1[[#This Row],[pct_pharm_e_Rx]]&gt;=0.85,"most"," ")</f>
        <v>most</v>
      </c>
    </row>
    <row r="1339" spans="1:16" x14ac:dyDescent="0.2">
      <c r="A1339" t="s">
        <v>41</v>
      </c>
      <c r="B1339" t="s">
        <v>42</v>
      </c>
      <c r="C1339">
        <v>3396</v>
      </c>
      <c r="D1339" t="s">
        <v>119</v>
      </c>
      <c r="E1339" s="1">
        <v>42522</v>
      </c>
      <c r="F1339">
        <v>3396</v>
      </c>
      <c r="G1339" t="str">
        <f>VLOOKUP(Table1[[#This Row],[tot_e_Rx]],'Lookup Tables'!$B$2:$C$6,2,TRUE)</f>
        <v xml:space="preserve">very low </v>
      </c>
      <c r="H1339">
        <v>2583</v>
      </c>
      <c r="I1339">
        <v>716</v>
      </c>
      <c r="J1339">
        <v>1569</v>
      </c>
      <c r="K1339">
        <v>1788</v>
      </c>
      <c r="L1339">
        <v>483</v>
      </c>
      <c r="M1339">
        <v>252</v>
      </c>
      <c r="N1339">
        <v>0.88</v>
      </c>
      <c r="O1339">
        <v>0.87</v>
      </c>
      <c r="P1339" t="str">
        <f>IF(Table1[[#This Row],[pct_pharm_e_Rx]]&gt;=0.85,"most"," ")</f>
        <v>most</v>
      </c>
    </row>
    <row r="1340" spans="1:16" x14ac:dyDescent="0.2">
      <c r="A1340" t="s">
        <v>69</v>
      </c>
      <c r="B1340" t="s">
        <v>70</v>
      </c>
      <c r="C1340">
        <v>3392</v>
      </c>
      <c r="D1340" t="s">
        <v>116</v>
      </c>
      <c r="E1340" s="1">
        <v>43070</v>
      </c>
      <c r="F1340">
        <v>3392</v>
      </c>
      <c r="G1340" t="str">
        <f>VLOOKUP(Table1[[#This Row],[tot_e_Rx]],'Lookup Tables'!$B$2:$C$6,2,TRUE)</f>
        <v xml:space="preserve">very low </v>
      </c>
      <c r="H1340">
        <v>3091</v>
      </c>
      <c r="I1340">
        <v>301</v>
      </c>
      <c r="J1340">
        <v>1268</v>
      </c>
      <c r="K1340">
        <v>1924</v>
      </c>
      <c r="L1340">
        <v>529</v>
      </c>
      <c r="M1340">
        <v>270</v>
      </c>
      <c r="N1340">
        <v>0.97</v>
      </c>
      <c r="O1340">
        <v>0.96</v>
      </c>
      <c r="P1340" t="str">
        <f>IF(Table1[[#This Row],[pct_pharm_e_Rx]]&gt;=0.85,"most"," ")</f>
        <v>most</v>
      </c>
    </row>
    <row r="1341" spans="1:16" x14ac:dyDescent="0.2">
      <c r="A1341" t="s">
        <v>41</v>
      </c>
      <c r="B1341" t="s">
        <v>42</v>
      </c>
      <c r="C1341">
        <v>3390</v>
      </c>
      <c r="D1341" t="s">
        <v>119</v>
      </c>
      <c r="E1341" s="1">
        <v>42552</v>
      </c>
      <c r="F1341">
        <v>3390</v>
      </c>
      <c r="G1341" t="str">
        <f>VLOOKUP(Table1[[#This Row],[tot_e_Rx]],'Lookup Tables'!$B$2:$C$6,2,TRUE)</f>
        <v xml:space="preserve">very low </v>
      </c>
      <c r="H1341">
        <v>2608</v>
      </c>
      <c r="I1341">
        <v>693</v>
      </c>
      <c r="J1341">
        <v>1567</v>
      </c>
      <c r="K1341">
        <v>1758</v>
      </c>
      <c r="L1341">
        <v>477</v>
      </c>
      <c r="M1341">
        <v>253</v>
      </c>
      <c r="N1341">
        <v>0.88</v>
      </c>
      <c r="O1341">
        <v>0.87</v>
      </c>
      <c r="P1341" t="str">
        <f>IF(Table1[[#This Row],[pct_pharm_e_Rx]]&gt;=0.85,"most"," ")</f>
        <v>most</v>
      </c>
    </row>
    <row r="1342" spans="1:16" x14ac:dyDescent="0.2">
      <c r="A1342" t="s">
        <v>107</v>
      </c>
      <c r="B1342" t="s">
        <v>108</v>
      </c>
      <c r="C1342">
        <v>3388</v>
      </c>
      <c r="D1342" t="s">
        <v>117</v>
      </c>
      <c r="E1342" s="1">
        <v>43160</v>
      </c>
      <c r="F1342">
        <v>3388</v>
      </c>
      <c r="G1342" t="str">
        <f>VLOOKUP(Table1[[#This Row],[tot_e_Rx]],'Lookup Tables'!$B$2:$C$6,2,TRUE)</f>
        <v xml:space="preserve">very low </v>
      </c>
      <c r="H1342">
        <v>3028</v>
      </c>
      <c r="I1342">
        <v>360</v>
      </c>
      <c r="J1342">
        <v>1268</v>
      </c>
      <c r="K1342">
        <v>1794</v>
      </c>
      <c r="L1342">
        <v>345</v>
      </c>
      <c r="M1342">
        <v>286</v>
      </c>
      <c r="N1342">
        <v>0.97</v>
      </c>
      <c r="O1342">
        <v>0.97</v>
      </c>
      <c r="P1342" t="str">
        <f>IF(Table1[[#This Row],[pct_pharm_e_Rx]]&gt;=0.85,"most"," ")</f>
        <v>most</v>
      </c>
    </row>
    <row r="1343" spans="1:16" x14ac:dyDescent="0.2">
      <c r="A1343" t="s">
        <v>23</v>
      </c>
      <c r="B1343" t="s">
        <v>24</v>
      </c>
      <c r="C1343">
        <v>3387</v>
      </c>
      <c r="D1343" t="s">
        <v>116</v>
      </c>
      <c r="E1343" s="1">
        <v>42370</v>
      </c>
      <c r="F1343">
        <v>3387</v>
      </c>
      <c r="G1343" t="str">
        <f>VLOOKUP(Table1[[#This Row],[tot_e_Rx]],'Lookup Tables'!$B$2:$C$6,2,TRUE)</f>
        <v xml:space="preserve">very low </v>
      </c>
      <c r="H1343">
        <v>2707</v>
      </c>
      <c r="I1343">
        <v>648</v>
      </c>
      <c r="J1343">
        <v>1124</v>
      </c>
      <c r="K1343">
        <v>2051</v>
      </c>
      <c r="L1343">
        <v>398</v>
      </c>
      <c r="M1343">
        <v>181</v>
      </c>
      <c r="N1343">
        <v>0.95</v>
      </c>
      <c r="O1343">
        <v>0.94</v>
      </c>
      <c r="P1343" t="str">
        <f>IF(Table1[[#This Row],[pct_pharm_e_Rx]]&gt;=0.85,"most"," ")</f>
        <v>most</v>
      </c>
    </row>
    <row r="1344" spans="1:16" x14ac:dyDescent="0.2">
      <c r="A1344" t="s">
        <v>69</v>
      </c>
      <c r="B1344" t="s">
        <v>70</v>
      </c>
      <c r="C1344">
        <v>3383</v>
      </c>
      <c r="D1344" t="s">
        <v>116</v>
      </c>
      <c r="E1344" s="1">
        <v>43040</v>
      </c>
      <c r="F1344">
        <v>3383</v>
      </c>
      <c r="G1344" t="str">
        <f>VLOOKUP(Table1[[#This Row],[tot_e_Rx]],'Lookup Tables'!$B$2:$C$6,2,TRUE)</f>
        <v xml:space="preserve">very low </v>
      </c>
      <c r="H1344">
        <v>3091</v>
      </c>
      <c r="I1344">
        <v>292</v>
      </c>
      <c r="J1344">
        <v>1276</v>
      </c>
      <c r="K1344">
        <v>1917</v>
      </c>
      <c r="L1344">
        <v>532</v>
      </c>
      <c r="M1344">
        <v>272</v>
      </c>
      <c r="N1344">
        <v>0.97</v>
      </c>
      <c r="O1344">
        <v>0.96</v>
      </c>
      <c r="P1344" t="str">
        <f>IF(Table1[[#This Row],[pct_pharm_e_Rx]]&gt;=0.85,"most"," ")</f>
        <v>most</v>
      </c>
    </row>
    <row r="1345" spans="1:16" x14ac:dyDescent="0.2">
      <c r="A1345" t="s">
        <v>107</v>
      </c>
      <c r="B1345" t="s">
        <v>108</v>
      </c>
      <c r="C1345">
        <v>3383</v>
      </c>
      <c r="D1345" t="s">
        <v>117</v>
      </c>
      <c r="E1345" s="1">
        <v>43132</v>
      </c>
      <c r="F1345">
        <v>3383</v>
      </c>
      <c r="G1345" t="str">
        <f>VLOOKUP(Table1[[#This Row],[tot_e_Rx]],'Lookup Tables'!$B$2:$C$6,2,TRUE)</f>
        <v xml:space="preserve">very low </v>
      </c>
      <c r="H1345">
        <v>3024</v>
      </c>
      <c r="I1345">
        <v>359</v>
      </c>
      <c r="J1345">
        <v>1269</v>
      </c>
      <c r="K1345">
        <v>1797</v>
      </c>
      <c r="L1345">
        <v>341</v>
      </c>
      <c r="M1345">
        <v>280</v>
      </c>
      <c r="N1345">
        <v>0.97</v>
      </c>
      <c r="O1345">
        <v>0.97</v>
      </c>
      <c r="P1345" t="str">
        <f>IF(Table1[[#This Row],[pct_pharm_e_Rx]]&gt;=0.85,"most"," ")</f>
        <v>most</v>
      </c>
    </row>
    <row r="1346" spans="1:16" x14ac:dyDescent="0.2">
      <c r="A1346" t="s">
        <v>21</v>
      </c>
      <c r="B1346" t="s">
        <v>22</v>
      </c>
      <c r="C1346">
        <v>3382</v>
      </c>
      <c r="D1346" t="s">
        <v>114</v>
      </c>
      <c r="E1346" s="1">
        <v>42370</v>
      </c>
      <c r="F1346">
        <v>3382</v>
      </c>
      <c r="G1346" t="str">
        <f>VLOOKUP(Table1[[#This Row],[tot_e_Rx]],'Lookup Tables'!$B$2:$C$6,2,TRUE)</f>
        <v xml:space="preserve">very low </v>
      </c>
      <c r="H1346">
        <v>2908</v>
      </c>
      <c r="I1346">
        <v>436</v>
      </c>
      <c r="J1346">
        <v>1730</v>
      </c>
      <c r="K1346">
        <v>1462</v>
      </c>
      <c r="L1346">
        <v>446</v>
      </c>
      <c r="M1346">
        <v>366</v>
      </c>
      <c r="N1346">
        <v>0.91</v>
      </c>
      <c r="O1346">
        <v>0.9</v>
      </c>
      <c r="P1346" t="str">
        <f>IF(Table1[[#This Row],[pct_pharm_e_Rx]]&gt;=0.85,"most"," ")</f>
        <v>most</v>
      </c>
    </row>
    <row r="1347" spans="1:16" x14ac:dyDescent="0.2">
      <c r="A1347" t="s">
        <v>69</v>
      </c>
      <c r="B1347" t="s">
        <v>70</v>
      </c>
      <c r="C1347">
        <v>3380</v>
      </c>
      <c r="D1347" t="s">
        <v>116</v>
      </c>
      <c r="E1347" s="1">
        <v>43009</v>
      </c>
      <c r="F1347">
        <v>3380</v>
      </c>
      <c r="G1347" t="str">
        <f>VLOOKUP(Table1[[#This Row],[tot_e_Rx]],'Lookup Tables'!$B$2:$C$6,2,TRUE)</f>
        <v xml:space="preserve">very low </v>
      </c>
      <c r="H1347">
        <v>3087</v>
      </c>
      <c r="I1347">
        <v>293</v>
      </c>
      <c r="J1347">
        <v>1285</v>
      </c>
      <c r="K1347">
        <v>1912</v>
      </c>
      <c r="L1347">
        <v>533</v>
      </c>
      <c r="M1347">
        <v>276</v>
      </c>
      <c r="N1347">
        <v>0.97</v>
      </c>
      <c r="O1347">
        <v>0.96</v>
      </c>
      <c r="P1347" t="str">
        <f>IF(Table1[[#This Row],[pct_pharm_e_Rx]]&gt;=0.85,"most"," ")</f>
        <v>most</v>
      </c>
    </row>
    <row r="1348" spans="1:16" x14ac:dyDescent="0.2">
      <c r="A1348" t="s">
        <v>15</v>
      </c>
      <c r="B1348" t="s">
        <v>16</v>
      </c>
      <c r="C1348">
        <v>3364</v>
      </c>
      <c r="D1348" t="s">
        <v>115</v>
      </c>
      <c r="E1348" s="1">
        <v>42767</v>
      </c>
      <c r="F1348">
        <v>3364</v>
      </c>
      <c r="G1348" t="str">
        <f>VLOOKUP(Table1[[#This Row],[tot_e_Rx]],'Lookup Tables'!$B$2:$C$6,2,TRUE)</f>
        <v xml:space="preserve">very low </v>
      </c>
      <c r="H1348">
        <v>2754</v>
      </c>
      <c r="I1348">
        <v>610</v>
      </c>
      <c r="J1348">
        <v>1423</v>
      </c>
      <c r="K1348">
        <v>1835</v>
      </c>
      <c r="L1348">
        <v>405</v>
      </c>
      <c r="M1348">
        <v>82</v>
      </c>
      <c r="N1348">
        <v>0.91</v>
      </c>
      <c r="O1348">
        <v>0.91</v>
      </c>
      <c r="P1348" t="str">
        <f>IF(Table1[[#This Row],[pct_pharm_e_Rx]]&gt;=0.85,"most"," ")</f>
        <v>most</v>
      </c>
    </row>
    <row r="1349" spans="1:16" x14ac:dyDescent="0.2">
      <c r="A1349" t="s">
        <v>43</v>
      </c>
      <c r="B1349" t="s">
        <v>44</v>
      </c>
      <c r="C1349">
        <v>3360</v>
      </c>
      <c r="D1349" t="s">
        <v>112</v>
      </c>
      <c r="E1349" s="1">
        <v>42491</v>
      </c>
      <c r="F1349">
        <v>3360</v>
      </c>
      <c r="G1349" t="str">
        <f>VLOOKUP(Table1[[#This Row],[tot_e_Rx]],'Lookup Tables'!$B$2:$C$6,2,TRUE)</f>
        <v xml:space="preserve">very low </v>
      </c>
      <c r="H1349">
        <v>2272</v>
      </c>
      <c r="I1349">
        <v>1058</v>
      </c>
      <c r="J1349">
        <v>1511</v>
      </c>
      <c r="K1349">
        <v>1823</v>
      </c>
      <c r="L1349">
        <v>592</v>
      </c>
      <c r="M1349">
        <v>191</v>
      </c>
      <c r="N1349">
        <v>0.91</v>
      </c>
      <c r="O1349">
        <v>0.89</v>
      </c>
      <c r="P1349" t="str">
        <f>IF(Table1[[#This Row],[pct_pharm_e_Rx]]&gt;=0.85,"most"," ")</f>
        <v>most</v>
      </c>
    </row>
    <row r="1350" spans="1:16" x14ac:dyDescent="0.2">
      <c r="A1350" t="s">
        <v>73</v>
      </c>
      <c r="B1350" t="s">
        <v>74</v>
      </c>
      <c r="C1350">
        <v>3360</v>
      </c>
      <c r="D1350" t="s">
        <v>114</v>
      </c>
      <c r="E1350" s="1">
        <v>43374</v>
      </c>
      <c r="F1350">
        <v>3360</v>
      </c>
      <c r="G1350" t="str">
        <f>VLOOKUP(Table1[[#This Row],[tot_e_Rx]],'Lookup Tables'!$B$2:$C$6,2,TRUE)</f>
        <v xml:space="preserve">very low </v>
      </c>
      <c r="H1350">
        <v>3093</v>
      </c>
      <c r="I1350">
        <v>260</v>
      </c>
      <c r="J1350">
        <v>1495</v>
      </c>
      <c r="K1350">
        <v>1839</v>
      </c>
      <c r="L1350">
        <v>587</v>
      </c>
      <c r="M1350">
        <v>289</v>
      </c>
      <c r="N1350">
        <v>0.98</v>
      </c>
      <c r="O1350">
        <v>0.97</v>
      </c>
      <c r="P1350" t="str">
        <f>IF(Table1[[#This Row],[pct_pharm_e_Rx]]&gt;=0.85,"most"," ")</f>
        <v>most</v>
      </c>
    </row>
    <row r="1351" spans="1:16" x14ac:dyDescent="0.2">
      <c r="A1351" t="s">
        <v>51</v>
      </c>
      <c r="B1351" t="s">
        <v>52</v>
      </c>
      <c r="C1351">
        <v>3352</v>
      </c>
      <c r="D1351" t="s">
        <v>116</v>
      </c>
      <c r="E1351" s="1">
        <v>43252</v>
      </c>
      <c r="F1351">
        <v>3352</v>
      </c>
      <c r="G1351" t="str">
        <f>VLOOKUP(Table1[[#This Row],[tot_e_Rx]],'Lookup Tables'!$B$2:$C$6,2,TRUE)</f>
        <v xml:space="preserve">very low </v>
      </c>
      <c r="H1351">
        <v>3062</v>
      </c>
      <c r="I1351">
        <v>290</v>
      </c>
      <c r="J1351">
        <v>1456</v>
      </c>
      <c r="K1351">
        <v>1663</v>
      </c>
      <c r="L1351">
        <v>594</v>
      </c>
      <c r="M1351">
        <v>325</v>
      </c>
      <c r="N1351">
        <v>0.98</v>
      </c>
      <c r="O1351">
        <v>0.98</v>
      </c>
      <c r="P1351" t="str">
        <f>IF(Table1[[#This Row],[pct_pharm_e_Rx]]&gt;=0.85,"most"," ")</f>
        <v>most</v>
      </c>
    </row>
    <row r="1352" spans="1:16" x14ac:dyDescent="0.2">
      <c r="A1352" t="s">
        <v>107</v>
      </c>
      <c r="B1352" t="s">
        <v>108</v>
      </c>
      <c r="C1352">
        <v>3351</v>
      </c>
      <c r="D1352" t="s">
        <v>117</v>
      </c>
      <c r="E1352" s="1">
        <v>43101</v>
      </c>
      <c r="F1352">
        <v>3351</v>
      </c>
      <c r="G1352" t="str">
        <f>VLOOKUP(Table1[[#This Row],[tot_e_Rx]],'Lookup Tables'!$B$2:$C$6,2,TRUE)</f>
        <v xml:space="preserve">very low </v>
      </c>
      <c r="H1352">
        <v>2969</v>
      </c>
      <c r="I1352">
        <v>376</v>
      </c>
      <c r="J1352">
        <v>1260</v>
      </c>
      <c r="K1352">
        <v>1771</v>
      </c>
      <c r="L1352">
        <v>329</v>
      </c>
      <c r="M1352">
        <v>275</v>
      </c>
      <c r="N1352">
        <v>0.97</v>
      </c>
      <c r="O1352">
        <v>0.97</v>
      </c>
      <c r="P1352" t="str">
        <f>IF(Table1[[#This Row],[pct_pharm_e_Rx]]&gt;=0.85,"most"," ")</f>
        <v>most</v>
      </c>
    </row>
    <row r="1353" spans="1:16" x14ac:dyDescent="0.2">
      <c r="A1353" t="s">
        <v>51</v>
      </c>
      <c r="B1353" t="s">
        <v>52</v>
      </c>
      <c r="C1353">
        <v>3347</v>
      </c>
      <c r="D1353" t="s">
        <v>116</v>
      </c>
      <c r="E1353" s="1">
        <v>43221</v>
      </c>
      <c r="F1353">
        <v>3347</v>
      </c>
      <c r="G1353" t="str">
        <f>VLOOKUP(Table1[[#This Row],[tot_e_Rx]],'Lookup Tables'!$B$2:$C$6,2,TRUE)</f>
        <v xml:space="preserve">very low </v>
      </c>
      <c r="H1353">
        <v>3053</v>
      </c>
      <c r="I1353">
        <v>294</v>
      </c>
      <c r="J1353">
        <v>1454</v>
      </c>
      <c r="K1353">
        <v>1652</v>
      </c>
      <c r="L1353">
        <v>598</v>
      </c>
      <c r="M1353">
        <v>325</v>
      </c>
      <c r="N1353">
        <v>0.98</v>
      </c>
      <c r="O1353">
        <v>0.98</v>
      </c>
      <c r="P1353" t="str">
        <f>IF(Table1[[#This Row],[pct_pharm_e_Rx]]&gt;=0.85,"most"," ")</f>
        <v>most</v>
      </c>
    </row>
    <row r="1354" spans="1:16" x14ac:dyDescent="0.2">
      <c r="A1354" t="s">
        <v>51</v>
      </c>
      <c r="B1354" t="s">
        <v>52</v>
      </c>
      <c r="C1354">
        <v>3345</v>
      </c>
      <c r="D1354" t="s">
        <v>116</v>
      </c>
      <c r="E1354" s="1">
        <v>43191</v>
      </c>
      <c r="F1354">
        <v>3345</v>
      </c>
      <c r="G1354" t="str">
        <f>VLOOKUP(Table1[[#This Row],[tot_e_Rx]],'Lookup Tables'!$B$2:$C$6,2,TRUE)</f>
        <v xml:space="preserve">very low </v>
      </c>
      <c r="H1354">
        <v>3048</v>
      </c>
      <c r="I1354">
        <v>297</v>
      </c>
      <c r="J1354">
        <v>1468</v>
      </c>
      <c r="K1354">
        <v>1633</v>
      </c>
      <c r="L1354">
        <v>592</v>
      </c>
      <c r="M1354">
        <v>315</v>
      </c>
      <c r="N1354">
        <v>0.98</v>
      </c>
      <c r="O1354">
        <v>0.98</v>
      </c>
      <c r="P1354" t="str">
        <f>IF(Table1[[#This Row],[pct_pharm_e_Rx]]&gt;=0.85,"most"," ")</f>
        <v>most</v>
      </c>
    </row>
    <row r="1355" spans="1:16" x14ac:dyDescent="0.2">
      <c r="A1355" t="s">
        <v>15</v>
      </c>
      <c r="B1355" t="s">
        <v>16</v>
      </c>
      <c r="C1355">
        <v>3343</v>
      </c>
      <c r="D1355" t="s">
        <v>115</v>
      </c>
      <c r="E1355" s="1">
        <v>42736</v>
      </c>
      <c r="F1355">
        <v>3343</v>
      </c>
      <c r="G1355" t="str">
        <f>VLOOKUP(Table1[[#This Row],[tot_e_Rx]],'Lookup Tables'!$B$2:$C$6,2,TRUE)</f>
        <v xml:space="preserve">very low </v>
      </c>
      <c r="H1355">
        <v>2729</v>
      </c>
      <c r="I1355">
        <v>614</v>
      </c>
      <c r="J1355">
        <v>1412</v>
      </c>
      <c r="K1355">
        <v>1826</v>
      </c>
      <c r="L1355">
        <v>402</v>
      </c>
      <c r="M1355">
        <v>86</v>
      </c>
      <c r="N1355">
        <v>0.9</v>
      </c>
      <c r="O1355">
        <v>0.89</v>
      </c>
      <c r="P1355" t="str">
        <f>IF(Table1[[#This Row],[pct_pharm_e_Rx]]&gt;=0.85,"most"," ")</f>
        <v>most</v>
      </c>
    </row>
    <row r="1356" spans="1:16" x14ac:dyDescent="0.2">
      <c r="A1356" t="s">
        <v>69</v>
      </c>
      <c r="B1356" t="s">
        <v>70</v>
      </c>
      <c r="C1356">
        <v>3332</v>
      </c>
      <c r="D1356" t="s">
        <v>116</v>
      </c>
      <c r="E1356" s="1">
        <v>42979</v>
      </c>
      <c r="F1356">
        <v>3332</v>
      </c>
      <c r="G1356" t="str">
        <f>VLOOKUP(Table1[[#This Row],[tot_e_Rx]],'Lookup Tables'!$B$2:$C$6,2,TRUE)</f>
        <v xml:space="preserve">very low </v>
      </c>
      <c r="H1356">
        <v>3059</v>
      </c>
      <c r="I1356">
        <v>273</v>
      </c>
      <c r="J1356">
        <v>1280</v>
      </c>
      <c r="K1356">
        <v>1883</v>
      </c>
      <c r="L1356">
        <v>528</v>
      </c>
      <c r="M1356">
        <v>269</v>
      </c>
      <c r="N1356">
        <v>0.96</v>
      </c>
      <c r="O1356">
        <v>0.96</v>
      </c>
      <c r="P1356" t="str">
        <f>IF(Table1[[#This Row],[pct_pharm_e_Rx]]&gt;=0.85,"most"," ")</f>
        <v>most</v>
      </c>
    </row>
    <row r="1357" spans="1:16" x14ac:dyDescent="0.2">
      <c r="A1357" t="s">
        <v>97</v>
      </c>
      <c r="B1357" t="s">
        <v>98</v>
      </c>
      <c r="C1357">
        <v>3321</v>
      </c>
      <c r="D1357" t="s">
        <v>114</v>
      </c>
      <c r="E1357" s="1">
        <v>42979</v>
      </c>
      <c r="F1357">
        <v>3321</v>
      </c>
      <c r="G1357" t="str">
        <f>VLOOKUP(Table1[[#This Row],[tot_e_Rx]],'Lookup Tables'!$B$2:$C$6,2,TRUE)</f>
        <v xml:space="preserve">very low </v>
      </c>
      <c r="H1357">
        <v>2820</v>
      </c>
      <c r="I1357">
        <v>501</v>
      </c>
      <c r="J1357">
        <v>1522</v>
      </c>
      <c r="K1357">
        <v>1723</v>
      </c>
      <c r="L1357">
        <v>402</v>
      </c>
      <c r="M1357">
        <v>349</v>
      </c>
      <c r="N1357">
        <v>0.94</v>
      </c>
      <c r="O1357">
        <v>0.93</v>
      </c>
      <c r="P1357" t="str">
        <f>IF(Table1[[#This Row],[pct_pharm_e_Rx]]&gt;=0.85,"most"," ")</f>
        <v>most</v>
      </c>
    </row>
    <row r="1358" spans="1:16" x14ac:dyDescent="0.2">
      <c r="A1358" t="s">
        <v>15</v>
      </c>
      <c r="B1358" t="s">
        <v>16</v>
      </c>
      <c r="C1358">
        <v>3317</v>
      </c>
      <c r="D1358" t="s">
        <v>115</v>
      </c>
      <c r="E1358" s="1">
        <v>42705</v>
      </c>
      <c r="F1358">
        <v>3317</v>
      </c>
      <c r="G1358" t="str">
        <f>VLOOKUP(Table1[[#This Row],[tot_e_Rx]],'Lookup Tables'!$B$2:$C$6,2,TRUE)</f>
        <v xml:space="preserve">very low </v>
      </c>
      <c r="H1358">
        <v>2685</v>
      </c>
      <c r="I1358">
        <v>632</v>
      </c>
      <c r="J1358">
        <v>1398</v>
      </c>
      <c r="K1358">
        <v>1818</v>
      </c>
      <c r="L1358">
        <v>399</v>
      </c>
      <c r="M1358">
        <v>86</v>
      </c>
      <c r="N1358">
        <v>0.89</v>
      </c>
      <c r="O1358">
        <v>0.88</v>
      </c>
      <c r="P1358" t="str">
        <f>IF(Table1[[#This Row],[pct_pharm_e_Rx]]&gt;=0.85,"most"," ")</f>
        <v>most</v>
      </c>
    </row>
    <row r="1359" spans="1:16" x14ac:dyDescent="0.2">
      <c r="A1359" t="s">
        <v>81</v>
      </c>
      <c r="B1359" t="s">
        <v>82</v>
      </c>
      <c r="C1359">
        <v>3302</v>
      </c>
      <c r="D1359" t="s">
        <v>115</v>
      </c>
      <c r="E1359" s="1">
        <v>42644</v>
      </c>
      <c r="F1359">
        <v>3302</v>
      </c>
      <c r="G1359" t="str">
        <f>VLOOKUP(Table1[[#This Row],[tot_e_Rx]],'Lookup Tables'!$B$2:$C$6,2,TRUE)</f>
        <v xml:space="preserve">very low </v>
      </c>
      <c r="H1359">
        <v>2551</v>
      </c>
      <c r="I1359">
        <v>740</v>
      </c>
      <c r="J1359">
        <v>1451</v>
      </c>
      <c r="K1359">
        <v>1746</v>
      </c>
      <c r="L1359">
        <v>256</v>
      </c>
      <c r="M1359">
        <v>272</v>
      </c>
      <c r="N1359">
        <v>0.92</v>
      </c>
      <c r="O1359">
        <v>0.9</v>
      </c>
      <c r="P1359" t="str">
        <f>IF(Table1[[#This Row],[pct_pharm_e_Rx]]&gt;=0.85,"most"," ")</f>
        <v>most</v>
      </c>
    </row>
    <row r="1360" spans="1:16" x14ac:dyDescent="0.2">
      <c r="A1360" t="s">
        <v>15</v>
      </c>
      <c r="B1360" t="s">
        <v>16</v>
      </c>
      <c r="C1360">
        <v>3299</v>
      </c>
      <c r="D1360" t="s">
        <v>115</v>
      </c>
      <c r="E1360" s="1">
        <v>42675</v>
      </c>
      <c r="F1360">
        <v>3299</v>
      </c>
      <c r="G1360" t="str">
        <f>VLOOKUP(Table1[[#This Row],[tot_e_Rx]],'Lookup Tables'!$B$2:$C$6,2,TRUE)</f>
        <v xml:space="preserve">very low </v>
      </c>
      <c r="H1360">
        <v>2681</v>
      </c>
      <c r="I1360">
        <v>618</v>
      </c>
      <c r="J1360">
        <v>1386</v>
      </c>
      <c r="K1360">
        <v>1815</v>
      </c>
      <c r="L1360">
        <v>398</v>
      </c>
      <c r="M1360">
        <v>90</v>
      </c>
      <c r="N1360">
        <v>0.93</v>
      </c>
      <c r="O1360">
        <v>0.9</v>
      </c>
      <c r="P1360" t="str">
        <f>IF(Table1[[#This Row],[pct_pharm_e_Rx]]&gt;=0.85,"most"," ")</f>
        <v>most</v>
      </c>
    </row>
    <row r="1361" spans="1:16" x14ac:dyDescent="0.2">
      <c r="A1361" t="s">
        <v>69</v>
      </c>
      <c r="B1361" t="s">
        <v>70</v>
      </c>
      <c r="C1361">
        <v>3299</v>
      </c>
      <c r="D1361" t="s">
        <v>116</v>
      </c>
      <c r="E1361" s="1">
        <v>42948</v>
      </c>
      <c r="F1361">
        <v>3299</v>
      </c>
      <c r="G1361" t="str">
        <f>VLOOKUP(Table1[[#This Row],[tot_e_Rx]],'Lookup Tables'!$B$2:$C$6,2,TRUE)</f>
        <v xml:space="preserve">very low </v>
      </c>
      <c r="H1361">
        <v>3013</v>
      </c>
      <c r="I1361">
        <v>286</v>
      </c>
      <c r="J1361">
        <v>1253</v>
      </c>
      <c r="K1361">
        <v>1874</v>
      </c>
      <c r="L1361">
        <v>517</v>
      </c>
      <c r="M1361">
        <v>267</v>
      </c>
      <c r="N1361">
        <v>0.96</v>
      </c>
      <c r="O1361">
        <v>0.96</v>
      </c>
      <c r="P1361" t="str">
        <f>IF(Table1[[#This Row],[pct_pharm_e_Rx]]&gt;=0.85,"most"," ")</f>
        <v>most</v>
      </c>
    </row>
    <row r="1362" spans="1:16" x14ac:dyDescent="0.2">
      <c r="A1362" t="s">
        <v>73</v>
      </c>
      <c r="B1362" t="s">
        <v>74</v>
      </c>
      <c r="C1362">
        <v>3296</v>
      </c>
      <c r="D1362" t="s">
        <v>114</v>
      </c>
      <c r="E1362" s="1">
        <v>43344</v>
      </c>
      <c r="F1362">
        <v>3296</v>
      </c>
      <c r="G1362" t="str">
        <f>VLOOKUP(Table1[[#This Row],[tot_e_Rx]],'Lookup Tables'!$B$2:$C$6,2,TRUE)</f>
        <v xml:space="preserve">very low </v>
      </c>
      <c r="H1362">
        <v>3024</v>
      </c>
      <c r="I1362">
        <v>265</v>
      </c>
      <c r="J1362">
        <v>1472</v>
      </c>
      <c r="K1362">
        <v>1802</v>
      </c>
      <c r="L1362">
        <v>571</v>
      </c>
      <c r="M1362">
        <v>292</v>
      </c>
      <c r="N1362">
        <v>0.98</v>
      </c>
      <c r="O1362">
        <v>0.96</v>
      </c>
      <c r="P1362" t="str">
        <f>IF(Table1[[#This Row],[pct_pharm_e_Rx]]&gt;=0.85,"most"," ")</f>
        <v>most</v>
      </c>
    </row>
    <row r="1363" spans="1:16" x14ac:dyDescent="0.2">
      <c r="A1363" t="s">
        <v>107</v>
      </c>
      <c r="B1363" t="s">
        <v>108</v>
      </c>
      <c r="C1363">
        <v>3290</v>
      </c>
      <c r="D1363" t="s">
        <v>117</v>
      </c>
      <c r="E1363" s="1">
        <v>43070</v>
      </c>
      <c r="F1363">
        <v>3290</v>
      </c>
      <c r="G1363" t="str">
        <f>VLOOKUP(Table1[[#This Row],[tot_e_Rx]],'Lookup Tables'!$B$2:$C$6,2,TRUE)</f>
        <v xml:space="preserve">very low </v>
      </c>
      <c r="H1363">
        <v>2900</v>
      </c>
      <c r="I1363">
        <v>384</v>
      </c>
      <c r="J1363">
        <v>1242</v>
      </c>
      <c r="K1363">
        <v>1743</v>
      </c>
      <c r="L1363">
        <v>325</v>
      </c>
      <c r="M1363">
        <v>265</v>
      </c>
      <c r="N1363">
        <v>0.97</v>
      </c>
      <c r="O1363">
        <v>0.97</v>
      </c>
      <c r="P1363" t="str">
        <f>IF(Table1[[#This Row],[pct_pharm_e_Rx]]&gt;=0.85,"most"," ")</f>
        <v>most</v>
      </c>
    </row>
    <row r="1364" spans="1:16" x14ac:dyDescent="0.2">
      <c r="A1364" t="s">
        <v>51</v>
      </c>
      <c r="B1364" t="s">
        <v>52</v>
      </c>
      <c r="C1364">
        <v>3281</v>
      </c>
      <c r="D1364" t="s">
        <v>116</v>
      </c>
      <c r="E1364" s="1">
        <v>43160</v>
      </c>
      <c r="F1364">
        <v>3281</v>
      </c>
      <c r="G1364" t="str">
        <f>VLOOKUP(Table1[[#This Row],[tot_e_Rx]],'Lookup Tables'!$B$2:$C$6,2,TRUE)</f>
        <v xml:space="preserve">very low </v>
      </c>
      <c r="H1364">
        <v>2982</v>
      </c>
      <c r="I1364">
        <v>299</v>
      </c>
      <c r="J1364">
        <v>1463</v>
      </c>
      <c r="K1364">
        <v>1595</v>
      </c>
      <c r="L1364">
        <v>586</v>
      </c>
      <c r="M1364">
        <v>314</v>
      </c>
      <c r="N1364">
        <v>0.97</v>
      </c>
      <c r="O1364">
        <v>0.97</v>
      </c>
      <c r="P1364" t="str">
        <f>IF(Table1[[#This Row],[pct_pharm_e_Rx]]&gt;=0.85,"most"," ")</f>
        <v>most</v>
      </c>
    </row>
    <row r="1365" spans="1:16" x14ac:dyDescent="0.2">
      <c r="A1365" t="s">
        <v>107</v>
      </c>
      <c r="B1365" t="s">
        <v>108</v>
      </c>
      <c r="C1365">
        <v>3280</v>
      </c>
      <c r="D1365" t="s">
        <v>117</v>
      </c>
      <c r="E1365" s="1">
        <v>43009</v>
      </c>
      <c r="F1365">
        <v>3280</v>
      </c>
      <c r="G1365" t="str">
        <f>VLOOKUP(Table1[[#This Row],[tot_e_Rx]],'Lookup Tables'!$B$2:$C$6,2,TRUE)</f>
        <v xml:space="preserve">very low </v>
      </c>
      <c r="H1365">
        <v>2894</v>
      </c>
      <c r="I1365">
        <v>381</v>
      </c>
      <c r="J1365">
        <v>1227</v>
      </c>
      <c r="K1365">
        <v>1751</v>
      </c>
      <c r="L1365">
        <v>318</v>
      </c>
      <c r="M1365">
        <v>267</v>
      </c>
      <c r="N1365">
        <v>0.98</v>
      </c>
      <c r="O1365">
        <v>0.97</v>
      </c>
      <c r="P1365" t="str">
        <f>IF(Table1[[#This Row],[pct_pharm_e_Rx]]&gt;=0.85,"most"," ")</f>
        <v>most</v>
      </c>
    </row>
    <row r="1366" spans="1:16" x14ac:dyDescent="0.2">
      <c r="A1366" t="s">
        <v>51</v>
      </c>
      <c r="B1366" t="s">
        <v>52</v>
      </c>
      <c r="C1366">
        <v>3280</v>
      </c>
      <c r="D1366" t="s">
        <v>116</v>
      </c>
      <c r="E1366" s="1">
        <v>43101</v>
      </c>
      <c r="F1366">
        <v>3280</v>
      </c>
      <c r="G1366" t="str">
        <f>VLOOKUP(Table1[[#This Row],[tot_e_Rx]],'Lookup Tables'!$B$2:$C$6,2,TRUE)</f>
        <v xml:space="preserve">very low </v>
      </c>
      <c r="H1366">
        <v>2975</v>
      </c>
      <c r="I1366">
        <v>305</v>
      </c>
      <c r="J1366">
        <v>1447</v>
      </c>
      <c r="K1366">
        <v>1612</v>
      </c>
      <c r="L1366">
        <v>583</v>
      </c>
      <c r="M1366">
        <v>313</v>
      </c>
      <c r="N1366">
        <v>0.97</v>
      </c>
      <c r="O1366">
        <v>0.97</v>
      </c>
      <c r="P1366" t="str">
        <f>IF(Table1[[#This Row],[pct_pharm_e_Rx]]&gt;=0.85,"most"," ")</f>
        <v>most</v>
      </c>
    </row>
    <row r="1367" spans="1:16" x14ac:dyDescent="0.2">
      <c r="A1367" t="s">
        <v>69</v>
      </c>
      <c r="B1367" t="s">
        <v>70</v>
      </c>
      <c r="C1367">
        <v>3278</v>
      </c>
      <c r="D1367" t="s">
        <v>116</v>
      </c>
      <c r="E1367" s="1">
        <v>42917</v>
      </c>
      <c r="F1367">
        <v>3278</v>
      </c>
      <c r="G1367" t="str">
        <f>VLOOKUP(Table1[[#This Row],[tot_e_Rx]],'Lookup Tables'!$B$2:$C$6,2,TRUE)</f>
        <v xml:space="preserve">very low </v>
      </c>
      <c r="H1367">
        <v>2991</v>
      </c>
      <c r="I1367">
        <v>287</v>
      </c>
      <c r="J1367">
        <v>1235</v>
      </c>
      <c r="K1367">
        <v>1872</v>
      </c>
      <c r="L1367">
        <v>511</v>
      </c>
      <c r="M1367">
        <v>264</v>
      </c>
      <c r="N1367">
        <v>0.96</v>
      </c>
      <c r="O1367">
        <v>0.96</v>
      </c>
      <c r="P1367" t="str">
        <f>IF(Table1[[#This Row],[pct_pharm_e_Rx]]&gt;=0.85,"most"," ")</f>
        <v>most</v>
      </c>
    </row>
    <row r="1368" spans="1:16" x14ac:dyDescent="0.2">
      <c r="A1368" t="s">
        <v>51</v>
      </c>
      <c r="B1368" t="s">
        <v>52</v>
      </c>
      <c r="C1368">
        <v>3271</v>
      </c>
      <c r="D1368" t="s">
        <v>116</v>
      </c>
      <c r="E1368" s="1">
        <v>43132</v>
      </c>
      <c r="F1368">
        <v>3271</v>
      </c>
      <c r="G1368" t="str">
        <f>VLOOKUP(Table1[[#This Row],[tot_e_Rx]],'Lookup Tables'!$B$2:$C$6,2,TRUE)</f>
        <v xml:space="preserve">very low </v>
      </c>
      <c r="H1368">
        <v>2958</v>
      </c>
      <c r="I1368">
        <v>313</v>
      </c>
      <c r="J1368">
        <v>1449</v>
      </c>
      <c r="K1368">
        <v>1595</v>
      </c>
      <c r="L1368">
        <v>581</v>
      </c>
      <c r="M1368">
        <v>307</v>
      </c>
      <c r="N1368">
        <v>0.98</v>
      </c>
      <c r="O1368">
        <v>0.98</v>
      </c>
      <c r="P1368" t="str">
        <f>IF(Table1[[#This Row],[pct_pharm_e_Rx]]&gt;=0.85,"most"," ")</f>
        <v>most</v>
      </c>
    </row>
    <row r="1369" spans="1:16" x14ac:dyDescent="0.2">
      <c r="A1369" t="s">
        <v>107</v>
      </c>
      <c r="B1369" t="s">
        <v>108</v>
      </c>
      <c r="C1369">
        <v>3265</v>
      </c>
      <c r="D1369" t="s">
        <v>117</v>
      </c>
      <c r="E1369" s="1">
        <v>43040</v>
      </c>
      <c r="F1369">
        <v>3265</v>
      </c>
      <c r="G1369" t="str">
        <f>VLOOKUP(Table1[[#This Row],[tot_e_Rx]],'Lookup Tables'!$B$2:$C$6,2,TRUE)</f>
        <v xml:space="preserve">very low </v>
      </c>
      <c r="H1369">
        <v>2877</v>
      </c>
      <c r="I1369">
        <v>384</v>
      </c>
      <c r="J1369">
        <v>1227</v>
      </c>
      <c r="K1369">
        <v>1730</v>
      </c>
      <c r="L1369">
        <v>314</v>
      </c>
      <c r="M1369">
        <v>266</v>
      </c>
      <c r="N1369">
        <v>0.97</v>
      </c>
      <c r="O1369">
        <v>0.97</v>
      </c>
      <c r="P1369" t="str">
        <f>IF(Table1[[#This Row],[pct_pharm_e_Rx]]&gt;=0.85,"most"," ")</f>
        <v>most</v>
      </c>
    </row>
    <row r="1370" spans="1:16" x14ac:dyDescent="0.2">
      <c r="A1370" t="s">
        <v>73</v>
      </c>
      <c r="B1370" t="s">
        <v>74</v>
      </c>
      <c r="C1370">
        <v>3261</v>
      </c>
      <c r="D1370" t="s">
        <v>114</v>
      </c>
      <c r="E1370" s="1">
        <v>43313</v>
      </c>
      <c r="F1370">
        <v>3261</v>
      </c>
      <c r="G1370" t="str">
        <f>VLOOKUP(Table1[[#This Row],[tot_e_Rx]],'Lookup Tables'!$B$2:$C$6,2,TRUE)</f>
        <v xml:space="preserve">very low </v>
      </c>
      <c r="H1370">
        <v>2983</v>
      </c>
      <c r="I1370">
        <v>277</v>
      </c>
      <c r="J1370">
        <v>1479</v>
      </c>
      <c r="K1370">
        <v>1761</v>
      </c>
      <c r="L1370">
        <v>564</v>
      </c>
      <c r="M1370">
        <v>286</v>
      </c>
      <c r="N1370">
        <v>0.98</v>
      </c>
      <c r="O1370">
        <v>0.96</v>
      </c>
      <c r="P1370" t="str">
        <f>IF(Table1[[#This Row],[pct_pharm_e_Rx]]&gt;=0.85,"most"," ")</f>
        <v>most</v>
      </c>
    </row>
    <row r="1371" spans="1:16" x14ac:dyDescent="0.2">
      <c r="A1371" t="s">
        <v>69</v>
      </c>
      <c r="B1371" t="s">
        <v>70</v>
      </c>
      <c r="C1371">
        <v>3251</v>
      </c>
      <c r="D1371" t="s">
        <v>116</v>
      </c>
      <c r="E1371" s="1">
        <v>42887</v>
      </c>
      <c r="F1371">
        <v>3251</v>
      </c>
      <c r="G1371" t="str">
        <f>VLOOKUP(Table1[[#This Row],[tot_e_Rx]],'Lookup Tables'!$B$2:$C$6,2,TRUE)</f>
        <v xml:space="preserve">very low </v>
      </c>
      <c r="H1371">
        <v>2960</v>
      </c>
      <c r="I1371">
        <v>290</v>
      </c>
      <c r="J1371">
        <v>1233</v>
      </c>
      <c r="K1371">
        <v>1885</v>
      </c>
      <c r="L1371">
        <v>509</v>
      </c>
      <c r="M1371">
        <v>262</v>
      </c>
      <c r="N1371">
        <v>0.96</v>
      </c>
      <c r="O1371">
        <v>0.96</v>
      </c>
      <c r="P1371" t="str">
        <f>IF(Table1[[#This Row],[pct_pharm_e_Rx]]&gt;=0.85,"most"," ")</f>
        <v>most</v>
      </c>
    </row>
    <row r="1372" spans="1:16" x14ac:dyDescent="0.2">
      <c r="A1372" t="s">
        <v>69</v>
      </c>
      <c r="B1372" t="s">
        <v>70</v>
      </c>
      <c r="C1372">
        <v>3237</v>
      </c>
      <c r="D1372" t="s">
        <v>116</v>
      </c>
      <c r="E1372" s="1">
        <v>42856</v>
      </c>
      <c r="F1372">
        <v>3237</v>
      </c>
      <c r="G1372" t="str">
        <f>VLOOKUP(Table1[[#This Row],[tot_e_Rx]],'Lookup Tables'!$B$2:$C$6,2,TRUE)</f>
        <v xml:space="preserve">very low </v>
      </c>
      <c r="H1372">
        <v>2969</v>
      </c>
      <c r="I1372">
        <v>268</v>
      </c>
      <c r="J1372">
        <v>1228</v>
      </c>
      <c r="K1372">
        <v>1891</v>
      </c>
      <c r="L1372">
        <v>509</v>
      </c>
      <c r="M1372">
        <v>249</v>
      </c>
      <c r="N1372">
        <v>0.96</v>
      </c>
      <c r="O1372">
        <v>0.95</v>
      </c>
      <c r="P1372" t="str">
        <f>IF(Table1[[#This Row],[pct_pharm_e_Rx]]&gt;=0.85,"most"," ")</f>
        <v>most</v>
      </c>
    </row>
    <row r="1373" spans="1:16" x14ac:dyDescent="0.2">
      <c r="A1373" t="s">
        <v>51</v>
      </c>
      <c r="B1373" t="s">
        <v>52</v>
      </c>
      <c r="C1373">
        <v>3230</v>
      </c>
      <c r="D1373" t="s">
        <v>116</v>
      </c>
      <c r="E1373" s="1">
        <v>43070</v>
      </c>
      <c r="F1373">
        <v>3230</v>
      </c>
      <c r="G1373" t="str">
        <f>VLOOKUP(Table1[[#This Row],[tot_e_Rx]],'Lookup Tables'!$B$2:$C$6,2,TRUE)</f>
        <v xml:space="preserve">very low </v>
      </c>
      <c r="H1373">
        <v>2909</v>
      </c>
      <c r="I1373">
        <v>320</v>
      </c>
      <c r="J1373">
        <v>1422</v>
      </c>
      <c r="K1373">
        <v>1602</v>
      </c>
      <c r="L1373">
        <v>575</v>
      </c>
      <c r="M1373">
        <v>299</v>
      </c>
      <c r="N1373">
        <v>0.97</v>
      </c>
      <c r="O1373">
        <v>0.98</v>
      </c>
      <c r="P1373" t="str">
        <f>IF(Table1[[#This Row],[pct_pharm_e_Rx]]&gt;=0.85,"most"," ")</f>
        <v>most</v>
      </c>
    </row>
    <row r="1374" spans="1:16" x14ac:dyDescent="0.2">
      <c r="A1374" t="s">
        <v>15</v>
      </c>
      <c r="B1374" t="s">
        <v>16</v>
      </c>
      <c r="C1374">
        <v>3229</v>
      </c>
      <c r="D1374" t="s">
        <v>115</v>
      </c>
      <c r="E1374" s="1">
        <v>42644</v>
      </c>
      <c r="F1374">
        <v>3229</v>
      </c>
      <c r="G1374" t="str">
        <f>VLOOKUP(Table1[[#This Row],[tot_e_Rx]],'Lookup Tables'!$B$2:$C$6,2,TRUE)</f>
        <v xml:space="preserve">very low </v>
      </c>
      <c r="H1374">
        <v>2604</v>
      </c>
      <c r="I1374">
        <v>625</v>
      </c>
      <c r="J1374">
        <v>1353</v>
      </c>
      <c r="K1374">
        <v>1782</v>
      </c>
      <c r="L1374">
        <v>379</v>
      </c>
      <c r="M1374">
        <v>94</v>
      </c>
      <c r="N1374">
        <v>0.93</v>
      </c>
      <c r="O1374">
        <v>0.88</v>
      </c>
      <c r="P1374" t="str">
        <f>IF(Table1[[#This Row],[pct_pharm_e_Rx]]&gt;=0.85,"most"," ")</f>
        <v>most</v>
      </c>
    </row>
    <row r="1375" spans="1:16" x14ac:dyDescent="0.2">
      <c r="A1375" t="s">
        <v>69</v>
      </c>
      <c r="B1375" t="s">
        <v>70</v>
      </c>
      <c r="C1375">
        <v>3200</v>
      </c>
      <c r="D1375" t="s">
        <v>116</v>
      </c>
      <c r="E1375" s="1">
        <v>42826</v>
      </c>
      <c r="F1375">
        <v>3200</v>
      </c>
      <c r="G1375" t="str">
        <f>VLOOKUP(Table1[[#This Row],[tot_e_Rx]],'Lookup Tables'!$B$2:$C$6,2,TRUE)</f>
        <v xml:space="preserve">very low </v>
      </c>
      <c r="H1375">
        <v>2922</v>
      </c>
      <c r="I1375">
        <v>278</v>
      </c>
      <c r="J1375">
        <v>1215</v>
      </c>
      <c r="K1375">
        <v>1879</v>
      </c>
      <c r="L1375">
        <v>502</v>
      </c>
      <c r="M1375">
        <v>247</v>
      </c>
      <c r="N1375">
        <v>0.96</v>
      </c>
      <c r="O1375">
        <v>0.95</v>
      </c>
      <c r="P1375" t="str">
        <f>IF(Table1[[#This Row],[pct_pharm_e_Rx]]&gt;=0.85,"most"," ")</f>
        <v>most</v>
      </c>
    </row>
    <row r="1376" spans="1:16" x14ac:dyDescent="0.2">
      <c r="A1376" t="s">
        <v>89</v>
      </c>
      <c r="B1376" t="s">
        <v>90</v>
      </c>
      <c r="C1376">
        <v>3171</v>
      </c>
      <c r="D1376" t="s">
        <v>117</v>
      </c>
      <c r="E1376" s="1">
        <v>42430</v>
      </c>
      <c r="F1376">
        <v>3171</v>
      </c>
      <c r="G1376" t="str">
        <f>VLOOKUP(Table1[[#This Row],[tot_e_Rx]],'Lookup Tables'!$B$2:$C$6,2,TRUE)</f>
        <v xml:space="preserve">very low </v>
      </c>
      <c r="H1376">
        <v>2243</v>
      </c>
      <c r="I1376">
        <v>894</v>
      </c>
      <c r="J1376">
        <v>1578</v>
      </c>
      <c r="K1376">
        <v>1581</v>
      </c>
      <c r="L1376">
        <v>328</v>
      </c>
      <c r="M1376">
        <v>112</v>
      </c>
      <c r="N1376">
        <v>0.9</v>
      </c>
      <c r="O1376">
        <v>0.83</v>
      </c>
      <c r="P1376" t="str">
        <f>IF(Table1[[#This Row],[pct_pharm_e_Rx]]&gt;=0.85,"most"," ")</f>
        <v xml:space="preserve"> </v>
      </c>
    </row>
    <row r="1377" spans="1:16" x14ac:dyDescent="0.2">
      <c r="A1377" t="s">
        <v>69</v>
      </c>
      <c r="B1377" t="s">
        <v>70</v>
      </c>
      <c r="C1377">
        <v>3169</v>
      </c>
      <c r="D1377" t="s">
        <v>116</v>
      </c>
      <c r="E1377" s="1">
        <v>42795</v>
      </c>
      <c r="F1377">
        <v>3169</v>
      </c>
      <c r="G1377" t="str">
        <f>VLOOKUP(Table1[[#This Row],[tot_e_Rx]],'Lookup Tables'!$B$2:$C$6,2,TRUE)</f>
        <v xml:space="preserve">very low </v>
      </c>
      <c r="H1377">
        <v>2900</v>
      </c>
      <c r="I1377">
        <v>269</v>
      </c>
      <c r="J1377">
        <v>1207</v>
      </c>
      <c r="K1377">
        <v>1858</v>
      </c>
      <c r="L1377">
        <v>489</v>
      </c>
      <c r="M1377">
        <v>246</v>
      </c>
      <c r="N1377">
        <v>0.95</v>
      </c>
      <c r="O1377">
        <v>0.95</v>
      </c>
      <c r="P1377" t="str">
        <f>IF(Table1[[#This Row],[pct_pharm_e_Rx]]&gt;=0.85,"most"," ")</f>
        <v>most</v>
      </c>
    </row>
    <row r="1378" spans="1:16" x14ac:dyDescent="0.2">
      <c r="A1378" t="s">
        <v>107</v>
      </c>
      <c r="B1378" t="s">
        <v>108</v>
      </c>
      <c r="C1378">
        <v>3167</v>
      </c>
      <c r="D1378" t="s">
        <v>117</v>
      </c>
      <c r="E1378" s="1">
        <v>42979</v>
      </c>
      <c r="F1378">
        <v>3167</v>
      </c>
      <c r="G1378" t="str">
        <f>VLOOKUP(Table1[[#This Row],[tot_e_Rx]],'Lookup Tables'!$B$2:$C$6,2,TRUE)</f>
        <v xml:space="preserve">very low </v>
      </c>
      <c r="H1378">
        <v>2786</v>
      </c>
      <c r="I1378">
        <v>380</v>
      </c>
      <c r="J1378">
        <v>1183</v>
      </c>
      <c r="K1378">
        <v>1691</v>
      </c>
      <c r="L1378">
        <v>300</v>
      </c>
      <c r="M1378">
        <v>251</v>
      </c>
      <c r="N1378">
        <v>0.97</v>
      </c>
      <c r="O1378">
        <v>0.97</v>
      </c>
      <c r="P1378" t="str">
        <f>IF(Table1[[#This Row],[pct_pharm_e_Rx]]&gt;=0.85,"most"," ")</f>
        <v>most</v>
      </c>
    </row>
    <row r="1379" spans="1:16" x14ac:dyDescent="0.2">
      <c r="A1379" t="s">
        <v>67</v>
      </c>
      <c r="B1379" t="s">
        <v>68</v>
      </c>
      <c r="C1379">
        <v>3165</v>
      </c>
      <c r="D1379" t="s">
        <v>119</v>
      </c>
      <c r="E1379" s="1">
        <v>42917</v>
      </c>
      <c r="F1379">
        <v>3165</v>
      </c>
      <c r="G1379" t="str">
        <f>VLOOKUP(Table1[[#This Row],[tot_e_Rx]],'Lookup Tables'!$B$2:$C$6,2,TRUE)</f>
        <v xml:space="preserve">very low </v>
      </c>
      <c r="H1379">
        <v>2692</v>
      </c>
      <c r="I1379">
        <v>473</v>
      </c>
      <c r="J1379">
        <v>1367</v>
      </c>
      <c r="K1379">
        <v>1663</v>
      </c>
      <c r="L1379">
        <v>346</v>
      </c>
      <c r="M1379">
        <v>359</v>
      </c>
      <c r="N1379">
        <v>0.92</v>
      </c>
      <c r="O1379">
        <v>0.91</v>
      </c>
      <c r="P1379" t="str">
        <f>IF(Table1[[#This Row],[pct_pharm_e_Rx]]&gt;=0.85,"most"," ")</f>
        <v>most</v>
      </c>
    </row>
    <row r="1380" spans="1:16" x14ac:dyDescent="0.2">
      <c r="A1380" t="s">
        <v>81</v>
      </c>
      <c r="B1380" t="s">
        <v>82</v>
      </c>
      <c r="C1380">
        <v>3161</v>
      </c>
      <c r="D1380" t="s">
        <v>115</v>
      </c>
      <c r="E1380" s="1">
        <v>42614</v>
      </c>
      <c r="F1380">
        <v>3161</v>
      </c>
      <c r="G1380" t="str">
        <f>VLOOKUP(Table1[[#This Row],[tot_e_Rx]],'Lookup Tables'!$B$2:$C$6,2,TRUE)</f>
        <v xml:space="preserve">very low </v>
      </c>
      <c r="H1380">
        <v>2457</v>
      </c>
      <c r="I1380">
        <v>693</v>
      </c>
      <c r="J1380">
        <v>1404</v>
      </c>
      <c r="K1380">
        <v>1656</v>
      </c>
      <c r="L1380">
        <v>250</v>
      </c>
      <c r="M1380">
        <v>267</v>
      </c>
      <c r="N1380">
        <v>0.92</v>
      </c>
      <c r="O1380">
        <v>0.9</v>
      </c>
      <c r="P1380" t="str">
        <f>IF(Table1[[#This Row],[pct_pharm_e_Rx]]&gt;=0.85,"most"," ")</f>
        <v>most</v>
      </c>
    </row>
    <row r="1381" spans="1:16" x14ac:dyDescent="0.2">
      <c r="A1381" t="s">
        <v>15</v>
      </c>
      <c r="B1381" t="s">
        <v>16</v>
      </c>
      <c r="C1381">
        <v>3158</v>
      </c>
      <c r="D1381" t="s">
        <v>115</v>
      </c>
      <c r="E1381" s="1">
        <v>42614</v>
      </c>
      <c r="F1381">
        <v>3158</v>
      </c>
      <c r="G1381" t="str">
        <f>VLOOKUP(Table1[[#This Row],[tot_e_Rx]],'Lookup Tables'!$B$2:$C$6,2,TRUE)</f>
        <v xml:space="preserve">very low </v>
      </c>
      <c r="H1381">
        <v>2552</v>
      </c>
      <c r="I1381">
        <v>606</v>
      </c>
      <c r="J1381">
        <v>1329</v>
      </c>
      <c r="K1381">
        <v>1744</v>
      </c>
      <c r="L1381">
        <v>377</v>
      </c>
      <c r="M1381">
        <v>88</v>
      </c>
      <c r="N1381">
        <v>0.93</v>
      </c>
      <c r="O1381">
        <v>0.87</v>
      </c>
      <c r="P1381" t="str">
        <f>IF(Table1[[#This Row],[pct_pharm_e_Rx]]&gt;=0.85,"most"," ")</f>
        <v>most</v>
      </c>
    </row>
    <row r="1382" spans="1:16" x14ac:dyDescent="0.2">
      <c r="A1382" t="s">
        <v>73</v>
      </c>
      <c r="B1382" t="s">
        <v>74</v>
      </c>
      <c r="C1382">
        <v>3154</v>
      </c>
      <c r="D1382" t="s">
        <v>114</v>
      </c>
      <c r="E1382" s="1">
        <v>43282</v>
      </c>
      <c r="F1382">
        <v>3154</v>
      </c>
      <c r="G1382" t="str">
        <f>VLOOKUP(Table1[[#This Row],[tot_e_Rx]],'Lookup Tables'!$B$2:$C$6,2,TRUE)</f>
        <v xml:space="preserve">very low </v>
      </c>
      <c r="H1382">
        <v>2842</v>
      </c>
      <c r="I1382">
        <v>310</v>
      </c>
      <c r="J1382">
        <v>1324</v>
      </c>
      <c r="K1382">
        <v>1547</v>
      </c>
      <c r="L1382">
        <v>516</v>
      </c>
      <c r="M1382">
        <v>257</v>
      </c>
      <c r="N1382">
        <v>0.97</v>
      </c>
      <c r="O1382">
        <v>0.96</v>
      </c>
      <c r="P1382" t="str">
        <f>IF(Table1[[#This Row],[pct_pharm_e_Rx]]&gt;=0.85,"most"," ")</f>
        <v>most</v>
      </c>
    </row>
    <row r="1383" spans="1:16" x14ac:dyDescent="0.2">
      <c r="A1383" t="s">
        <v>69</v>
      </c>
      <c r="B1383" t="s">
        <v>70</v>
      </c>
      <c r="C1383">
        <v>3133</v>
      </c>
      <c r="D1383" t="s">
        <v>116</v>
      </c>
      <c r="E1383" s="1">
        <v>42767</v>
      </c>
      <c r="F1383">
        <v>3133</v>
      </c>
      <c r="G1383" t="str">
        <f>VLOOKUP(Table1[[#This Row],[tot_e_Rx]],'Lookup Tables'!$B$2:$C$6,2,TRUE)</f>
        <v xml:space="preserve">very low </v>
      </c>
      <c r="H1383">
        <v>2877</v>
      </c>
      <c r="I1383">
        <v>256</v>
      </c>
      <c r="J1383">
        <v>1197</v>
      </c>
      <c r="K1383">
        <v>1828</v>
      </c>
      <c r="L1383">
        <v>487</v>
      </c>
      <c r="M1383">
        <v>243</v>
      </c>
      <c r="N1383">
        <v>0.95</v>
      </c>
      <c r="O1383">
        <v>0.94</v>
      </c>
      <c r="P1383" t="str">
        <f>IF(Table1[[#This Row],[pct_pharm_e_Rx]]&gt;=0.85,"most"," ")</f>
        <v>most</v>
      </c>
    </row>
    <row r="1384" spans="1:16" x14ac:dyDescent="0.2">
      <c r="A1384" t="s">
        <v>73</v>
      </c>
      <c r="B1384" t="s">
        <v>74</v>
      </c>
      <c r="C1384">
        <v>3129</v>
      </c>
      <c r="D1384" t="s">
        <v>114</v>
      </c>
      <c r="E1384" s="1">
        <v>43252</v>
      </c>
      <c r="F1384">
        <v>3129</v>
      </c>
      <c r="G1384" t="str">
        <f>VLOOKUP(Table1[[#This Row],[tot_e_Rx]],'Lookup Tables'!$B$2:$C$6,2,TRUE)</f>
        <v xml:space="preserve">very low </v>
      </c>
      <c r="H1384">
        <v>2809</v>
      </c>
      <c r="I1384">
        <v>320</v>
      </c>
      <c r="J1384">
        <v>1339</v>
      </c>
      <c r="K1384">
        <v>1555</v>
      </c>
      <c r="L1384">
        <v>523</v>
      </c>
      <c r="M1384">
        <v>256</v>
      </c>
      <c r="N1384">
        <v>0.98</v>
      </c>
      <c r="O1384">
        <v>0.97</v>
      </c>
      <c r="P1384" t="str">
        <f>IF(Table1[[#This Row],[pct_pharm_e_Rx]]&gt;=0.85,"most"," ")</f>
        <v>most</v>
      </c>
    </row>
    <row r="1385" spans="1:16" x14ac:dyDescent="0.2">
      <c r="A1385" t="s">
        <v>67</v>
      </c>
      <c r="B1385" t="s">
        <v>68</v>
      </c>
      <c r="C1385">
        <v>3124</v>
      </c>
      <c r="D1385" t="s">
        <v>119</v>
      </c>
      <c r="E1385" s="1">
        <v>42887</v>
      </c>
      <c r="F1385">
        <v>3124</v>
      </c>
      <c r="G1385" t="str">
        <f>VLOOKUP(Table1[[#This Row],[tot_e_Rx]],'Lookup Tables'!$B$2:$C$6,2,TRUE)</f>
        <v xml:space="preserve">very low </v>
      </c>
      <c r="H1385">
        <v>2623</v>
      </c>
      <c r="I1385">
        <v>501</v>
      </c>
      <c r="J1385">
        <v>1365</v>
      </c>
      <c r="K1385">
        <v>1645</v>
      </c>
      <c r="L1385">
        <v>334</v>
      </c>
      <c r="M1385">
        <v>348</v>
      </c>
      <c r="N1385">
        <v>0.92</v>
      </c>
      <c r="O1385">
        <v>0.93</v>
      </c>
      <c r="P1385" t="str">
        <f>IF(Table1[[#This Row],[pct_pharm_e_Rx]]&gt;=0.85,"most"," ")</f>
        <v>most</v>
      </c>
    </row>
    <row r="1386" spans="1:16" x14ac:dyDescent="0.2">
      <c r="A1386" t="s">
        <v>73</v>
      </c>
      <c r="B1386" t="s">
        <v>74</v>
      </c>
      <c r="C1386">
        <v>3114</v>
      </c>
      <c r="D1386" t="s">
        <v>114</v>
      </c>
      <c r="E1386" s="1">
        <v>43221</v>
      </c>
      <c r="F1386">
        <v>3114</v>
      </c>
      <c r="G1386" t="str">
        <f>VLOOKUP(Table1[[#This Row],[tot_e_Rx]],'Lookup Tables'!$B$2:$C$6,2,TRUE)</f>
        <v xml:space="preserve">very low </v>
      </c>
      <c r="H1386">
        <v>2784</v>
      </c>
      <c r="I1386">
        <v>330</v>
      </c>
      <c r="J1386">
        <v>1323</v>
      </c>
      <c r="K1386">
        <v>1564</v>
      </c>
      <c r="L1386">
        <v>515</v>
      </c>
      <c r="M1386">
        <v>254</v>
      </c>
      <c r="N1386">
        <v>0.97</v>
      </c>
      <c r="O1386">
        <v>0.96</v>
      </c>
      <c r="P1386" t="str">
        <f>IF(Table1[[#This Row],[pct_pharm_e_Rx]]&gt;=0.85,"most"," ")</f>
        <v>most</v>
      </c>
    </row>
    <row r="1387" spans="1:16" x14ac:dyDescent="0.2">
      <c r="A1387" t="s">
        <v>81</v>
      </c>
      <c r="B1387" t="s">
        <v>82</v>
      </c>
      <c r="C1387">
        <v>3113</v>
      </c>
      <c r="D1387" t="s">
        <v>115</v>
      </c>
      <c r="E1387" s="1">
        <v>42583</v>
      </c>
      <c r="F1387">
        <v>3113</v>
      </c>
      <c r="G1387" t="str">
        <f>VLOOKUP(Table1[[#This Row],[tot_e_Rx]],'Lookup Tables'!$B$2:$C$6,2,TRUE)</f>
        <v xml:space="preserve">very low </v>
      </c>
      <c r="H1387">
        <v>2364</v>
      </c>
      <c r="I1387">
        <v>738</v>
      </c>
      <c r="J1387">
        <v>1351</v>
      </c>
      <c r="K1387">
        <v>1576</v>
      </c>
      <c r="L1387">
        <v>243</v>
      </c>
      <c r="M1387">
        <v>250</v>
      </c>
      <c r="N1387">
        <v>0.92</v>
      </c>
      <c r="O1387">
        <v>0.9</v>
      </c>
      <c r="P1387" t="str">
        <f>IF(Table1[[#This Row],[pct_pharm_e_Rx]]&gt;=0.85,"most"," ")</f>
        <v>most</v>
      </c>
    </row>
    <row r="1388" spans="1:16" x14ac:dyDescent="0.2">
      <c r="A1388" t="s">
        <v>69</v>
      </c>
      <c r="B1388" t="s">
        <v>70</v>
      </c>
      <c r="C1388">
        <v>3113</v>
      </c>
      <c r="D1388" t="s">
        <v>116</v>
      </c>
      <c r="E1388" s="1">
        <v>42736</v>
      </c>
      <c r="F1388">
        <v>3113</v>
      </c>
      <c r="G1388" t="str">
        <f>VLOOKUP(Table1[[#This Row],[tot_e_Rx]],'Lookup Tables'!$B$2:$C$6,2,TRUE)</f>
        <v xml:space="preserve">very low </v>
      </c>
      <c r="H1388">
        <v>2850</v>
      </c>
      <c r="I1388">
        <v>263</v>
      </c>
      <c r="J1388">
        <v>1200</v>
      </c>
      <c r="K1388">
        <v>1811</v>
      </c>
      <c r="L1388">
        <v>482</v>
      </c>
      <c r="M1388">
        <v>245</v>
      </c>
      <c r="N1388">
        <v>0.95</v>
      </c>
      <c r="O1388">
        <v>0.94</v>
      </c>
      <c r="P1388" t="str">
        <f>IF(Table1[[#This Row],[pct_pharm_e_Rx]]&gt;=0.85,"most"," ")</f>
        <v>most</v>
      </c>
    </row>
    <row r="1389" spans="1:16" x14ac:dyDescent="0.2">
      <c r="A1389" t="s">
        <v>73</v>
      </c>
      <c r="B1389" t="s">
        <v>74</v>
      </c>
      <c r="C1389">
        <v>3110</v>
      </c>
      <c r="D1389" t="s">
        <v>114</v>
      </c>
      <c r="E1389" s="1">
        <v>43191</v>
      </c>
      <c r="F1389">
        <v>3110</v>
      </c>
      <c r="G1389" t="str">
        <f>VLOOKUP(Table1[[#This Row],[tot_e_Rx]],'Lookup Tables'!$B$2:$C$6,2,TRUE)</f>
        <v xml:space="preserve">very low </v>
      </c>
      <c r="H1389">
        <v>2774</v>
      </c>
      <c r="I1389">
        <v>336</v>
      </c>
      <c r="J1389">
        <v>1322</v>
      </c>
      <c r="K1389">
        <v>1572</v>
      </c>
      <c r="L1389">
        <v>518</v>
      </c>
      <c r="M1389">
        <v>263</v>
      </c>
      <c r="N1389">
        <v>0.98</v>
      </c>
      <c r="O1389">
        <v>0.97</v>
      </c>
      <c r="P1389" t="str">
        <f>IF(Table1[[#This Row],[pct_pharm_e_Rx]]&gt;=0.85,"most"," ")</f>
        <v>most</v>
      </c>
    </row>
    <row r="1390" spans="1:16" x14ac:dyDescent="0.2">
      <c r="A1390" t="s">
        <v>67</v>
      </c>
      <c r="B1390" t="s">
        <v>68</v>
      </c>
      <c r="C1390">
        <v>3107</v>
      </c>
      <c r="D1390" t="s">
        <v>119</v>
      </c>
      <c r="E1390" s="1">
        <v>42856</v>
      </c>
      <c r="F1390">
        <v>3107</v>
      </c>
      <c r="G1390" t="str">
        <f>VLOOKUP(Table1[[#This Row],[tot_e_Rx]],'Lookup Tables'!$B$2:$C$6,2,TRUE)</f>
        <v xml:space="preserve">very low </v>
      </c>
      <c r="H1390">
        <v>2556</v>
      </c>
      <c r="I1390">
        <v>551</v>
      </c>
      <c r="J1390">
        <v>1362</v>
      </c>
      <c r="K1390">
        <v>1634</v>
      </c>
      <c r="L1390">
        <v>328</v>
      </c>
      <c r="M1390">
        <v>342</v>
      </c>
      <c r="N1390">
        <v>0.92</v>
      </c>
      <c r="O1390">
        <v>0.92</v>
      </c>
      <c r="P1390" t="str">
        <f>IF(Table1[[#This Row],[pct_pharm_e_Rx]]&gt;=0.85,"most"," ")</f>
        <v>most</v>
      </c>
    </row>
    <row r="1391" spans="1:16" x14ac:dyDescent="0.2">
      <c r="A1391" t="s">
        <v>15</v>
      </c>
      <c r="B1391" t="s">
        <v>16</v>
      </c>
      <c r="C1391">
        <v>3079</v>
      </c>
      <c r="D1391" t="s">
        <v>115</v>
      </c>
      <c r="E1391" s="1">
        <v>42583</v>
      </c>
      <c r="F1391">
        <v>3079</v>
      </c>
      <c r="G1391" t="str">
        <f>VLOOKUP(Table1[[#This Row],[tot_e_Rx]],'Lookup Tables'!$B$2:$C$6,2,TRUE)</f>
        <v xml:space="preserve">very low </v>
      </c>
      <c r="H1391">
        <v>2449</v>
      </c>
      <c r="I1391">
        <v>630</v>
      </c>
      <c r="J1391">
        <v>1288</v>
      </c>
      <c r="K1391">
        <v>1633</v>
      </c>
      <c r="L1391">
        <v>350</v>
      </c>
      <c r="M1391">
        <v>81</v>
      </c>
      <c r="N1391">
        <v>0.93</v>
      </c>
      <c r="O1391">
        <v>0.88</v>
      </c>
      <c r="P1391" t="str">
        <f>IF(Table1[[#This Row],[pct_pharm_e_Rx]]&gt;=0.85,"most"," ")</f>
        <v>most</v>
      </c>
    </row>
    <row r="1392" spans="1:16" x14ac:dyDescent="0.2">
      <c r="A1392" t="s">
        <v>75</v>
      </c>
      <c r="B1392" t="s">
        <v>76</v>
      </c>
      <c r="C1392">
        <v>3079</v>
      </c>
      <c r="D1392" t="s">
        <v>114</v>
      </c>
      <c r="E1392" s="1">
        <v>43556</v>
      </c>
      <c r="F1392">
        <v>3079</v>
      </c>
      <c r="G1392" t="str">
        <f>VLOOKUP(Table1[[#This Row],[tot_e_Rx]],'Lookup Tables'!$B$2:$C$6,2,TRUE)</f>
        <v xml:space="preserve">very low </v>
      </c>
      <c r="H1392">
        <v>2784</v>
      </c>
      <c r="I1392">
        <v>228</v>
      </c>
      <c r="J1392">
        <v>1184</v>
      </c>
      <c r="K1392">
        <v>1884</v>
      </c>
      <c r="L1392">
        <v>340</v>
      </c>
      <c r="M1392">
        <v>336</v>
      </c>
      <c r="N1392">
        <v>0.97</v>
      </c>
      <c r="O1392">
        <v>0.95</v>
      </c>
      <c r="P1392" t="str">
        <f>IF(Table1[[#This Row],[pct_pharm_e_Rx]]&gt;=0.85,"most"," ")</f>
        <v>most</v>
      </c>
    </row>
    <row r="1393" spans="1:16" x14ac:dyDescent="0.2">
      <c r="A1393" t="s">
        <v>69</v>
      </c>
      <c r="B1393" t="s">
        <v>70</v>
      </c>
      <c r="C1393">
        <v>3071</v>
      </c>
      <c r="D1393" t="s">
        <v>116</v>
      </c>
      <c r="E1393" s="1">
        <v>42705</v>
      </c>
      <c r="F1393">
        <v>3071</v>
      </c>
      <c r="G1393" t="str">
        <f>VLOOKUP(Table1[[#This Row],[tot_e_Rx]],'Lookup Tables'!$B$2:$C$6,2,TRUE)</f>
        <v xml:space="preserve">very low </v>
      </c>
      <c r="H1393">
        <v>2807</v>
      </c>
      <c r="I1393">
        <v>264</v>
      </c>
      <c r="J1393">
        <v>1180</v>
      </c>
      <c r="K1393">
        <v>1792</v>
      </c>
      <c r="L1393">
        <v>476</v>
      </c>
      <c r="M1393">
        <v>235</v>
      </c>
      <c r="N1393">
        <v>0.95</v>
      </c>
      <c r="O1393">
        <v>0.94</v>
      </c>
      <c r="P1393" t="str">
        <f>IF(Table1[[#This Row],[pct_pharm_e_Rx]]&gt;=0.85,"most"," ")</f>
        <v>most</v>
      </c>
    </row>
    <row r="1394" spans="1:16" x14ac:dyDescent="0.2">
      <c r="A1394" t="s">
        <v>15</v>
      </c>
      <c r="B1394" t="s">
        <v>16</v>
      </c>
      <c r="C1394">
        <v>3065</v>
      </c>
      <c r="D1394" t="s">
        <v>115</v>
      </c>
      <c r="E1394" s="1">
        <v>42522</v>
      </c>
      <c r="F1394">
        <v>3065</v>
      </c>
      <c r="G1394" t="str">
        <f>VLOOKUP(Table1[[#This Row],[tot_e_Rx]],'Lookup Tables'!$B$2:$C$6,2,TRUE)</f>
        <v xml:space="preserve">very low </v>
      </c>
      <c r="H1394">
        <v>2340</v>
      </c>
      <c r="I1394">
        <v>725</v>
      </c>
      <c r="J1394">
        <v>1327</v>
      </c>
      <c r="K1394">
        <v>1699</v>
      </c>
      <c r="L1394">
        <v>362</v>
      </c>
      <c r="M1394">
        <v>86</v>
      </c>
      <c r="N1394">
        <v>0.93</v>
      </c>
      <c r="O1394">
        <v>0.86</v>
      </c>
      <c r="P1394" t="str">
        <f>IF(Table1[[#This Row],[pct_pharm_e_Rx]]&gt;=0.85,"most"," ")</f>
        <v>most</v>
      </c>
    </row>
    <row r="1395" spans="1:16" x14ac:dyDescent="0.2">
      <c r="A1395" t="s">
        <v>97</v>
      </c>
      <c r="B1395" t="s">
        <v>98</v>
      </c>
      <c r="C1395">
        <v>3061</v>
      </c>
      <c r="D1395" t="s">
        <v>114</v>
      </c>
      <c r="E1395" s="1">
        <v>42948</v>
      </c>
      <c r="F1395">
        <v>3061</v>
      </c>
      <c r="G1395" t="str">
        <f>VLOOKUP(Table1[[#This Row],[tot_e_Rx]],'Lookup Tables'!$B$2:$C$6,2,TRUE)</f>
        <v xml:space="preserve">very low </v>
      </c>
      <c r="H1395">
        <v>2559</v>
      </c>
      <c r="I1395">
        <v>502</v>
      </c>
      <c r="J1395">
        <v>1420</v>
      </c>
      <c r="K1395">
        <v>1586</v>
      </c>
      <c r="L1395">
        <v>368</v>
      </c>
      <c r="M1395">
        <v>330</v>
      </c>
      <c r="N1395">
        <v>0.94</v>
      </c>
      <c r="O1395">
        <v>0.93</v>
      </c>
      <c r="P1395" t="str">
        <f>IF(Table1[[#This Row],[pct_pharm_e_Rx]]&gt;=0.85,"most"," ")</f>
        <v>most</v>
      </c>
    </row>
    <row r="1396" spans="1:16" x14ac:dyDescent="0.2">
      <c r="A1396" t="s">
        <v>15</v>
      </c>
      <c r="B1396" t="s">
        <v>16</v>
      </c>
      <c r="C1396">
        <v>3056</v>
      </c>
      <c r="D1396" t="s">
        <v>115</v>
      </c>
      <c r="E1396" s="1">
        <v>42552</v>
      </c>
      <c r="F1396">
        <v>3056</v>
      </c>
      <c r="G1396" t="str">
        <f>VLOOKUP(Table1[[#This Row],[tot_e_Rx]],'Lookup Tables'!$B$2:$C$6,2,TRUE)</f>
        <v xml:space="preserve">very low </v>
      </c>
      <c r="H1396">
        <v>2397</v>
      </c>
      <c r="I1396">
        <v>659</v>
      </c>
      <c r="J1396">
        <v>1305</v>
      </c>
      <c r="K1396">
        <v>1672</v>
      </c>
      <c r="L1396">
        <v>350</v>
      </c>
      <c r="M1396">
        <v>81</v>
      </c>
      <c r="N1396">
        <v>0.93</v>
      </c>
      <c r="O1396">
        <v>0.86</v>
      </c>
      <c r="P1396" t="str">
        <f>IF(Table1[[#This Row],[pct_pharm_e_Rx]]&gt;=0.85,"most"," ")</f>
        <v>most</v>
      </c>
    </row>
    <row r="1397" spans="1:16" x14ac:dyDescent="0.2">
      <c r="A1397" t="s">
        <v>81</v>
      </c>
      <c r="B1397" t="s">
        <v>82</v>
      </c>
      <c r="C1397">
        <v>3055</v>
      </c>
      <c r="D1397" t="s">
        <v>115</v>
      </c>
      <c r="E1397" s="1">
        <v>42522</v>
      </c>
      <c r="F1397">
        <v>3055</v>
      </c>
      <c r="G1397" t="str">
        <f>VLOOKUP(Table1[[#This Row],[tot_e_Rx]],'Lookup Tables'!$B$2:$C$6,2,TRUE)</f>
        <v xml:space="preserve">very low </v>
      </c>
      <c r="H1397">
        <v>2229</v>
      </c>
      <c r="I1397">
        <v>817</v>
      </c>
      <c r="J1397">
        <v>1378</v>
      </c>
      <c r="K1397">
        <v>1624</v>
      </c>
      <c r="L1397">
        <v>248</v>
      </c>
      <c r="M1397">
        <v>245</v>
      </c>
      <c r="N1397">
        <v>0.91</v>
      </c>
      <c r="O1397">
        <v>0.9</v>
      </c>
      <c r="P1397" t="str">
        <f>IF(Table1[[#This Row],[pct_pharm_e_Rx]]&gt;=0.85,"most"," ")</f>
        <v>most</v>
      </c>
    </row>
    <row r="1398" spans="1:16" x14ac:dyDescent="0.2">
      <c r="A1398" t="s">
        <v>73</v>
      </c>
      <c r="B1398" t="s">
        <v>74</v>
      </c>
      <c r="C1398">
        <v>3042</v>
      </c>
      <c r="D1398" t="s">
        <v>114</v>
      </c>
      <c r="E1398" s="1">
        <v>43160</v>
      </c>
      <c r="F1398">
        <v>3042</v>
      </c>
      <c r="G1398" t="str">
        <f>VLOOKUP(Table1[[#This Row],[tot_e_Rx]],'Lookup Tables'!$B$2:$C$6,2,TRUE)</f>
        <v xml:space="preserve">very low </v>
      </c>
      <c r="H1398">
        <v>2711</v>
      </c>
      <c r="I1398">
        <v>331</v>
      </c>
      <c r="J1398">
        <v>1294</v>
      </c>
      <c r="K1398">
        <v>1531</v>
      </c>
      <c r="L1398">
        <v>496</v>
      </c>
      <c r="M1398">
        <v>255</v>
      </c>
      <c r="N1398">
        <v>0.98</v>
      </c>
      <c r="O1398">
        <v>0.97</v>
      </c>
      <c r="P1398" t="str">
        <f>IF(Table1[[#This Row],[pct_pharm_e_Rx]]&gt;=0.85,"most"," ")</f>
        <v>most</v>
      </c>
    </row>
    <row r="1399" spans="1:16" x14ac:dyDescent="0.2">
      <c r="A1399" t="s">
        <v>107</v>
      </c>
      <c r="B1399" t="s">
        <v>108</v>
      </c>
      <c r="C1399">
        <v>3041</v>
      </c>
      <c r="D1399" t="s">
        <v>117</v>
      </c>
      <c r="E1399" s="1">
        <v>42948</v>
      </c>
      <c r="F1399">
        <v>3041</v>
      </c>
      <c r="G1399" t="str">
        <f>VLOOKUP(Table1[[#This Row],[tot_e_Rx]],'Lookup Tables'!$B$2:$C$6,2,TRUE)</f>
        <v xml:space="preserve">very low </v>
      </c>
      <c r="H1399">
        <v>2660</v>
      </c>
      <c r="I1399">
        <v>380</v>
      </c>
      <c r="J1399">
        <v>1151</v>
      </c>
      <c r="K1399">
        <v>1629</v>
      </c>
      <c r="L1399">
        <v>287</v>
      </c>
      <c r="M1399">
        <v>250</v>
      </c>
      <c r="N1399">
        <v>0.97</v>
      </c>
      <c r="O1399">
        <v>0.97</v>
      </c>
      <c r="P1399" t="str">
        <f>IF(Table1[[#This Row],[pct_pharm_e_Rx]]&gt;=0.85,"most"," ")</f>
        <v>most</v>
      </c>
    </row>
    <row r="1400" spans="1:16" x14ac:dyDescent="0.2">
      <c r="A1400" t="s">
        <v>81</v>
      </c>
      <c r="B1400" t="s">
        <v>82</v>
      </c>
      <c r="C1400">
        <v>3037</v>
      </c>
      <c r="D1400" t="s">
        <v>115</v>
      </c>
      <c r="E1400" s="1">
        <v>42552</v>
      </c>
      <c r="F1400">
        <v>3037</v>
      </c>
      <c r="G1400" t="str">
        <f>VLOOKUP(Table1[[#This Row],[tot_e_Rx]],'Lookup Tables'!$B$2:$C$6,2,TRUE)</f>
        <v xml:space="preserve">very low </v>
      </c>
      <c r="H1400">
        <v>2256</v>
      </c>
      <c r="I1400">
        <v>771</v>
      </c>
      <c r="J1400">
        <v>1355</v>
      </c>
      <c r="K1400">
        <v>1612</v>
      </c>
      <c r="L1400">
        <v>238</v>
      </c>
      <c r="M1400">
        <v>259</v>
      </c>
      <c r="N1400">
        <v>0.92</v>
      </c>
      <c r="O1400">
        <v>0.9</v>
      </c>
      <c r="P1400" t="str">
        <f>IF(Table1[[#This Row],[pct_pharm_e_Rx]]&gt;=0.85,"most"," ")</f>
        <v>most</v>
      </c>
    </row>
    <row r="1401" spans="1:16" x14ac:dyDescent="0.2">
      <c r="A1401" t="s">
        <v>75</v>
      </c>
      <c r="B1401" t="s">
        <v>76</v>
      </c>
      <c r="C1401">
        <v>3035</v>
      </c>
      <c r="D1401" t="s">
        <v>114</v>
      </c>
      <c r="E1401" s="1">
        <v>43525</v>
      </c>
      <c r="F1401">
        <v>3035</v>
      </c>
      <c r="G1401" t="str">
        <f>VLOOKUP(Table1[[#This Row],[tot_e_Rx]],'Lookup Tables'!$B$2:$C$6,2,TRUE)</f>
        <v xml:space="preserve">very low </v>
      </c>
      <c r="H1401">
        <v>2738</v>
      </c>
      <c r="I1401">
        <v>233</v>
      </c>
      <c r="J1401">
        <v>1183</v>
      </c>
      <c r="K1401">
        <v>1843</v>
      </c>
      <c r="L1401">
        <v>340</v>
      </c>
      <c r="M1401">
        <v>318</v>
      </c>
      <c r="N1401">
        <v>0.97</v>
      </c>
      <c r="O1401">
        <v>0.95</v>
      </c>
      <c r="P1401" t="str">
        <f>IF(Table1[[#This Row],[pct_pharm_e_Rx]]&gt;=0.85,"most"," ")</f>
        <v>most</v>
      </c>
    </row>
    <row r="1402" spans="1:16" x14ac:dyDescent="0.2">
      <c r="A1402" t="s">
        <v>59</v>
      </c>
      <c r="B1402" t="s">
        <v>60</v>
      </c>
      <c r="C1402">
        <v>3033</v>
      </c>
      <c r="D1402" t="s">
        <v>112</v>
      </c>
      <c r="E1402" s="1">
        <v>42856</v>
      </c>
      <c r="F1402">
        <v>3033</v>
      </c>
      <c r="G1402" t="str">
        <f>VLOOKUP(Table1[[#This Row],[tot_e_Rx]],'Lookup Tables'!$B$2:$C$6,2,TRUE)</f>
        <v xml:space="preserve">very low </v>
      </c>
      <c r="H1402">
        <v>2303</v>
      </c>
      <c r="I1402">
        <v>725</v>
      </c>
      <c r="J1402">
        <v>1348</v>
      </c>
      <c r="K1402">
        <v>1576</v>
      </c>
      <c r="L1402">
        <v>662</v>
      </c>
      <c r="M1402">
        <v>25</v>
      </c>
      <c r="N1402">
        <v>0.92</v>
      </c>
      <c r="O1402">
        <v>0.91</v>
      </c>
      <c r="P1402" t="str">
        <f>IF(Table1[[#This Row],[pct_pharm_e_Rx]]&gt;=0.85,"most"," ")</f>
        <v>most</v>
      </c>
    </row>
    <row r="1403" spans="1:16" x14ac:dyDescent="0.2">
      <c r="A1403" t="s">
        <v>73</v>
      </c>
      <c r="B1403" t="s">
        <v>74</v>
      </c>
      <c r="C1403">
        <v>3028</v>
      </c>
      <c r="D1403" t="s">
        <v>114</v>
      </c>
      <c r="E1403" s="1">
        <v>43132</v>
      </c>
      <c r="F1403">
        <v>3028</v>
      </c>
      <c r="G1403" t="str">
        <f>VLOOKUP(Table1[[#This Row],[tot_e_Rx]],'Lookup Tables'!$B$2:$C$6,2,TRUE)</f>
        <v xml:space="preserve">very low </v>
      </c>
      <c r="H1403">
        <v>2694</v>
      </c>
      <c r="I1403">
        <v>334</v>
      </c>
      <c r="J1403">
        <v>1306</v>
      </c>
      <c r="K1403">
        <v>1515</v>
      </c>
      <c r="L1403">
        <v>506</v>
      </c>
      <c r="M1403">
        <v>259</v>
      </c>
      <c r="N1403">
        <v>0.97</v>
      </c>
      <c r="O1403">
        <v>0.97</v>
      </c>
      <c r="P1403" t="str">
        <f>IF(Table1[[#This Row],[pct_pharm_e_Rx]]&gt;=0.85,"most"," ")</f>
        <v>most</v>
      </c>
    </row>
    <row r="1404" spans="1:16" x14ac:dyDescent="0.2">
      <c r="A1404" t="s">
        <v>41</v>
      </c>
      <c r="B1404" t="s">
        <v>42</v>
      </c>
      <c r="C1404">
        <v>3019</v>
      </c>
      <c r="D1404" t="s">
        <v>119</v>
      </c>
      <c r="E1404" s="1">
        <v>42491</v>
      </c>
      <c r="F1404">
        <v>3019</v>
      </c>
      <c r="G1404" t="str">
        <f>VLOOKUP(Table1[[#This Row],[tot_e_Rx]],'Lookup Tables'!$B$2:$C$6,2,TRUE)</f>
        <v xml:space="preserve">very low </v>
      </c>
      <c r="H1404">
        <v>2400</v>
      </c>
      <c r="I1404">
        <v>527</v>
      </c>
      <c r="J1404">
        <v>1428</v>
      </c>
      <c r="K1404">
        <v>1534</v>
      </c>
      <c r="L1404">
        <v>427</v>
      </c>
      <c r="M1404">
        <v>227</v>
      </c>
      <c r="N1404">
        <v>0.88</v>
      </c>
      <c r="O1404">
        <v>0.87</v>
      </c>
      <c r="P1404" t="str">
        <f>IF(Table1[[#This Row],[pct_pharm_e_Rx]]&gt;=0.85,"most"," ")</f>
        <v>most</v>
      </c>
    </row>
    <row r="1405" spans="1:16" x14ac:dyDescent="0.2">
      <c r="A1405" t="s">
        <v>13</v>
      </c>
      <c r="B1405" t="s">
        <v>14</v>
      </c>
      <c r="C1405">
        <v>3005</v>
      </c>
      <c r="D1405" t="s">
        <v>112</v>
      </c>
      <c r="E1405" s="1">
        <v>42491</v>
      </c>
      <c r="F1405">
        <v>3005</v>
      </c>
      <c r="G1405" t="str">
        <f>VLOOKUP(Table1[[#This Row],[tot_e_Rx]],'Lookup Tables'!$B$2:$C$6,2,TRUE)</f>
        <v xml:space="preserve">very low </v>
      </c>
      <c r="H1405">
        <v>1968</v>
      </c>
      <c r="I1405">
        <v>1037</v>
      </c>
      <c r="J1405">
        <v>1073</v>
      </c>
      <c r="K1405">
        <v>1911</v>
      </c>
      <c r="L1405">
        <v>255</v>
      </c>
      <c r="M1405">
        <v>38</v>
      </c>
      <c r="N1405">
        <v>0.91</v>
      </c>
      <c r="O1405">
        <v>0.88</v>
      </c>
      <c r="P1405" t="str">
        <f>IF(Table1[[#This Row],[pct_pharm_e_Rx]]&gt;=0.85,"most"," ")</f>
        <v>most</v>
      </c>
    </row>
    <row r="1406" spans="1:16" x14ac:dyDescent="0.2">
      <c r="A1406" t="s">
        <v>51</v>
      </c>
      <c r="B1406" t="s">
        <v>52</v>
      </c>
      <c r="C1406">
        <v>3003</v>
      </c>
      <c r="D1406" t="s">
        <v>116</v>
      </c>
      <c r="E1406" s="1">
        <v>43040</v>
      </c>
      <c r="F1406">
        <v>3003</v>
      </c>
      <c r="G1406" t="str">
        <f>VLOOKUP(Table1[[#This Row],[tot_e_Rx]],'Lookup Tables'!$B$2:$C$6,2,TRUE)</f>
        <v xml:space="preserve">very low </v>
      </c>
      <c r="H1406">
        <v>2687</v>
      </c>
      <c r="I1406">
        <v>316</v>
      </c>
      <c r="J1406">
        <v>1375</v>
      </c>
      <c r="K1406">
        <v>1470</v>
      </c>
      <c r="L1406">
        <v>537</v>
      </c>
      <c r="M1406">
        <v>260</v>
      </c>
      <c r="N1406">
        <v>0.98</v>
      </c>
      <c r="O1406">
        <v>0.98</v>
      </c>
      <c r="P1406" t="str">
        <f>IF(Table1[[#This Row],[pct_pharm_e_Rx]]&gt;=0.85,"most"," ")</f>
        <v>most</v>
      </c>
    </row>
    <row r="1407" spans="1:16" x14ac:dyDescent="0.2">
      <c r="A1407" t="s">
        <v>73</v>
      </c>
      <c r="B1407" t="s">
        <v>74</v>
      </c>
      <c r="C1407">
        <v>3003</v>
      </c>
      <c r="D1407" t="s">
        <v>114</v>
      </c>
      <c r="E1407" s="1">
        <v>43101</v>
      </c>
      <c r="F1407">
        <v>3003</v>
      </c>
      <c r="G1407" t="str">
        <f>VLOOKUP(Table1[[#This Row],[tot_e_Rx]],'Lookup Tables'!$B$2:$C$6,2,TRUE)</f>
        <v xml:space="preserve">very low </v>
      </c>
      <c r="H1407">
        <v>2661</v>
      </c>
      <c r="I1407">
        <v>324</v>
      </c>
      <c r="J1407">
        <v>1290</v>
      </c>
      <c r="K1407">
        <v>1498</v>
      </c>
      <c r="L1407">
        <v>499</v>
      </c>
      <c r="M1407">
        <v>250</v>
      </c>
      <c r="N1407">
        <v>0.96</v>
      </c>
      <c r="O1407">
        <v>0.95</v>
      </c>
      <c r="P1407" t="str">
        <f>IF(Table1[[#This Row],[pct_pharm_e_Rx]]&gt;=0.85,"most"," ")</f>
        <v>most</v>
      </c>
    </row>
    <row r="1408" spans="1:16" x14ac:dyDescent="0.2">
      <c r="A1408" t="s">
        <v>75</v>
      </c>
      <c r="B1408" t="s">
        <v>76</v>
      </c>
      <c r="C1408">
        <v>2989</v>
      </c>
      <c r="D1408" t="s">
        <v>114</v>
      </c>
      <c r="E1408" s="1">
        <v>43466</v>
      </c>
      <c r="F1408">
        <v>2989</v>
      </c>
      <c r="G1408" t="str">
        <f>VLOOKUP(Table1[[#This Row],[tot_e_Rx]],'Lookup Tables'!$B$2:$C$6,2,TRUE)</f>
        <v xml:space="preserve">very low </v>
      </c>
      <c r="H1408">
        <v>2669</v>
      </c>
      <c r="I1408">
        <v>269</v>
      </c>
      <c r="J1408">
        <v>1144</v>
      </c>
      <c r="K1408">
        <v>1827</v>
      </c>
      <c r="L1408">
        <v>320</v>
      </c>
      <c r="M1408">
        <v>310</v>
      </c>
      <c r="N1408">
        <v>0.97</v>
      </c>
      <c r="O1408">
        <v>0.95</v>
      </c>
      <c r="P1408" t="str">
        <f>IF(Table1[[#This Row],[pct_pharm_e_Rx]]&gt;=0.85,"most"," ")</f>
        <v>most</v>
      </c>
    </row>
    <row r="1409" spans="1:16" x14ac:dyDescent="0.2">
      <c r="A1409" t="s">
        <v>45</v>
      </c>
      <c r="B1409" t="s">
        <v>46</v>
      </c>
      <c r="C1409">
        <v>2988</v>
      </c>
      <c r="D1409" t="s">
        <v>115</v>
      </c>
      <c r="E1409" s="1">
        <v>42491</v>
      </c>
      <c r="F1409">
        <v>2988</v>
      </c>
      <c r="G1409" t="str">
        <f>VLOOKUP(Table1[[#This Row],[tot_e_Rx]],'Lookup Tables'!$B$2:$C$6,2,TRUE)</f>
        <v xml:space="preserve">very low </v>
      </c>
      <c r="H1409">
        <v>2092</v>
      </c>
      <c r="I1409">
        <v>881</v>
      </c>
      <c r="J1409">
        <v>1041</v>
      </c>
      <c r="K1409">
        <v>1928</v>
      </c>
      <c r="L1409">
        <v>343</v>
      </c>
      <c r="M1409">
        <v>79</v>
      </c>
      <c r="N1409">
        <v>0.83</v>
      </c>
      <c r="O1409">
        <v>0.82</v>
      </c>
      <c r="P1409" t="str">
        <f>IF(Table1[[#This Row],[pct_pharm_e_Rx]]&gt;=0.85,"most"," ")</f>
        <v xml:space="preserve"> </v>
      </c>
    </row>
    <row r="1410" spans="1:16" x14ac:dyDescent="0.2">
      <c r="A1410" t="s">
        <v>75</v>
      </c>
      <c r="B1410" t="s">
        <v>76</v>
      </c>
      <c r="C1410">
        <v>2985</v>
      </c>
      <c r="D1410" t="s">
        <v>114</v>
      </c>
      <c r="E1410" s="1">
        <v>43497</v>
      </c>
      <c r="F1410">
        <v>2985</v>
      </c>
      <c r="G1410" t="str">
        <f>VLOOKUP(Table1[[#This Row],[tot_e_Rx]],'Lookup Tables'!$B$2:$C$6,2,TRUE)</f>
        <v xml:space="preserve">very low </v>
      </c>
      <c r="H1410">
        <v>2675</v>
      </c>
      <c r="I1410">
        <v>264</v>
      </c>
      <c r="J1410">
        <v>1161</v>
      </c>
      <c r="K1410">
        <v>1818</v>
      </c>
      <c r="L1410">
        <v>327</v>
      </c>
      <c r="M1410">
        <v>319</v>
      </c>
      <c r="N1410">
        <v>0.97</v>
      </c>
      <c r="O1410">
        <v>0.95</v>
      </c>
      <c r="P1410" t="str">
        <f>IF(Table1[[#This Row],[pct_pharm_e_Rx]]&gt;=0.85,"most"," ")</f>
        <v>most</v>
      </c>
    </row>
    <row r="1411" spans="1:16" x14ac:dyDescent="0.2">
      <c r="A1411" t="s">
        <v>69</v>
      </c>
      <c r="B1411" t="s">
        <v>70</v>
      </c>
      <c r="C1411">
        <v>2982</v>
      </c>
      <c r="D1411" t="s">
        <v>116</v>
      </c>
      <c r="E1411" s="1">
        <v>42675</v>
      </c>
      <c r="F1411">
        <v>2982</v>
      </c>
      <c r="G1411" t="str">
        <f>VLOOKUP(Table1[[#This Row],[tot_e_Rx]],'Lookup Tables'!$B$2:$C$6,2,TRUE)</f>
        <v xml:space="preserve">very low </v>
      </c>
      <c r="H1411">
        <v>2726</v>
      </c>
      <c r="I1411">
        <v>256</v>
      </c>
      <c r="J1411">
        <v>1149</v>
      </c>
      <c r="K1411">
        <v>1735</v>
      </c>
      <c r="L1411">
        <v>461</v>
      </c>
      <c r="M1411">
        <v>223</v>
      </c>
      <c r="N1411">
        <v>0.95</v>
      </c>
      <c r="O1411">
        <v>0.93</v>
      </c>
      <c r="P1411" t="str">
        <f>IF(Table1[[#This Row],[pct_pharm_e_Rx]]&gt;=0.85,"most"," ")</f>
        <v>most</v>
      </c>
    </row>
    <row r="1412" spans="1:16" x14ac:dyDescent="0.2">
      <c r="A1412" t="s">
        <v>69</v>
      </c>
      <c r="B1412" t="s">
        <v>70</v>
      </c>
      <c r="C1412">
        <v>2974</v>
      </c>
      <c r="D1412" t="s">
        <v>116</v>
      </c>
      <c r="E1412" s="1">
        <v>42644</v>
      </c>
      <c r="F1412">
        <v>2974</v>
      </c>
      <c r="G1412" t="str">
        <f>VLOOKUP(Table1[[#This Row],[tot_e_Rx]],'Lookup Tables'!$B$2:$C$6,2,TRUE)</f>
        <v xml:space="preserve">very low </v>
      </c>
      <c r="H1412">
        <v>2727</v>
      </c>
      <c r="I1412">
        <v>247</v>
      </c>
      <c r="J1412">
        <v>1163</v>
      </c>
      <c r="K1412">
        <v>1724</v>
      </c>
      <c r="L1412">
        <v>461</v>
      </c>
      <c r="M1412">
        <v>230</v>
      </c>
      <c r="N1412">
        <v>0.95</v>
      </c>
      <c r="O1412">
        <v>0.92</v>
      </c>
      <c r="P1412" t="str">
        <f>IF(Table1[[#This Row],[pct_pharm_e_Rx]]&gt;=0.85,"most"," ")</f>
        <v>most</v>
      </c>
    </row>
    <row r="1413" spans="1:16" x14ac:dyDescent="0.2">
      <c r="A1413" t="s">
        <v>97</v>
      </c>
      <c r="B1413" t="s">
        <v>98</v>
      </c>
      <c r="C1413">
        <v>2973</v>
      </c>
      <c r="D1413" t="s">
        <v>114</v>
      </c>
      <c r="E1413" s="1">
        <v>42917</v>
      </c>
      <c r="F1413">
        <v>2973</v>
      </c>
      <c r="G1413" t="str">
        <f>VLOOKUP(Table1[[#This Row],[tot_e_Rx]],'Lookup Tables'!$B$2:$C$6,2,TRUE)</f>
        <v xml:space="preserve">very low </v>
      </c>
      <c r="H1413">
        <v>2468</v>
      </c>
      <c r="I1413">
        <v>505</v>
      </c>
      <c r="J1413">
        <v>1397</v>
      </c>
      <c r="K1413">
        <v>1529</v>
      </c>
      <c r="L1413">
        <v>357</v>
      </c>
      <c r="M1413">
        <v>317</v>
      </c>
      <c r="N1413">
        <v>0.93</v>
      </c>
      <c r="O1413">
        <v>0.92</v>
      </c>
      <c r="P1413" t="str">
        <f>IF(Table1[[#This Row],[pct_pharm_e_Rx]]&gt;=0.85,"most"," ")</f>
        <v>most</v>
      </c>
    </row>
    <row r="1414" spans="1:16" x14ac:dyDescent="0.2">
      <c r="A1414" t="s">
        <v>69</v>
      </c>
      <c r="B1414" t="s">
        <v>70</v>
      </c>
      <c r="C1414">
        <v>2970</v>
      </c>
      <c r="D1414" t="s">
        <v>116</v>
      </c>
      <c r="E1414" s="1">
        <v>42614</v>
      </c>
      <c r="F1414">
        <v>2970</v>
      </c>
      <c r="G1414" t="str">
        <f>VLOOKUP(Table1[[#This Row],[tot_e_Rx]],'Lookup Tables'!$B$2:$C$6,2,TRUE)</f>
        <v xml:space="preserve">very low </v>
      </c>
      <c r="H1414">
        <v>2723</v>
      </c>
      <c r="I1414">
        <v>247</v>
      </c>
      <c r="J1414">
        <v>1158</v>
      </c>
      <c r="K1414">
        <v>1722</v>
      </c>
      <c r="L1414">
        <v>453</v>
      </c>
      <c r="M1414">
        <v>225</v>
      </c>
      <c r="N1414">
        <v>0.95</v>
      </c>
      <c r="O1414">
        <v>0.93</v>
      </c>
      <c r="P1414" t="str">
        <f>IF(Table1[[#This Row],[pct_pharm_e_Rx]]&gt;=0.85,"most"," ")</f>
        <v>most</v>
      </c>
    </row>
    <row r="1415" spans="1:16" x14ac:dyDescent="0.2">
      <c r="A1415" t="s">
        <v>43</v>
      </c>
      <c r="B1415" t="s">
        <v>44</v>
      </c>
      <c r="C1415">
        <v>2954</v>
      </c>
      <c r="D1415" t="s">
        <v>112</v>
      </c>
      <c r="E1415" s="1">
        <v>42461</v>
      </c>
      <c r="F1415">
        <v>2954</v>
      </c>
      <c r="G1415" t="str">
        <f>VLOOKUP(Table1[[#This Row],[tot_e_Rx]],'Lookup Tables'!$B$2:$C$6,2,TRUE)</f>
        <v xml:space="preserve">very low </v>
      </c>
      <c r="H1415">
        <v>2089</v>
      </c>
      <c r="I1415">
        <v>834</v>
      </c>
      <c r="J1415">
        <v>1370</v>
      </c>
      <c r="K1415">
        <v>1560</v>
      </c>
      <c r="L1415">
        <v>555</v>
      </c>
      <c r="M1415">
        <v>175</v>
      </c>
      <c r="N1415">
        <v>0.9</v>
      </c>
      <c r="O1415">
        <v>0.89</v>
      </c>
      <c r="P1415" t="str">
        <f>IF(Table1[[#This Row],[pct_pharm_e_Rx]]&gt;=0.85,"most"," ")</f>
        <v>most</v>
      </c>
    </row>
    <row r="1416" spans="1:16" x14ac:dyDescent="0.2">
      <c r="A1416" t="s">
        <v>59</v>
      </c>
      <c r="B1416" t="s">
        <v>60</v>
      </c>
      <c r="C1416">
        <v>2948</v>
      </c>
      <c r="D1416" t="s">
        <v>112</v>
      </c>
      <c r="E1416" s="1">
        <v>42826</v>
      </c>
      <c r="F1416">
        <v>2948</v>
      </c>
      <c r="G1416" t="str">
        <f>VLOOKUP(Table1[[#This Row],[tot_e_Rx]],'Lookup Tables'!$B$2:$C$6,2,TRUE)</f>
        <v xml:space="preserve">very low </v>
      </c>
      <c r="H1416">
        <v>2218</v>
      </c>
      <c r="I1416">
        <v>724</v>
      </c>
      <c r="J1416">
        <v>1317</v>
      </c>
      <c r="K1416">
        <v>1530</v>
      </c>
      <c r="L1416">
        <v>650</v>
      </c>
      <c r="M1416">
        <v>23</v>
      </c>
      <c r="N1416">
        <v>0.92</v>
      </c>
      <c r="O1416">
        <v>0.91</v>
      </c>
      <c r="P1416" t="str">
        <f>IF(Table1[[#This Row],[pct_pharm_e_Rx]]&gt;=0.85,"most"," ")</f>
        <v>most</v>
      </c>
    </row>
    <row r="1417" spans="1:16" x14ac:dyDescent="0.2">
      <c r="A1417" t="s">
        <v>75</v>
      </c>
      <c r="B1417" t="s">
        <v>76</v>
      </c>
      <c r="C1417">
        <v>2944</v>
      </c>
      <c r="D1417" t="s">
        <v>114</v>
      </c>
      <c r="E1417" s="1">
        <v>43405</v>
      </c>
      <c r="F1417">
        <v>2944</v>
      </c>
      <c r="G1417" t="str">
        <f>VLOOKUP(Table1[[#This Row],[tot_e_Rx]],'Lookup Tables'!$B$2:$C$6,2,TRUE)</f>
        <v xml:space="preserve">very low </v>
      </c>
      <c r="H1417">
        <v>2615</v>
      </c>
      <c r="I1417">
        <v>274</v>
      </c>
      <c r="J1417">
        <v>1131</v>
      </c>
      <c r="K1417">
        <v>1803</v>
      </c>
      <c r="L1417">
        <v>304</v>
      </c>
      <c r="M1417">
        <v>300</v>
      </c>
      <c r="N1417">
        <v>0.97</v>
      </c>
      <c r="O1417">
        <v>0.96</v>
      </c>
      <c r="P1417" t="str">
        <f>IF(Table1[[#This Row],[pct_pharm_e_Rx]]&gt;=0.85,"most"," ")</f>
        <v>most</v>
      </c>
    </row>
    <row r="1418" spans="1:16" x14ac:dyDescent="0.2">
      <c r="A1418" t="s">
        <v>69</v>
      </c>
      <c r="B1418" t="s">
        <v>70</v>
      </c>
      <c r="C1418">
        <v>2943</v>
      </c>
      <c r="D1418" t="s">
        <v>116</v>
      </c>
      <c r="E1418" s="1">
        <v>42583</v>
      </c>
      <c r="F1418">
        <v>2943</v>
      </c>
      <c r="G1418" t="str">
        <f>VLOOKUP(Table1[[#This Row],[tot_e_Rx]],'Lookup Tables'!$B$2:$C$6,2,TRUE)</f>
        <v xml:space="preserve">very low </v>
      </c>
      <c r="H1418">
        <v>2695</v>
      </c>
      <c r="I1418">
        <v>248</v>
      </c>
      <c r="J1418">
        <v>1151</v>
      </c>
      <c r="K1418">
        <v>1617</v>
      </c>
      <c r="L1418">
        <v>445</v>
      </c>
      <c r="M1418">
        <v>218</v>
      </c>
      <c r="N1418">
        <v>0.95</v>
      </c>
      <c r="O1418">
        <v>0.94</v>
      </c>
      <c r="P1418" t="str">
        <f>IF(Table1[[#This Row],[pct_pharm_e_Rx]]&gt;=0.85,"most"," ")</f>
        <v>most</v>
      </c>
    </row>
    <row r="1419" spans="1:16" x14ac:dyDescent="0.2">
      <c r="A1419" t="s">
        <v>51</v>
      </c>
      <c r="B1419" t="s">
        <v>52</v>
      </c>
      <c r="C1419">
        <v>2941</v>
      </c>
      <c r="D1419" t="s">
        <v>116</v>
      </c>
      <c r="E1419" s="1">
        <v>43009</v>
      </c>
      <c r="F1419">
        <v>2941</v>
      </c>
      <c r="G1419" t="str">
        <f>VLOOKUP(Table1[[#This Row],[tot_e_Rx]],'Lookup Tables'!$B$2:$C$6,2,TRUE)</f>
        <v xml:space="preserve">very low </v>
      </c>
      <c r="H1419">
        <v>2639</v>
      </c>
      <c r="I1419">
        <v>302</v>
      </c>
      <c r="J1419">
        <v>1361</v>
      </c>
      <c r="K1419">
        <v>1421</v>
      </c>
      <c r="L1419">
        <v>526</v>
      </c>
      <c r="M1419">
        <v>258</v>
      </c>
      <c r="N1419">
        <v>0.98</v>
      </c>
      <c r="O1419">
        <v>0.98</v>
      </c>
      <c r="P1419" t="str">
        <f>IF(Table1[[#This Row],[pct_pharm_e_Rx]]&gt;=0.85,"most"," ")</f>
        <v>most</v>
      </c>
    </row>
    <row r="1420" spans="1:16" x14ac:dyDescent="0.2">
      <c r="A1420" t="s">
        <v>75</v>
      </c>
      <c r="B1420" t="s">
        <v>76</v>
      </c>
      <c r="C1420">
        <v>2939</v>
      </c>
      <c r="D1420" t="s">
        <v>114</v>
      </c>
      <c r="E1420" s="1">
        <v>43435</v>
      </c>
      <c r="F1420">
        <v>2939</v>
      </c>
      <c r="G1420" t="str">
        <f>VLOOKUP(Table1[[#This Row],[tot_e_Rx]],'Lookup Tables'!$B$2:$C$6,2,TRUE)</f>
        <v xml:space="preserve">very low </v>
      </c>
      <c r="H1420">
        <v>2610</v>
      </c>
      <c r="I1420">
        <v>279</v>
      </c>
      <c r="J1420">
        <v>1119</v>
      </c>
      <c r="K1420">
        <v>1807</v>
      </c>
      <c r="L1420">
        <v>313</v>
      </c>
      <c r="M1420">
        <v>299</v>
      </c>
      <c r="N1420">
        <v>0.97</v>
      </c>
      <c r="O1420">
        <v>0.95</v>
      </c>
      <c r="P1420" t="str">
        <f>IF(Table1[[#This Row],[pct_pharm_e_Rx]]&gt;=0.85,"most"," ")</f>
        <v>most</v>
      </c>
    </row>
    <row r="1421" spans="1:16" x14ac:dyDescent="0.2">
      <c r="A1421" t="s">
        <v>73</v>
      </c>
      <c r="B1421" t="s">
        <v>74</v>
      </c>
      <c r="C1421">
        <v>2925</v>
      </c>
      <c r="D1421" t="s">
        <v>114</v>
      </c>
      <c r="E1421" s="1">
        <v>43070</v>
      </c>
      <c r="F1421">
        <v>2925</v>
      </c>
      <c r="G1421" t="str">
        <f>VLOOKUP(Table1[[#This Row],[tot_e_Rx]],'Lookup Tables'!$B$2:$C$6,2,TRUE)</f>
        <v xml:space="preserve">very low </v>
      </c>
      <c r="H1421">
        <v>2579</v>
      </c>
      <c r="I1421">
        <v>326</v>
      </c>
      <c r="J1421">
        <v>1259</v>
      </c>
      <c r="K1421">
        <v>1465</v>
      </c>
      <c r="L1421">
        <v>471</v>
      </c>
      <c r="M1421">
        <v>252</v>
      </c>
      <c r="N1421">
        <v>0.96</v>
      </c>
      <c r="O1421">
        <v>0.96</v>
      </c>
      <c r="P1421" t="str">
        <f>IF(Table1[[#This Row],[pct_pharm_e_Rx]]&gt;=0.85,"most"," ")</f>
        <v>most</v>
      </c>
    </row>
    <row r="1422" spans="1:16" x14ac:dyDescent="0.2">
      <c r="A1422" t="s">
        <v>89</v>
      </c>
      <c r="B1422" t="s">
        <v>90</v>
      </c>
      <c r="C1422">
        <v>2916</v>
      </c>
      <c r="D1422" t="s">
        <v>117</v>
      </c>
      <c r="E1422" s="1">
        <v>42401</v>
      </c>
      <c r="F1422">
        <v>2916</v>
      </c>
      <c r="G1422" t="str">
        <f>VLOOKUP(Table1[[#This Row],[tot_e_Rx]],'Lookup Tables'!$B$2:$C$6,2,TRUE)</f>
        <v xml:space="preserve">very low </v>
      </c>
      <c r="H1422">
        <v>2089</v>
      </c>
      <c r="I1422">
        <v>791</v>
      </c>
      <c r="J1422">
        <v>1499</v>
      </c>
      <c r="K1422">
        <v>1402</v>
      </c>
      <c r="L1422">
        <v>322</v>
      </c>
      <c r="M1422">
        <v>101</v>
      </c>
      <c r="N1422">
        <v>0.9</v>
      </c>
      <c r="O1422">
        <v>0.83</v>
      </c>
      <c r="P1422" t="str">
        <f>IF(Table1[[#This Row],[pct_pharm_e_Rx]]&gt;=0.85,"most"," ")</f>
        <v xml:space="preserve"> </v>
      </c>
    </row>
    <row r="1423" spans="1:16" x14ac:dyDescent="0.2">
      <c r="A1423" t="s">
        <v>59</v>
      </c>
      <c r="B1423" t="s">
        <v>60</v>
      </c>
      <c r="C1423">
        <v>2911</v>
      </c>
      <c r="D1423" t="s">
        <v>112</v>
      </c>
      <c r="E1423" s="1">
        <v>42795</v>
      </c>
      <c r="F1423">
        <v>2911</v>
      </c>
      <c r="G1423" t="str">
        <f>VLOOKUP(Table1[[#This Row],[tot_e_Rx]],'Lookup Tables'!$B$2:$C$6,2,TRUE)</f>
        <v xml:space="preserve">very low </v>
      </c>
      <c r="H1423">
        <v>2182</v>
      </c>
      <c r="I1423">
        <v>724</v>
      </c>
      <c r="J1423">
        <v>1292</v>
      </c>
      <c r="K1423">
        <v>1517</v>
      </c>
      <c r="L1423">
        <v>632</v>
      </c>
      <c r="M1423">
        <v>24</v>
      </c>
      <c r="N1423">
        <v>0.92</v>
      </c>
      <c r="O1423">
        <v>0.9</v>
      </c>
      <c r="P1423" t="str">
        <f>IF(Table1[[#This Row],[pct_pharm_e_Rx]]&gt;=0.85,"most"," ")</f>
        <v>most</v>
      </c>
    </row>
    <row r="1424" spans="1:16" x14ac:dyDescent="0.2">
      <c r="A1424" t="s">
        <v>75</v>
      </c>
      <c r="B1424" t="s">
        <v>76</v>
      </c>
      <c r="C1424">
        <v>2911</v>
      </c>
      <c r="D1424" t="s">
        <v>114</v>
      </c>
      <c r="E1424" s="1">
        <v>43374</v>
      </c>
      <c r="F1424">
        <v>2911</v>
      </c>
      <c r="G1424" t="str">
        <f>VLOOKUP(Table1[[#This Row],[tot_e_Rx]],'Lookup Tables'!$B$2:$C$6,2,TRUE)</f>
        <v xml:space="preserve">very low </v>
      </c>
      <c r="H1424">
        <v>2567</v>
      </c>
      <c r="I1424">
        <v>288</v>
      </c>
      <c r="J1424">
        <v>1108</v>
      </c>
      <c r="K1424">
        <v>1794</v>
      </c>
      <c r="L1424">
        <v>298</v>
      </c>
      <c r="M1424">
        <v>292</v>
      </c>
      <c r="N1424">
        <v>0.96</v>
      </c>
      <c r="O1424">
        <v>0.95</v>
      </c>
      <c r="P1424" t="str">
        <f>IF(Table1[[#This Row],[pct_pharm_e_Rx]]&gt;=0.85,"most"," ")</f>
        <v>most</v>
      </c>
    </row>
    <row r="1425" spans="1:16" x14ac:dyDescent="0.2">
      <c r="A1425" t="s">
        <v>107</v>
      </c>
      <c r="B1425" t="s">
        <v>108</v>
      </c>
      <c r="C1425">
        <v>2898</v>
      </c>
      <c r="D1425" t="s">
        <v>117</v>
      </c>
      <c r="E1425" s="1">
        <v>42887</v>
      </c>
      <c r="F1425">
        <v>2898</v>
      </c>
      <c r="G1425" t="str">
        <f>VLOOKUP(Table1[[#This Row],[tot_e_Rx]],'Lookup Tables'!$B$2:$C$6,2,TRUE)</f>
        <v xml:space="preserve">very low </v>
      </c>
      <c r="H1425">
        <v>2440</v>
      </c>
      <c r="I1425">
        <v>458</v>
      </c>
      <c r="J1425">
        <v>1063</v>
      </c>
      <c r="K1425">
        <v>1669</v>
      </c>
      <c r="L1425">
        <v>260</v>
      </c>
      <c r="M1425">
        <v>215</v>
      </c>
      <c r="N1425">
        <v>0.97</v>
      </c>
      <c r="O1425">
        <v>0.96</v>
      </c>
      <c r="P1425" t="str">
        <f>IF(Table1[[#This Row],[pct_pharm_e_Rx]]&gt;=0.85,"most"," ")</f>
        <v>most</v>
      </c>
    </row>
    <row r="1426" spans="1:16" x14ac:dyDescent="0.2">
      <c r="A1426" t="s">
        <v>107</v>
      </c>
      <c r="B1426" t="s">
        <v>108</v>
      </c>
      <c r="C1426">
        <v>2896</v>
      </c>
      <c r="D1426" t="s">
        <v>117</v>
      </c>
      <c r="E1426" s="1">
        <v>42917</v>
      </c>
      <c r="F1426">
        <v>2896</v>
      </c>
      <c r="G1426" t="str">
        <f>VLOOKUP(Table1[[#This Row],[tot_e_Rx]],'Lookup Tables'!$B$2:$C$6,2,TRUE)</f>
        <v xml:space="preserve">very low </v>
      </c>
      <c r="H1426">
        <v>2498</v>
      </c>
      <c r="I1426">
        <v>397</v>
      </c>
      <c r="J1426">
        <v>1076</v>
      </c>
      <c r="K1426">
        <v>1577</v>
      </c>
      <c r="L1426">
        <v>272</v>
      </c>
      <c r="M1426">
        <v>221</v>
      </c>
      <c r="N1426">
        <v>0.97</v>
      </c>
      <c r="O1426">
        <v>0.97</v>
      </c>
      <c r="P1426" t="str">
        <f>IF(Table1[[#This Row],[pct_pharm_e_Rx]]&gt;=0.85,"most"," ")</f>
        <v>most</v>
      </c>
    </row>
    <row r="1427" spans="1:16" x14ac:dyDescent="0.2">
      <c r="A1427" t="s">
        <v>97</v>
      </c>
      <c r="B1427" t="s">
        <v>98</v>
      </c>
      <c r="C1427">
        <v>2892</v>
      </c>
      <c r="D1427" t="s">
        <v>114</v>
      </c>
      <c r="E1427" s="1">
        <v>42887</v>
      </c>
      <c r="F1427">
        <v>2892</v>
      </c>
      <c r="G1427" t="str">
        <f>VLOOKUP(Table1[[#This Row],[tot_e_Rx]],'Lookup Tables'!$B$2:$C$6,2,TRUE)</f>
        <v xml:space="preserve">very low </v>
      </c>
      <c r="H1427">
        <v>2361</v>
      </c>
      <c r="I1427">
        <v>531</v>
      </c>
      <c r="J1427">
        <v>1381</v>
      </c>
      <c r="K1427">
        <v>1469</v>
      </c>
      <c r="L1427">
        <v>347</v>
      </c>
      <c r="M1427">
        <v>322</v>
      </c>
      <c r="N1427">
        <v>0.93</v>
      </c>
      <c r="O1427">
        <v>0.92</v>
      </c>
      <c r="P1427" t="str">
        <f>IF(Table1[[#This Row],[pct_pharm_e_Rx]]&gt;=0.85,"most"," ")</f>
        <v>most</v>
      </c>
    </row>
    <row r="1428" spans="1:16" x14ac:dyDescent="0.2">
      <c r="A1428" t="s">
        <v>51</v>
      </c>
      <c r="B1428" t="s">
        <v>52</v>
      </c>
      <c r="C1428">
        <v>2879</v>
      </c>
      <c r="D1428" t="s">
        <v>116</v>
      </c>
      <c r="E1428" s="1">
        <v>42979</v>
      </c>
      <c r="F1428">
        <v>2879</v>
      </c>
      <c r="G1428" t="str">
        <f>VLOOKUP(Table1[[#This Row],[tot_e_Rx]],'Lookup Tables'!$B$2:$C$6,2,TRUE)</f>
        <v xml:space="preserve">very low </v>
      </c>
      <c r="H1428">
        <v>2582</v>
      </c>
      <c r="I1428">
        <v>297</v>
      </c>
      <c r="J1428">
        <v>1344</v>
      </c>
      <c r="K1428">
        <v>1382</v>
      </c>
      <c r="L1428">
        <v>518</v>
      </c>
      <c r="M1428">
        <v>250</v>
      </c>
      <c r="N1428">
        <v>0.98</v>
      </c>
      <c r="O1428">
        <v>0.98</v>
      </c>
      <c r="P1428" t="str">
        <f>IF(Table1[[#This Row],[pct_pharm_e_Rx]]&gt;=0.85,"most"," ")</f>
        <v>most</v>
      </c>
    </row>
    <row r="1429" spans="1:16" x14ac:dyDescent="0.2">
      <c r="A1429" t="s">
        <v>73</v>
      </c>
      <c r="B1429" t="s">
        <v>74</v>
      </c>
      <c r="C1429">
        <v>2859</v>
      </c>
      <c r="D1429" t="s">
        <v>114</v>
      </c>
      <c r="E1429" s="1">
        <v>43040</v>
      </c>
      <c r="F1429">
        <v>2859</v>
      </c>
      <c r="G1429" t="str">
        <f>VLOOKUP(Table1[[#This Row],[tot_e_Rx]],'Lookup Tables'!$B$2:$C$6,2,TRUE)</f>
        <v xml:space="preserve">very low </v>
      </c>
      <c r="H1429">
        <v>2514</v>
      </c>
      <c r="I1429">
        <v>324</v>
      </c>
      <c r="J1429">
        <v>1223</v>
      </c>
      <c r="K1429">
        <v>1435</v>
      </c>
      <c r="L1429">
        <v>467</v>
      </c>
      <c r="M1429">
        <v>233</v>
      </c>
      <c r="N1429">
        <v>0.95</v>
      </c>
      <c r="O1429">
        <v>0.95</v>
      </c>
      <c r="P1429" t="str">
        <f>IF(Table1[[#This Row],[pct_pharm_e_Rx]]&gt;=0.85,"most"," ")</f>
        <v>most</v>
      </c>
    </row>
    <row r="1430" spans="1:16" x14ac:dyDescent="0.2">
      <c r="A1430" t="s">
        <v>69</v>
      </c>
      <c r="B1430" t="s">
        <v>70</v>
      </c>
      <c r="C1430">
        <v>2854</v>
      </c>
      <c r="D1430" t="s">
        <v>116</v>
      </c>
      <c r="E1430" s="1">
        <v>42552</v>
      </c>
      <c r="F1430">
        <v>2854</v>
      </c>
      <c r="G1430" t="str">
        <f>VLOOKUP(Table1[[#This Row],[tot_e_Rx]],'Lookup Tables'!$B$2:$C$6,2,TRUE)</f>
        <v xml:space="preserve">very low </v>
      </c>
      <c r="H1430">
        <v>2602</v>
      </c>
      <c r="I1430">
        <v>252</v>
      </c>
      <c r="J1430">
        <v>1160</v>
      </c>
      <c r="K1430">
        <v>1617</v>
      </c>
      <c r="L1430">
        <v>453</v>
      </c>
      <c r="M1430">
        <v>219</v>
      </c>
      <c r="N1430">
        <v>0.95</v>
      </c>
      <c r="O1430">
        <v>0.93</v>
      </c>
      <c r="P1430" t="str">
        <f>IF(Table1[[#This Row],[pct_pharm_e_Rx]]&gt;=0.85,"most"," ")</f>
        <v>most</v>
      </c>
    </row>
    <row r="1431" spans="1:16" x14ac:dyDescent="0.2">
      <c r="A1431" t="s">
        <v>69</v>
      </c>
      <c r="B1431" t="s">
        <v>70</v>
      </c>
      <c r="C1431">
        <v>2851</v>
      </c>
      <c r="D1431" t="s">
        <v>116</v>
      </c>
      <c r="E1431" s="1">
        <v>42522</v>
      </c>
      <c r="F1431">
        <v>2851</v>
      </c>
      <c r="G1431" t="str">
        <f>VLOOKUP(Table1[[#This Row],[tot_e_Rx]],'Lookup Tables'!$B$2:$C$6,2,TRUE)</f>
        <v xml:space="preserve">very low </v>
      </c>
      <c r="H1431">
        <v>2571</v>
      </c>
      <c r="I1431">
        <v>280</v>
      </c>
      <c r="J1431">
        <v>1154</v>
      </c>
      <c r="K1431">
        <v>1665</v>
      </c>
      <c r="L1431">
        <v>447</v>
      </c>
      <c r="M1431">
        <v>219</v>
      </c>
      <c r="N1431">
        <v>0.95</v>
      </c>
      <c r="O1431">
        <v>0.93</v>
      </c>
      <c r="P1431" t="str">
        <f>IF(Table1[[#This Row],[pct_pharm_e_Rx]]&gt;=0.85,"most"," ")</f>
        <v>most</v>
      </c>
    </row>
    <row r="1432" spans="1:16" x14ac:dyDescent="0.2">
      <c r="A1432" t="s">
        <v>51</v>
      </c>
      <c r="B1432" t="s">
        <v>52</v>
      </c>
      <c r="C1432">
        <v>2843</v>
      </c>
      <c r="D1432" t="s">
        <v>116</v>
      </c>
      <c r="E1432" s="1">
        <v>42948</v>
      </c>
      <c r="F1432">
        <v>2843</v>
      </c>
      <c r="G1432" t="str">
        <f>VLOOKUP(Table1[[#This Row],[tot_e_Rx]],'Lookup Tables'!$B$2:$C$6,2,TRUE)</f>
        <v xml:space="preserve">very low </v>
      </c>
      <c r="H1432">
        <v>2544</v>
      </c>
      <c r="I1432">
        <v>299</v>
      </c>
      <c r="J1432">
        <v>1326</v>
      </c>
      <c r="K1432">
        <v>1377</v>
      </c>
      <c r="L1432">
        <v>506</v>
      </c>
      <c r="M1432">
        <v>242</v>
      </c>
      <c r="N1432">
        <v>0.97</v>
      </c>
      <c r="O1432">
        <v>0.97</v>
      </c>
      <c r="P1432" t="str">
        <f>IF(Table1[[#This Row],[pct_pharm_e_Rx]]&gt;=0.85,"most"," ")</f>
        <v>most</v>
      </c>
    </row>
    <row r="1433" spans="1:16" x14ac:dyDescent="0.2">
      <c r="A1433" t="s">
        <v>73</v>
      </c>
      <c r="B1433" t="s">
        <v>74</v>
      </c>
      <c r="C1433">
        <v>2842</v>
      </c>
      <c r="D1433" t="s">
        <v>114</v>
      </c>
      <c r="E1433" s="1">
        <v>43009</v>
      </c>
      <c r="F1433">
        <v>2842</v>
      </c>
      <c r="G1433" t="str">
        <f>VLOOKUP(Table1[[#This Row],[tot_e_Rx]],'Lookup Tables'!$B$2:$C$6,2,TRUE)</f>
        <v xml:space="preserve">very low </v>
      </c>
      <c r="H1433">
        <v>2493</v>
      </c>
      <c r="I1433">
        <v>330</v>
      </c>
      <c r="J1433">
        <v>1228</v>
      </c>
      <c r="K1433">
        <v>1427</v>
      </c>
      <c r="L1433">
        <v>456</v>
      </c>
      <c r="M1433">
        <v>230</v>
      </c>
      <c r="N1433">
        <v>0.96</v>
      </c>
      <c r="O1433">
        <v>0.96</v>
      </c>
      <c r="P1433" t="str">
        <f>IF(Table1[[#This Row],[pct_pharm_e_Rx]]&gt;=0.85,"most"," ")</f>
        <v>most</v>
      </c>
    </row>
    <row r="1434" spans="1:16" x14ac:dyDescent="0.2">
      <c r="A1434" t="s">
        <v>59</v>
      </c>
      <c r="B1434" t="s">
        <v>60</v>
      </c>
      <c r="C1434">
        <v>2840</v>
      </c>
      <c r="D1434" t="s">
        <v>112</v>
      </c>
      <c r="E1434" s="1">
        <v>42767</v>
      </c>
      <c r="F1434">
        <v>2840</v>
      </c>
      <c r="G1434" t="str">
        <f>VLOOKUP(Table1[[#This Row],[tot_e_Rx]],'Lookup Tables'!$B$2:$C$6,2,TRUE)</f>
        <v xml:space="preserve">very low </v>
      </c>
      <c r="H1434">
        <v>2142</v>
      </c>
      <c r="I1434">
        <v>693</v>
      </c>
      <c r="J1434">
        <v>1263</v>
      </c>
      <c r="K1434">
        <v>1478</v>
      </c>
      <c r="L1434">
        <v>611</v>
      </c>
      <c r="M1434">
        <v>23</v>
      </c>
      <c r="N1434">
        <v>0.91</v>
      </c>
      <c r="O1434">
        <v>0.9</v>
      </c>
      <c r="P1434" t="str">
        <f>IF(Table1[[#This Row],[pct_pharm_e_Rx]]&gt;=0.85,"most"," ")</f>
        <v>most</v>
      </c>
    </row>
    <row r="1435" spans="1:16" x14ac:dyDescent="0.2">
      <c r="A1435" t="s">
        <v>75</v>
      </c>
      <c r="B1435" t="s">
        <v>76</v>
      </c>
      <c r="C1435">
        <v>2823</v>
      </c>
      <c r="D1435" t="s">
        <v>114</v>
      </c>
      <c r="E1435" s="1">
        <v>43344</v>
      </c>
      <c r="F1435">
        <v>2823</v>
      </c>
      <c r="G1435" t="str">
        <f>VLOOKUP(Table1[[#This Row],[tot_e_Rx]],'Lookup Tables'!$B$2:$C$6,2,TRUE)</f>
        <v xml:space="preserve">very low </v>
      </c>
      <c r="H1435">
        <v>2484</v>
      </c>
      <c r="I1435">
        <v>287</v>
      </c>
      <c r="J1435">
        <v>1081</v>
      </c>
      <c r="K1435">
        <v>1736</v>
      </c>
      <c r="L1435">
        <v>286</v>
      </c>
      <c r="M1435">
        <v>286</v>
      </c>
      <c r="N1435">
        <v>0.96</v>
      </c>
      <c r="O1435">
        <v>0.95</v>
      </c>
      <c r="P1435" t="str">
        <f>IF(Table1[[#This Row],[pct_pharm_e_Rx]]&gt;=0.85,"most"," ")</f>
        <v>most</v>
      </c>
    </row>
    <row r="1436" spans="1:16" x14ac:dyDescent="0.2">
      <c r="A1436" t="s">
        <v>51</v>
      </c>
      <c r="B1436" t="s">
        <v>52</v>
      </c>
      <c r="C1436">
        <v>2803</v>
      </c>
      <c r="D1436" t="s">
        <v>116</v>
      </c>
      <c r="E1436" s="1">
        <v>42917</v>
      </c>
      <c r="F1436">
        <v>2803</v>
      </c>
      <c r="G1436" t="str">
        <f>VLOOKUP(Table1[[#This Row],[tot_e_Rx]],'Lookup Tables'!$B$2:$C$6,2,TRUE)</f>
        <v xml:space="preserve">very low </v>
      </c>
      <c r="H1436">
        <v>2491</v>
      </c>
      <c r="I1436">
        <v>312</v>
      </c>
      <c r="J1436">
        <v>1316</v>
      </c>
      <c r="K1436">
        <v>1360</v>
      </c>
      <c r="L1436">
        <v>492</v>
      </c>
      <c r="M1436">
        <v>244</v>
      </c>
      <c r="N1436">
        <v>0.97</v>
      </c>
      <c r="O1436">
        <v>0.97</v>
      </c>
      <c r="P1436" t="str">
        <f>IF(Table1[[#This Row],[pct_pharm_e_Rx]]&gt;=0.85,"most"," ")</f>
        <v>most</v>
      </c>
    </row>
    <row r="1437" spans="1:16" x14ac:dyDescent="0.2">
      <c r="A1437" t="s">
        <v>43</v>
      </c>
      <c r="B1437" t="s">
        <v>44</v>
      </c>
      <c r="C1437">
        <v>2802</v>
      </c>
      <c r="D1437" t="s">
        <v>112</v>
      </c>
      <c r="E1437" s="1">
        <v>42430</v>
      </c>
      <c r="F1437">
        <v>2802</v>
      </c>
      <c r="G1437" t="str">
        <f>VLOOKUP(Table1[[#This Row],[tot_e_Rx]],'Lookup Tables'!$B$2:$C$6,2,TRUE)</f>
        <v xml:space="preserve">very low </v>
      </c>
      <c r="H1437">
        <v>1984</v>
      </c>
      <c r="I1437">
        <v>785</v>
      </c>
      <c r="J1437">
        <v>1342</v>
      </c>
      <c r="K1437">
        <v>1437</v>
      </c>
      <c r="L1437">
        <v>509</v>
      </c>
      <c r="M1437">
        <v>160</v>
      </c>
      <c r="N1437">
        <v>0.89</v>
      </c>
      <c r="O1437">
        <v>0.86</v>
      </c>
      <c r="P1437" t="str">
        <f>IF(Table1[[#This Row],[pct_pharm_e_Rx]]&gt;=0.85,"most"," ")</f>
        <v>most</v>
      </c>
    </row>
    <row r="1438" spans="1:16" x14ac:dyDescent="0.2">
      <c r="A1438" t="s">
        <v>107</v>
      </c>
      <c r="B1438" t="s">
        <v>108</v>
      </c>
      <c r="C1438">
        <v>2788</v>
      </c>
      <c r="D1438" t="s">
        <v>117</v>
      </c>
      <c r="E1438" s="1">
        <v>42856</v>
      </c>
      <c r="F1438">
        <v>2788</v>
      </c>
      <c r="G1438" t="str">
        <f>VLOOKUP(Table1[[#This Row],[tot_e_Rx]],'Lookup Tables'!$B$2:$C$6,2,TRUE)</f>
        <v xml:space="preserve">very low </v>
      </c>
      <c r="H1438">
        <v>2348</v>
      </c>
      <c r="I1438">
        <v>440</v>
      </c>
      <c r="J1438">
        <v>1020</v>
      </c>
      <c r="K1438">
        <v>1610</v>
      </c>
      <c r="L1438">
        <v>240</v>
      </c>
      <c r="M1438">
        <v>205</v>
      </c>
      <c r="N1438">
        <v>0.96</v>
      </c>
      <c r="O1438">
        <v>0.96</v>
      </c>
      <c r="P1438" t="str">
        <f>IF(Table1[[#This Row],[pct_pharm_e_Rx]]&gt;=0.85,"most"," ")</f>
        <v>most</v>
      </c>
    </row>
    <row r="1439" spans="1:16" x14ac:dyDescent="0.2">
      <c r="A1439" t="s">
        <v>97</v>
      </c>
      <c r="B1439" t="s">
        <v>98</v>
      </c>
      <c r="C1439">
        <v>2782</v>
      </c>
      <c r="D1439" t="s">
        <v>114</v>
      </c>
      <c r="E1439" s="1">
        <v>42856</v>
      </c>
      <c r="F1439">
        <v>2782</v>
      </c>
      <c r="G1439" t="str">
        <f>VLOOKUP(Table1[[#This Row],[tot_e_Rx]],'Lookup Tables'!$B$2:$C$6,2,TRUE)</f>
        <v xml:space="preserve">very low </v>
      </c>
      <c r="H1439">
        <v>2270</v>
      </c>
      <c r="I1439">
        <v>512</v>
      </c>
      <c r="J1439">
        <v>1334</v>
      </c>
      <c r="K1439">
        <v>1410</v>
      </c>
      <c r="L1439">
        <v>326</v>
      </c>
      <c r="M1439">
        <v>299</v>
      </c>
      <c r="N1439">
        <v>0.93</v>
      </c>
      <c r="O1439">
        <v>0.92</v>
      </c>
      <c r="P1439" t="str">
        <f>IF(Table1[[#This Row],[pct_pharm_e_Rx]]&gt;=0.85,"most"," ")</f>
        <v>most</v>
      </c>
    </row>
    <row r="1440" spans="1:16" x14ac:dyDescent="0.2">
      <c r="A1440" t="s">
        <v>59</v>
      </c>
      <c r="B1440" t="s">
        <v>60</v>
      </c>
      <c r="C1440">
        <v>2779</v>
      </c>
      <c r="D1440" t="s">
        <v>112</v>
      </c>
      <c r="E1440" s="1">
        <v>42736</v>
      </c>
      <c r="F1440">
        <v>2779</v>
      </c>
      <c r="G1440" t="str">
        <f>VLOOKUP(Table1[[#This Row],[tot_e_Rx]],'Lookup Tables'!$B$2:$C$6,2,TRUE)</f>
        <v xml:space="preserve">very low </v>
      </c>
      <c r="H1440">
        <v>2095</v>
      </c>
      <c r="I1440">
        <v>680</v>
      </c>
      <c r="J1440">
        <v>1240</v>
      </c>
      <c r="K1440">
        <v>1446</v>
      </c>
      <c r="L1440">
        <v>587</v>
      </c>
      <c r="M1440">
        <v>20</v>
      </c>
      <c r="N1440">
        <v>0.91</v>
      </c>
      <c r="O1440">
        <v>0.89</v>
      </c>
      <c r="P1440" t="str">
        <f>IF(Table1[[#This Row],[pct_pharm_e_Rx]]&gt;=0.85,"most"," ")</f>
        <v>most</v>
      </c>
    </row>
    <row r="1441" spans="1:16" x14ac:dyDescent="0.2">
      <c r="A1441" t="s">
        <v>41</v>
      </c>
      <c r="B1441" t="s">
        <v>42</v>
      </c>
      <c r="C1441">
        <v>2776</v>
      </c>
      <c r="D1441" t="s">
        <v>119</v>
      </c>
      <c r="E1441" s="1">
        <v>42461</v>
      </c>
      <c r="F1441">
        <v>2776</v>
      </c>
      <c r="G1441" t="str">
        <f>VLOOKUP(Table1[[#This Row],[tot_e_Rx]],'Lookup Tables'!$B$2:$C$6,2,TRUE)</f>
        <v xml:space="preserve">very low </v>
      </c>
      <c r="H1441">
        <v>2256</v>
      </c>
      <c r="I1441">
        <v>428</v>
      </c>
      <c r="J1441">
        <v>1342</v>
      </c>
      <c r="K1441">
        <v>1373</v>
      </c>
      <c r="L1441">
        <v>407</v>
      </c>
      <c r="M1441">
        <v>200</v>
      </c>
      <c r="N1441">
        <v>0.87</v>
      </c>
      <c r="O1441">
        <v>0.86</v>
      </c>
      <c r="P1441" t="str">
        <f>IF(Table1[[#This Row],[pct_pharm_e_Rx]]&gt;=0.85,"most"," ")</f>
        <v>most</v>
      </c>
    </row>
    <row r="1442" spans="1:16" x14ac:dyDescent="0.2">
      <c r="A1442" t="s">
        <v>75</v>
      </c>
      <c r="B1442" t="s">
        <v>76</v>
      </c>
      <c r="C1442">
        <v>2768</v>
      </c>
      <c r="D1442" t="s">
        <v>114</v>
      </c>
      <c r="E1442" s="1">
        <v>43313</v>
      </c>
      <c r="F1442">
        <v>2768</v>
      </c>
      <c r="G1442" t="str">
        <f>VLOOKUP(Table1[[#This Row],[tot_e_Rx]],'Lookup Tables'!$B$2:$C$6,2,TRUE)</f>
        <v xml:space="preserve">very low </v>
      </c>
      <c r="H1442">
        <v>2414</v>
      </c>
      <c r="I1442">
        <v>314</v>
      </c>
      <c r="J1442">
        <v>1064</v>
      </c>
      <c r="K1442">
        <v>1696</v>
      </c>
      <c r="L1442">
        <v>282</v>
      </c>
      <c r="M1442">
        <v>282</v>
      </c>
      <c r="N1442">
        <v>0.96</v>
      </c>
      <c r="O1442">
        <v>0.96</v>
      </c>
      <c r="P1442" t="str">
        <f>IF(Table1[[#This Row],[pct_pharm_e_Rx]]&gt;=0.85,"most"," ")</f>
        <v>most</v>
      </c>
    </row>
    <row r="1443" spans="1:16" x14ac:dyDescent="0.2">
      <c r="A1443" t="s">
        <v>51</v>
      </c>
      <c r="B1443" t="s">
        <v>52</v>
      </c>
      <c r="C1443">
        <v>2767</v>
      </c>
      <c r="D1443" t="s">
        <v>116</v>
      </c>
      <c r="E1443" s="1">
        <v>42887</v>
      </c>
      <c r="F1443">
        <v>2767</v>
      </c>
      <c r="G1443" t="str">
        <f>VLOOKUP(Table1[[#This Row],[tot_e_Rx]],'Lookup Tables'!$B$2:$C$6,2,TRUE)</f>
        <v xml:space="preserve">very low </v>
      </c>
      <c r="H1443">
        <v>2442</v>
      </c>
      <c r="I1443">
        <v>325</v>
      </c>
      <c r="J1443">
        <v>1306</v>
      </c>
      <c r="K1443">
        <v>1368</v>
      </c>
      <c r="L1443">
        <v>484</v>
      </c>
      <c r="M1443">
        <v>239</v>
      </c>
      <c r="N1443">
        <v>0.97</v>
      </c>
      <c r="O1443">
        <v>0.97</v>
      </c>
      <c r="P1443" t="str">
        <f>IF(Table1[[#This Row],[pct_pharm_e_Rx]]&gt;=0.85,"most"," ")</f>
        <v>most</v>
      </c>
    </row>
    <row r="1444" spans="1:16" x14ac:dyDescent="0.2">
      <c r="A1444" t="s">
        <v>59</v>
      </c>
      <c r="B1444" t="s">
        <v>60</v>
      </c>
      <c r="C1444">
        <v>2765</v>
      </c>
      <c r="D1444" t="s">
        <v>112</v>
      </c>
      <c r="E1444" s="1">
        <v>42705</v>
      </c>
      <c r="F1444">
        <v>2765</v>
      </c>
      <c r="G1444" t="str">
        <f>VLOOKUP(Table1[[#This Row],[tot_e_Rx]],'Lookup Tables'!$B$2:$C$6,2,TRUE)</f>
        <v xml:space="preserve">very low </v>
      </c>
      <c r="H1444">
        <v>2052</v>
      </c>
      <c r="I1444">
        <v>707</v>
      </c>
      <c r="J1444">
        <v>1239</v>
      </c>
      <c r="K1444">
        <v>1444</v>
      </c>
      <c r="L1444">
        <v>584</v>
      </c>
      <c r="M1444">
        <v>21</v>
      </c>
      <c r="N1444">
        <v>0.9</v>
      </c>
      <c r="O1444">
        <v>0.88</v>
      </c>
      <c r="P1444" t="str">
        <f>IF(Table1[[#This Row],[pct_pharm_e_Rx]]&gt;=0.85,"most"," ")</f>
        <v>most</v>
      </c>
    </row>
    <row r="1445" spans="1:16" x14ac:dyDescent="0.2">
      <c r="A1445" t="s">
        <v>73</v>
      </c>
      <c r="B1445" t="s">
        <v>74</v>
      </c>
      <c r="C1445">
        <v>2749</v>
      </c>
      <c r="D1445" t="s">
        <v>114</v>
      </c>
      <c r="E1445" s="1">
        <v>42979</v>
      </c>
      <c r="F1445">
        <v>2749</v>
      </c>
      <c r="G1445" t="str">
        <f>VLOOKUP(Table1[[#This Row],[tot_e_Rx]],'Lookup Tables'!$B$2:$C$6,2,TRUE)</f>
        <v xml:space="preserve">very low </v>
      </c>
      <c r="H1445">
        <v>2398</v>
      </c>
      <c r="I1445">
        <v>333</v>
      </c>
      <c r="J1445">
        <v>1202</v>
      </c>
      <c r="K1445">
        <v>1368</v>
      </c>
      <c r="L1445">
        <v>446</v>
      </c>
      <c r="M1445">
        <v>224</v>
      </c>
      <c r="N1445">
        <v>0.96</v>
      </c>
      <c r="O1445">
        <v>0.96</v>
      </c>
      <c r="P1445" t="str">
        <f>IF(Table1[[#This Row],[pct_pharm_e_Rx]]&gt;=0.85,"most"," ")</f>
        <v>most</v>
      </c>
    </row>
    <row r="1446" spans="1:16" x14ac:dyDescent="0.2">
      <c r="A1446" t="s">
        <v>97</v>
      </c>
      <c r="B1446" t="s">
        <v>98</v>
      </c>
      <c r="C1446">
        <v>2746</v>
      </c>
      <c r="D1446" t="s">
        <v>114</v>
      </c>
      <c r="E1446" s="1">
        <v>42826</v>
      </c>
      <c r="F1446">
        <v>2746</v>
      </c>
      <c r="G1446" t="str">
        <f>VLOOKUP(Table1[[#This Row],[tot_e_Rx]],'Lookup Tables'!$B$2:$C$6,2,TRUE)</f>
        <v xml:space="preserve">very low </v>
      </c>
      <c r="H1446">
        <v>2240</v>
      </c>
      <c r="I1446">
        <v>506</v>
      </c>
      <c r="J1446">
        <v>1324</v>
      </c>
      <c r="K1446">
        <v>1383</v>
      </c>
      <c r="L1446">
        <v>331</v>
      </c>
      <c r="M1446">
        <v>289</v>
      </c>
      <c r="N1446">
        <v>0.93</v>
      </c>
      <c r="O1446">
        <v>0.92</v>
      </c>
      <c r="P1446" t="str">
        <f>IF(Table1[[#This Row],[pct_pharm_e_Rx]]&gt;=0.85,"most"," ")</f>
        <v>most</v>
      </c>
    </row>
    <row r="1447" spans="1:16" x14ac:dyDescent="0.2">
      <c r="A1447" t="s">
        <v>69</v>
      </c>
      <c r="B1447" t="s">
        <v>70</v>
      </c>
      <c r="C1447">
        <v>2743</v>
      </c>
      <c r="D1447" t="s">
        <v>116</v>
      </c>
      <c r="E1447" s="1">
        <v>42491</v>
      </c>
      <c r="F1447">
        <v>2743</v>
      </c>
      <c r="G1447" t="str">
        <f>VLOOKUP(Table1[[#This Row],[tot_e_Rx]],'Lookup Tables'!$B$2:$C$6,2,TRUE)</f>
        <v xml:space="preserve">very low </v>
      </c>
      <c r="H1447">
        <v>2502</v>
      </c>
      <c r="I1447">
        <v>241</v>
      </c>
      <c r="J1447">
        <v>1130</v>
      </c>
      <c r="K1447">
        <v>1584</v>
      </c>
      <c r="L1447">
        <v>441</v>
      </c>
      <c r="M1447">
        <v>206</v>
      </c>
      <c r="N1447">
        <v>0.95</v>
      </c>
      <c r="O1447">
        <v>0.93</v>
      </c>
      <c r="P1447" t="str">
        <f>IF(Table1[[#This Row],[pct_pharm_e_Rx]]&gt;=0.85,"most"," ")</f>
        <v>most</v>
      </c>
    </row>
    <row r="1448" spans="1:16" x14ac:dyDescent="0.2">
      <c r="A1448" t="s">
        <v>67</v>
      </c>
      <c r="B1448" t="s">
        <v>68</v>
      </c>
      <c r="C1448">
        <v>2728</v>
      </c>
      <c r="D1448" t="s">
        <v>119</v>
      </c>
      <c r="E1448" s="1">
        <v>42826</v>
      </c>
      <c r="F1448">
        <v>2728</v>
      </c>
      <c r="G1448" t="str">
        <f>VLOOKUP(Table1[[#This Row],[tot_e_Rx]],'Lookup Tables'!$B$2:$C$6,2,TRUE)</f>
        <v xml:space="preserve">very low </v>
      </c>
      <c r="H1448">
        <v>2189</v>
      </c>
      <c r="I1448">
        <v>539</v>
      </c>
      <c r="J1448">
        <v>1256</v>
      </c>
      <c r="K1448">
        <v>1405</v>
      </c>
      <c r="L1448">
        <v>298</v>
      </c>
      <c r="M1448">
        <v>311</v>
      </c>
      <c r="N1448">
        <v>0.92</v>
      </c>
      <c r="O1448">
        <v>0.92</v>
      </c>
      <c r="P1448" t="str">
        <f>IF(Table1[[#This Row],[pct_pharm_e_Rx]]&gt;=0.85,"most"," ")</f>
        <v>most</v>
      </c>
    </row>
    <row r="1449" spans="1:16" x14ac:dyDescent="0.2">
      <c r="A1449" t="s">
        <v>89</v>
      </c>
      <c r="B1449" t="s">
        <v>90</v>
      </c>
      <c r="C1449">
        <v>2726</v>
      </c>
      <c r="D1449" t="s">
        <v>117</v>
      </c>
      <c r="E1449" s="1">
        <v>42370</v>
      </c>
      <c r="F1449">
        <v>2726</v>
      </c>
      <c r="G1449" t="str">
        <f>VLOOKUP(Table1[[#This Row],[tot_e_Rx]],'Lookup Tables'!$B$2:$C$6,2,TRUE)</f>
        <v xml:space="preserve">very low </v>
      </c>
      <c r="H1449">
        <v>1921</v>
      </c>
      <c r="I1449">
        <v>769</v>
      </c>
      <c r="J1449">
        <v>1267</v>
      </c>
      <c r="K1449">
        <v>1214</v>
      </c>
      <c r="L1449">
        <v>283</v>
      </c>
      <c r="M1449">
        <v>97</v>
      </c>
      <c r="N1449">
        <v>0.9</v>
      </c>
      <c r="O1449">
        <v>0.83</v>
      </c>
      <c r="P1449" t="str">
        <f>IF(Table1[[#This Row],[pct_pharm_e_Rx]]&gt;=0.85,"most"," ")</f>
        <v xml:space="preserve"> </v>
      </c>
    </row>
    <row r="1450" spans="1:16" x14ac:dyDescent="0.2">
      <c r="A1450" t="s">
        <v>75</v>
      </c>
      <c r="B1450" t="s">
        <v>76</v>
      </c>
      <c r="C1450">
        <v>2720</v>
      </c>
      <c r="D1450" t="s">
        <v>114</v>
      </c>
      <c r="E1450" s="1">
        <v>43282</v>
      </c>
      <c r="F1450">
        <v>2720</v>
      </c>
      <c r="G1450" t="str">
        <f>VLOOKUP(Table1[[#This Row],[tot_e_Rx]],'Lookup Tables'!$B$2:$C$6,2,TRUE)</f>
        <v xml:space="preserve">very low </v>
      </c>
      <c r="H1450">
        <v>2369</v>
      </c>
      <c r="I1450">
        <v>312</v>
      </c>
      <c r="J1450">
        <v>952</v>
      </c>
      <c r="K1450">
        <v>1666</v>
      </c>
      <c r="L1450">
        <v>263</v>
      </c>
      <c r="M1450">
        <v>260</v>
      </c>
      <c r="N1450">
        <v>0.98</v>
      </c>
      <c r="O1450">
        <v>0.96</v>
      </c>
      <c r="P1450" t="str">
        <f>IF(Table1[[#This Row],[pct_pharm_e_Rx]]&gt;=0.85,"most"," ")</f>
        <v>most</v>
      </c>
    </row>
    <row r="1451" spans="1:16" x14ac:dyDescent="0.2">
      <c r="A1451" t="s">
        <v>107</v>
      </c>
      <c r="B1451" t="s">
        <v>108</v>
      </c>
      <c r="C1451">
        <v>2716</v>
      </c>
      <c r="D1451" t="s">
        <v>117</v>
      </c>
      <c r="E1451" s="1">
        <v>42826</v>
      </c>
      <c r="F1451">
        <v>2716</v>
      </c>
      <c r="G1451" t="str">
        <f>VLOOKUP(Table1[[#This Row],[tot_e_Rx]],'Lookup Tables'!$B$2:$C$6,2,TRUE)</f>
        <v xml:space="preserve">very low </v>
      </c>
      <c r="H1451">
        <v>2303</v>
      </c>
      <c r="I1451">
        <v>413</v>
      </c>
      <c r="J1451">
        <v>1001</v>
      </c>
      <c r="K1451">
        <v>1562</v>
      </c>
      <c r="L1451">
        <v>240</v>
      </c>
      <c r="M1451">
        <v>201</v>
      </c>
      <c r="N1451">
        <v>0.96</v>
      </c>
      <c r="O1451">
        <v>0.96</v>
      </c>
      <c r="P1451" t="str">
        <f>IF(Table1[[#This Row],[pct_pharm_e_Rx]]&gt;=0.85,"most"," ")</f>
        <v>most</v>
      </c>
    </row>
    <row r="1452" spans="1:16" x14ac:dyDescent="0.2">
      <c r="A1452" t="s">
        <v>59</v>
      </c>
      <c r="B1452" t="s">
        <v>60</v>
      </c>
      <c r="C1452">
        <v>2707</v>
      </c>
      <c r="D1452" t="s">
        <v>112</v>
      </c>
      <c r="E1452" s="1">
        <v>42675</v>
      </c>
      <c r="F1452">
        <v>2707</v>
      </c>
      <c r="G1452" t="str">
        <f>VLOOKUP(Table1[[#This Row],[tot_e_Rx]],'Lookup Tables'!$B$2:$C$6,2,TRUE)</f>
        <v xml:space="preserve">very low </v>
      </c>
      <c r="H1452">
        <v>2008</v>
      </c>
      <c r="I1452">
        <v>694</v>
      </c>
      <c r="J1452">
        <v>1200</v>
      </c>
      <c r="K1452">
        <v>1414</v>
      </c>
      <c r="L1452">
        <v>552</v>
      </c>
      <c r="M1452">
        <v>21</v>
      </c>
      <c r="N1452">
        <v>0.9</v>
      </c>
      <c r="O1452">
        <v>0.88</v>
      </c>
      <c r="P1452" t="str">
        <f>IF(Table1[[#This Row],[pct_pharm_e_Rx]]&gt;=0.85,"most"," ")</f>
        <v>most</v>
      </c>
    </row>
    <row r="1453" spans="1:16" x14ac:dyDescent="0.2">
      <c r="A1453" t="s">
        <v>75</v>
      </c>
      <c r="B1453" t="s">
        <v>76</v>
      </c>
      <c r="C1453">
        <v>2705</v>
      </c>
      <c r="D1453" t="s">
        <v>114</v>
      </c>
      <c r="E1453" s="1">
        <v>43221</v>
      </c>
      <c r="F1453">
        <v>2705</v>
      </c>
      <c r="G1453" t="str">
        <f>VLOOKUP(Table1[[#This Row],[tot_e_Rx]],'Lookup Tables'!$B$2:$C$6,2,TRUE)</f>
        <v xml:space="preserve">very low </v>
      </c>
      <c r="H1453">
        <v>2326</v>
      </c>
      <c r="I1453">
        <v>337</v>
      </c>
      <c r="J1453">
        <v>955</v>
      </c>
      <c r="K1453">
        <v>1658</v>
      </c>
      <c r="L1453">
        <v>255</v>
      </c>
      <c r="M1453">
        <v>255</v>
      </c>
      <c r="N1453">
        <v>0.98</v>
      </c>
      <c r="O1453">
        <v>0.96</v>
      </c>
      <c r="P1453" t="str">
        <f>IF(Table1[[#This Row],[pct_pharm_e_Rx]]&gt;=0.85,"most"," ")</f>
        <v>most</v>
      </c>
    </row>
    <row r="1454" spans="1:16" x14ac:dyDescent="0.2">
      <c r="A1454" t="s">
        <v>73</v>
      </c>
      <c r="B1454" t="s">
        <v>74</v>
      </c>
      <c r="C1454">
        <v>2703</v>
      </c>
      <c r="D1454" t="s">
        <v>114</v>
      </c>
      <c r="E1454" s="1">
        <v>42948</v>
      </c>
      <c r="F1454">
        <v>2703</v>
      </c>
      <c r="G1454" t="str">
        <f>VLOOKUP(Table1[[#This Row],[tot_e_Rx]],'Lookup Tables'!$B$2:$C$6,2,TRUE)</f>
        <v xml:space="preserve">very low </v>
      </c>
      <c r="H1454">
        <v>2327</v>
      </c>
      <c r="I1454">
        <v>361</v>
      </c>
      <c r="J1454">
        <v>1192</v>
      </c>
      <c r="K1454">
        <v>1332</v>
      </c>
      <c r="L1454">
        <v>441</v>
      </c>
      <c r="M1454">
        <v>225</v>
      </c>
      <c r="N1454">
        <v>0.97</v>
      </c>
      <c r="O1454">
        <v>0.96</v>
      </c>
      <c r="P1454" t="str">
        <f>IF(Table1[[#This Row],[pct_pharm_e_Rx]]&gt;=0.85,"most"," ")</f>
        <v>most</v>
      </c>
    </row>
    <row r="1455" spans="1:16" x14ac:dyDescent="0.2">
      <c r="A1455" t="s">
        <v>75</v>
      </c>
      <c r="B1455" t="s">
        <v>76</v>
      </c>
      <c r="C1455">
        <v>2700</v>
      </c>
      <c r="D1455" t="s">
        <v>114</v>
      </c>
      <c r="E1455" s="1">
        <v>43252</v>
      </c>
      <c r="F1455">
        <v>2700</v>
      </c>
      <c r="G1455" t="str">
        <f>VLOOKUP(Table1[[#This Row],[tot_e_Rx]],'Lookup Tables'!$B$2:$C$6,2,TRUE)</f>
        <v xml:space="preserve">very low </v>
      </c>
      <c r="H1455">
        <v>2319</v>
      </c>
      <c r="I1455">
        <v>341</v>
      </c>
      <c r="J1455">
        <v>947</v>
      </c>
      <c r="K1455">
        <v>1668</v>
      </c>
      <c r="L1455">
        <v>254</v>
      </c>
      <c r="M1455">
        <v>255</v>
      </c>
      <c r="N1455">
        <v>0.98</v>
      </c>
      <c r="O1455">
        <v>0.96</v>
      </c>
      <c r="P1455" t="str">
        <f>IF(Table1[[#This Row],[pct_pharm_e_Rx]]&gt;=0.85,"most"," ")</f>
        <v>most</v>
      </c>
    </row>
    <row r="1456" spans="1:16" x14ac:dyDescent="0.2">
      <c r="A1456" t="s">
        <v>43</v>
      </c>
      <c r="B1456" t="s">
        <v>44</v>
      </c>
      <c r="C1456">
        <v>2689</v>
      </c>
      <c r="D1456" t="s">
        <v>112</v>
      </c>
      <c r="E1456" s="1">
        <v>42401</v>
      </c>
      <c r="F1456">
        <v>2689</v>
      </c>
      <c r="G1456" t="str">
        <f>VLOOKUP(Table1[[#This Row],[tot_e_Rx]],'Lookup Tables'!$B$2:$C$6,2,TRUE)</f>
        <v xml:space="preserve">very low </v>
      </c>
      <c r="H1456">
        <v>1907</v>
      </c>
      <c r="I1456">
        <v>745</v>
      </c>
      <c r="J1456">
        <v>1322</v>
      </c>
      <c r="K1456">
        <v>1343</v>
      </c>
      <c r="L1456">
        <v>500</v>
      </c>
      <c r="M1456">
        <v>154</v>
      </c>
      <c r="N1456">
        <v>0.88</v>
      </c>
      <c r="O1456">
        <v>0.86</v>
      </c>
      <c r="P1456" t="str">
        <f>IF(Table1[[#This Row],[pct_pharm_e_Rx]]&gt;=0.85,"most"," ")</f>
        <v>most</v>
      </c>
    </row>
    <row r="1457" spans="1:16" x14ac:dyDescent="0.2">
      <c r="A1457" t="s">
        <v>67</v>
      </c>
      <c r="B1457" t="s">
        <v>68</v>
      </c>
      <c r="C1457">
        <v>2683</v>
      </c>
      <c r="D1457" t="s">
        <v>119</v>
      </c>
      <c r="E1457" s="1">
        <v>42795</v>
      </c>
      <c r="F1457">
        <v>2683</v>
      </c>
      <c r="G1457" t="str">
        <f>VLOOKUP(Table1[[#This Row],[tot_e_Rx]],'Lookup Tables'!$B$2:$C$6,2,TRUE)</f>
        <v xml:space="preserve">very low </v>
      </c>
      <c r="H1457">
        <v>2089</v>
      </c>
      <c r="I1457">
        <v>594</v>
      </c>
      <c r="J1457">
        <v>1235</v>
      </c>
      <c r="K1457">
        <v>1386</v>
      </c>
      <c r="L1457">
        <v>289</v>
      </c>
      <c r="M1457">
        <v>310</v>
      </c>
      <c r="N1457">
        <v>0.92</v>
      </c>
      <c r="O1457">
        <v>0.91</v>
      </c>
      <c r="P1457" t="str">
        <f>IF(Table1[[#This Row],[pct_pharm_e_Rx]]&gt;=0.85,"most"," ")</f>
        <v>most</v>
      </c>
    </row>
    <row r="1458" spans="1:16" x14ac:dyDescent="0.2">
      <c r="A1458" t="s">
        <v>51</v>
      </c>
      <c r="B1458" t="s">
        <v>52</v>
      </c>
      <c r="C1458">
        <v>2674</v>
      </c>
      <c r="D1458" t="s">
        <v>116</v>
      </c>
      <c r="E1458" s="1">
        <v>42856</v>
      </c>
      <c r="F1458">
        <v>2674</v>
      </c>
      <c r="G1458" t="str">
        <f>VLOOKUP(Table1[[#This Row],[tot_e_Rx]],'Lookup Tables'!$B$2:$C$6,2,TRUE)</f>
        <v xml:space="preserve">very low </v>
      </c>
      <c r="H1458">
        <v>2370</v>
      </c>
      <c r="I1458">
        <v>304</v>
      </c>
      <c r="J1458">
        <v>1296</v>
      </c>
      <c r="K1458">
        <v>1291</v>
      </c>
      <c r="L1458">
        <v>472</v>
      </c>
      <c r="M1458">
        <v>239</v>
      </c>
      <c r="N1458">
        <v>0.97</v>
      </c>
      <c r="O1458">
        <v>0.97</v>
      </c>
      <c r="P1458" t="str">
        <f>IF(Table1[[#This Row],[pct_pharm_e_Rx]]&gt;=0.85,"most"," ")</f>
        <v>most</v>
      </c>
    </row>
    <row r="1459" spans="1:16" x14ac:dyDescent="0.2">
      <c r="A1459" t="s">
        <v>97</v>
      </c>
      <c r="B1459" t="s">
        <v>98</v>
      </c>
      <c r="C1459">
        <v>2673</v>
      </c>
      <c r="D1459" t="s">
        <v>114</v>
      </c>
      <c r="E1459" s="1">
        <v>42795</v>
      </c>
      <c r="F1459">
        <v>2673</v>
      </c>
      <c r="G1459" t="str">
        <f>VLOOKUP(Table1[[#This Row],[tot_e_Rx]],'Lookup Tables'!$B$2:$C$6,2,TRUE)</f>
        <v xml:space="preserve">very low </v>
      </c>
      <c r="H1459">
        <v>2182</v>
      </c>
      <c r="I1459">
        <v>491</v>
      </c>
      <c r="J1459">
        <v>1294</v>
      </c>
      <c r="K1459">
        <v>1342</v>
      </c>
      <c r="L1459">
        <v>320</v>
      </c>
      <c r="M1459">
        <v>282</v>
      </c>
      <c r="N1459">
        <v>0.93</v>
      </c>
      <c r="O1459">
        <v>0.92</v>
      </c>
      <c r="P1459" t="str">
        <f>IF(Table1[[#This Row],[pct_pharm_e_Rx]]&gt;=0.85,"most"," ")</f>
        <v>most</v>
      </c>
    </row>
    <row r="1460" spans="1:16" x14ac:dyDescent="0.2">
      <c r="A1460" t="s">
        <v>75</v>
      </c>
      <c r="B1460" t="s">
        <v>76</v>
      </c>
      <c r="C1460">
        <v>2672</v>
      </c>
      <c r="D1460" t="s">
        <v>114</v>
      </c>
      <c r="E1460" s="1">
        <v>43191</v>
      </c>
      <c r="F1460">
        <v>2672</v>
      </c>
      <c r="G1460" t="str">
        <f>VLOOKUP(Table1[[#This Row],[tot_e_Rx]],'Lookup Tables'!$B$2:$C$6,2,TRUE)</f>
        <v xml:space="preserve">very low </v>
      </c>
      <c r="H1460">
        <v>2285</v>
      </c>
      <c r="I1460">
        <v>343</v>
      </c>
      <c r="J1460">
        <v>953</v>
      </c>
      <c r="K1460">
        <v>1641</v>
      </c>
      <c r="L1460">
        <v>253</v>
      </c>
      <c r="M1460">
        <v>254</v>
      </c>
      <c r="N1460">
        <v>0.98</v>
      </c>
      <c r="O1460">
        <v>0.96</v>
      </c>
      <c r="P1460" t="str">
        <f>IF(Table1[[#This Row],[pct_pharm_e_Rx]]&gt;=0.85,"most"," ")</f>
        <v>most</v>
      </c>
    </row>
    <row r="1461" spans="1:16" x14ac:dyDescent="0.2">
      <c r="A1461" t="s">
        <v>35</v>
      </c>
      <c r="B1461" t="s">
        <v>36</v>
      </c>
      <c r="C1461">
        <v>2660</v>
      </c>
      <c r="D1461" t="s">
        <v>114</v>
      </c>
      <c r="E1461" s="1">
        <v>43556</v>
      </c>
      <c r="F1461">
        <v>2660</v>
      </c>
      <c r="G1461" t="str">
        <f>VLOOKUP(Table1[[#This Row],[tot_e_Rx]],'Lookup Tables'!$B$2:$C$6,2,TRUE)</f>
        <v xml:space="preserve">very low </v>
      </c>
      <c r="H1461">
        <v>2434</v>
      </c>
      <c r="I1461">
        <v>220</v>
      </c>
      <c r="J1461">
        <v>1305</v>
      </c>
      <c r="K1461">
        <v>1351</v>
      </c>
      <c r="L1461">
        <v>392</v>
      </c>
      <c r="M1461">
        <v>404</v>
      </c>
      <c r="N1461">
        <v>0.96</v>
      </c>
      <c r="O1461">
        <v>0.96</v>
      </c>
      <c r="P1461" t="str">
        <f>IF(Table1[[#This Row],[pct_pharm_e_Rx]]&gt;=0.85,"most"," ")</f>
        <v>most</v>
      </c>
    </row>
    <row r="1462" spans="1:16" x14ac:dyDescent="0.2">
      <c r="A1462" t="s">
        <v>107</v>
      </c>
      <c r="B1462" t="s">
        <v>108</v>
      </c>
      <c r="C1462">
        <v>2651</v>
      </c>
      <c r="D1462" t="s">
        <v>117</v>
      </c>
      <c r="E1462" s="1">
        <v>42795</v>
      </c>
      <c r="F1462">
        <v>2651</v>
      </c>
      <c r="G1462" t="str">
        <f>VLOOKUP(Table1[[#This Row],[tot_e_Rx]],'Lookup Tables'!$B$2:$C$6,2,TRUE)</f>
        <v xml:space="preserve">very low </v>
      </c>
      <c r="H1462">
        <v>2248</v>
      </c>
      <c r="I1462">
        <v>399</v>
      </c>
      <c r="J1462">
        <v>981</v>
      </c>
      <c r="K1462">
        <v>1521</v>
      </c>
      <c r="L1462">
        <v>226</v>
      </c>
      <c r="M1462">
        <v>194</v>
      </c>
      <c r="N1462">
        <v>0.96</v>
      </c>
      <c r="O1462">
        <v>0.96</v>
      </c>
      <c r="P1462" t="str">
        <f>IF(Table1[[#This Row],[pct_pharm_e_Rx]]&gt;=0.85,"most"," ")</f>
        <v>most</v>
      </c>
    </row>
    <row r="1463" spans="1:16" x14ac:dyDescent="0.2">
      <c r="A1463" t="s">
        <v>59</v>
      </c>
      <c r="B1463" t="s">
        <v>60</v>
      </c>
      <c r="C1463">
        <v>2643</v>
      </c>
      <c r="D1463" t="s">
        <v>112</v>
      </c>
      <c r="E1463" s="1">
        <v>42644</v>
      </c>
      <c r="F1463">
        <v>2643</v>
      </c>
      <c r="G1463" t="str">
        <f>VLOOKUP(Table1[[#This Row],[tot_e_Rx]],'Lookup Tables'!$B$2:$C$6,2,TRUE)</f>
        <v xml:space="preserve">very low </v>
      </c>
      <c r="H1463">
        <v>1944</v>
      </c>
      <c r="I1463">
        <v>695</v>
      </c>
      <c r="J1463">
        <v>1161</v>
      </c>
      <c r="K1463">
        <v>1401</v>
      </c>
      <c r="L1463">
        <v>525</v>
      </c>
      <c r="M1463">
        <v>19</v>
      </c>
      <c r="N1463">
        <v>0.89</v>
      </c>
      <c r="O1463">
        <v>0.87</v>
      </c>
      <c r="P1463" t="str">
        <f>IF(Table1[[#This Row],[pct_pharm_e_Rx]]&gt;=0.85,"most"," ")</f>
        <v>most</v>
      </c>
    </row>
    <row r="1464" spans="1:16" x14ac:dyDescent="0.2">
      <c r="A1464" t="s">
        <v>97</v>
      </c>
      <c r="B1464" t="s">
        <v>98</v>
      </c>
      <c r="C1464">
        <v>2640</v>
      </c>
      <c r="D1464" t="s">
        <v>114</v>
      </c>
      <c r="E1464" s="1">
        <v>42767</v>
      </c>
      <c r="F1464">
        <v>2640</v>
      </c>
      <c r="G1464" t="str">
        <f>VLOOKUP(Table1[[#This Row],[tot_e_Rx]],'Lookup Tables'!$B$2:$C$6,2,TRUE)</f>
        <v xml:space="preserve">very low </v>
      </c>
      <c r="H1464">
        <v>2169</v>
      </c>
      <c r="I1464">
        <v>470</v>
      </c>
      <c r="J1464">
        <v>1291</v>
      </c>
      <c r="K1464">
        <v>1309</v>
      </c>
      <c r="L1464">
        <v>312</v>
      </c>
      <c r="M1464">
        <v>279</v>
      </c>
      <c r="N1464">
        <v>0.93</v>
      </c>
      <c r="O1464">
        <v>0.92</v>
      </c>
      <c r="P1464" t="str">
        <f>IF(Table1[[#This Row],[pct_pharm_e_Rx]]&gt;=0.85,"most"," ")</f>
        <v>most</v>
      </c>
    </row>
    <row r="1465" spans="1:16" x14ac:dyDescent="0.2">
      <c r="A1465" t="s">
        <v>75</v>
      </c>
      <c r="B1465" t="s">
        <v>76</v>
      </c>
      <c r="C1465">
        <v>2639</v>
      </c>
      <c r="D1465" t="s">
        <v>114</v>
      </c>
      <c r="E1465" s="1">
        <v>43160</v>
      </c>
      <c r="F1465">
        <v>2639</v>
      </c>
      <c r="G1465" t="str">
        <f>VLOOKUP(Table1[[#This Row],[tot_e_Rx]],'Lookup Tables'!$B$2:$C$6,2,TRUE)</f>
        <v xml:space="preserve">very low </v>
      </c>
      <c r="H1465">
        <v>2249</v>
      </c>
      <c r="I1465">
        <v>345</v>
      </c>
      <c r="J1465">
        <v>949</v>
      </c>
      <c r="K1465">
        <v>1613</v>
      </c>
      <c r="L1465">
        <v>251</v>
      </c>
      <c r="M1465">
        <v>245</v>
      </c>
      <c r="N1465">
        <v>0.97</v>
      </c>
      <c r="O1465">
        <v>0.95</v>
      </c>
      <c r="P1465" t="str">
        <f>IF(Table1[[#This Row],[pct_pharm_e_Rx]]&gt;=0.85,"most"," ")</f>
        <v>most</v>
      </c>
    </row>
    <row r="1466" spans="1:16" x14ac:dyDescent="0.2">
      <c r="A1466" t="s">
        <v>107</v>
      </c>
      <c r="B1466" t="s">
        <v>108</v>
      </c>
      <c r="C1466">
        <v>2637</v>
      </c>
      <c r="D1466" t="s">
        <v>117</v>
      </c>
      <c r="E1466" s="1">
        <v>42767</v>
      </c>
      <c r="F1466">
        <v>2637</v>
      </c>
      <c r="G1466" t="str">
        <f>VLOOKUP(Table1[[#This Row],[tot_e_Rx]],'Lookup Tables'!$B$2:$C$6,2,TRUE)</f>
        <v xml:space="preserve">very low </v>
      </c>
      <c r="H1466">
        <v>2237</v>
      </c>
      <c r="I1466">
        <v>396</v>
      </c>
      <c r="J1466">
        <v>984</v>
      </c>
      <c r="K1466">
        <v>1505</v>
      </c>
      <c r="L1466">
        <v>222</v>
      </c>
      <c r="M1466">
        <v>197</v>
      </c>
      <c r="N1466">
        <v>0.96</v>
      </c>
      <c r="O1466">
        <v>0.96</v>
      </c>
      <c r="P1466" t="str">
        <f>IF(Table1[[#This Row],[pct_pharm_e_Rx]]&gt;=0.85,"most"," ")</f>
        <v>most</v>
      </c>
    </row>
    <row r="1467" spans="1:16" x14ac:dyDescent="0.2">
      <c r="A1467" t="s">
        <v>67</v>
      </c>
      <c r="B1467" t="s">
        <v>68</v>
      </c>
      <c r="C1467">
        <v>2626</v>
      </c>
      <c r="D1467" t="s">
        <v>119</v>
      </c>
      <c r="E1467" s="1">
        <v>42767</v>
      </c>
      <c r="F1467">
        <v>2626</v>
      </c>
      <c r="G1467" t="str">
        <f>VLOOKUP(Table1[[#This Row],[tot_e_Rx]],'Lookup Tables'!$B$2:$C$6,2,TRUE)</f>
        <v xml:space="preserve">very low </v>
      </c>
      <c r="H1467">
        <v>2040</v>
      </c>
      <c r="I1467">
        <v>586</v>
      </c>
      <c r="J1467">
        <v>1210</v>
      </c>
      <c r="K1467">
        <v>1352</v>
      </c>
      <c r="L1467">
        <v>289</v>
      </c>
      <c r="M1467">
        <v>290</v>
      </c>
      <c r="N1467">
        <v>0.9</v>
      </c>
      <c r="O1467">
        <v>0.9</v>
      </c>
      <c r="P1467" t="str">
        <f>IF(Table1[[#This Row],[pct_pharm_e_Rx]]&gt;=0.85,"most"," ")</f>
        <v>most</v>
      </c>
    </row>
    <row r="1468" spans="1:16" x14ac:dyDescent="0.2">
      <c r="A1468" t="s">
        <v>41</v>
      </c>
      <c r="B1468" t="s">
        <v>42</v>
      </c>
      <c r="C1468">
        <v>2620</v>
      </c>
      <c r="D1468" t="s">
        <v>119</v>
      </c>
      <c r="E1468" s="1">
        <v>42430</v>
      </c>
      <c r="F1468">
        <v>2620</v>
      </c>
      <c r="G1468" t="str">
        <f>VLOOKUP(Table1[[#This Row],[tot_e_Rx]],'Lookup Tables'!$B$2:$C$6,2,TRUE)</f>
        <v xml:space="preserve">very low </v>
      </c>
      <c r="H1468">
        <v>2099</v>
      </c>
      <c r="I1468">
        <v>419</v>
      </c>
      <c r="J1468">
        <v>1265</v>
      </c>
      <c r="K1468">
        <v>1297</v>
      </c>
      <c r="L1468">
        <v>371</v>
      </c>
      <c r="M1468">
        <v>182</v>
      </c>
      <c r="N1468">
        <v>0.87</v>
      </c>
      <c r="O1468">
        <v>0.85</v>
      </c>
      <c r="P1468" t="str">
        <f>IF(Table1[[#This Row],[pct_pharm_e_Rx]]&gt;=0.85,"most"," ")</f>
        <v>most</v>
      </c>
    </row>
    <row r="1469" spans="1:16" x14ac:dyDescent="0.2">
      <c r="A1469" t="s">
        <v>73</v>
      </c>
      <c r="B1469" t="s">
        <v>74</v>
      </c>
      <c r="C1469">
        <v>2620</v>
      </c>
      <c r="D1469" t="s">
        <v>114</v>
      </c>
      <c r="E1469" s="1">
        <v>42917</v>
      </c>
      <c r="F1469">
        <v>2620</v>
      </c>
      <c r="G1469" t="str">
        <f>VLOOKUP(Table1[[#This Row],[tot_e_Rx]],'Lookup Tables'!$B$2:$C$6,2,TRUE)</f>
        <v xml:space="preserve">very low </v>
      </c>
      <c r="H1469">
        <v>2266</v>
      </c>
      <c r="I1469">
        <v>353</v>
      </c>
      <c r="J1469">
        <v>1167</v>
      </c>
      <c r="K1469">
        <v>1292</v>
      </c>
      <c r="L1469">
        <v>430</v>
      </c>
      <c r="M1469">
        <v>214</v>
      </c>
      <c r="N1469">
        <v>0.97</v>
      </c>
      <c r="O1469">
        <v>0.96</v>
      </c>
      <c r="P1469" t="str">
        <f>IF(Table1[[#This Row],[pct_pharm_e_Rx]]&gt;=0.85,"most"," ")</f>
        <v>most</v>
      </c>
    </row>
    <row r="1470" spans="1:16" x14ac:dyDescent="0.2">
      <c r="A1470" t="s">
        <v>87</v>
      </c>
      <c r="B1470" t="s">
        <v>88</v>
      </c>
      <c r="C1470">
        <v>2619</v>
      </c>
      <c r="D1470" t="s">
        <v>116</v>
      </c>
      <c r="E1470" s="1">
        <v>43525</v>
      </c>
      <c r="F1470">
        <v>2619</v>
      </c>
      <c r="G1470" t="str">
        <f>VLOOKUP(Table1[[#This Row],[tot_e_Rx]],'Lookup Tables'!$B$2:$C$6,2,TRUE)</f>
        <v xml:space="preserve">very low </v>
      </c>
      <c r="H1470">
        <v>2321</v>
      </c>
      <c r="I1470">
        <v>290</v>
      </c>
      <c r="J1470">
        <v>826</v>
      </c>
      <c r="K1470">
        <v>1792</v>
      </c>
      <c r="L1470">
        <v>289</v>
      </c>
      <c r="M1470">
        <v>118</v>
      </c>
      <c r="N1470">
        <v>0.98</v>
      </c>
      <c r="O1470">
        <v>0.99</v>
      </c>
      <c r="P1470" t="str">
        <f>IF(Table1[[#This Row],[pct_pharm_e_Rx]]&gt;=0.85,"most"," ")</f>
        <v>most</v>
      </c>
    </row>
    <row r="1471" spans="1:16" x14ac:dyDescent="0.2">
      <c r="A1471" t="s">
        <v>35</v>
      </c>
      <c r="B1471" t="s">
        <v>36</v>
      </c>
      <c r="C1471">
        <v>2618</v>
      </c>
      <c r="D1471" t="s">
        <v>114</v>
      </c>
      <c r="E1471" s="1">
        <v>43525</v>
      </c>
      <c r="F1471">
        <v>2618</v>
      </c>
      <c r="G1471" t="str">
        <f>VLOOKUP(Table1[[#This Row],[tot_e_Rx]],'Lookup Tables'!$B$2:$C$6,2,TRUE)</f>
        <v xml:space="preserve">very low </v>
      </c>
      <c r="H1471">
        <v>2393</v>
      </c>
      <c r="I1471">
        <v>216</v>
      </c>
      <c r="J1471">
        <v>1291</v>
      </c>
      <c r="K1471">
        <v>1326</v>
      </c>
      <c r="L1471">
        <v>395</v>
      </c>
      <c r="M1471">
        <v>394</v>
      </c>
      <c r="N1471">
        <v>0.97</v>
      </c>
      <c r="O1471">
        <v>0.97</v>
      </c>
      <c r="P1471" t="str">
        <f>IF(Table1[[#This Row],[pct_pharm_e_Rx]]&gt;=0.85,"most"," ")</f>
        <v>most</v>
      </c>
    </row>
    <row r="1472" spans="1:16" x14ac:dyDescent="0.2">
      <c r="A1472" t="s">
        <v>51</v>
      </c>
      <c r="B1472" t="s">
        <v>52</v>
      </c>
      <c r="C1472">
        <v>2608</v>
      </c>
      <c r="D1472" t="s">
        <v>116</v>
      </c>
      <c r="E1472" s="1">
        <v>42826</v>
      </c>
      <c r="F1472">
        <v>2608</v>
      </c>
      <c r="G1472" t="str">
        <f>VLOOKUP(Table1[[#This Row],[tot_e_Rx]],'Lookup Tables'!$B$2:$C$6,2,TRUE)</f>
        <v xml:space="preserve">very low </v>
      </c>
      <c r="H1472">
        <v>2308</v>
      </c>
      <c r="I1472">
        <v>300</v>
      </c>
      <c r="J1472">
        <v>1275</v>
      </c>
      <c r="K1472">
        <v>1250</v>
      </c>
      <c r="L1472">
        <v>464</v>
      </c>
      <c r="M1472">
        <v>231</v>
      </c>
      <c r="N1472">
        <v>0.97</v>
      </c>
      <c r="O1472">
        <v>0.97</v>
      </c>
      <c r="P1472" t="str">
        <f>IF(Table1[[#This Row],[pct_pharm_e_Rx]]&gt;=0.85,"most"," ")</f>
        <v>most</v>
      </c>
    </row>
    <row r="1473" spans="1:16" x14ac:dyDescent="0.2">
      <c r="A1473" t="s">
        <v>75</v>
      </c>
      <c r="B1473" t="s">
        <v>76</v>
      </c>
      <c r="C1473">
        <v>2606</v>
      </c>
      <c r="D1473" t="s">
        <v>114</v>
      </c>
      <c r="E1473" s="1">
        <v>43132</v>
      </c>
      <c r="F1473">
        <v>2606</v>
      </c>
      <c r="G1473" t="str">
        <f>VLOOKUP(Table1[[#This Row],[tot_e_Rx]],'Lookup Tables'!$B$2:$C$6,2,TRUE)</f>
        <v xml:space="preserve">very low </v>
      </c>
      <c r="H1473">
        <v>2228</v>
      </c>
      <c r="I1473">
        <v>335</v>
      </c>
      <c r="J1473">
        <v>932</v>
      </c>
      <c r="K1473">
        <v>1599</v>
      </c>
      <c r="L1473">
        <v>243</v>
      </c>
      <c r="M1473">
        <v>241</v>
      </c>
      <c r="N1473">
        <v>0.96</v>
      </c>
      <c r="O1473">
        <v>0.94</v>
      </c>
      <c r="P1473" t="str">
        <f>IF(Table1[[#This Row],[pct_pharm_e_Rx]]&gt;=0.85,"most"," ")</f>
        <v>most</v>
      </c>
    </row>
    <row r="1474" spans="1:16" x14ac:dyDescent="0.2">
      <c r="A1474" t="s">
        <v>87</v>
      </c>
      <c r="B1474" t="s">
        <v>88</v>
      </c>
      <c r="C1474">
        <v>2603</v>
      </c>
      <c r="D1474" t="s">
        <v>116</v>
      </c>
      <c r="E1474" s="1">
        <v>43556</v>
      </c>
      <c r="F1474">
        <v>2603</v>
      </c>
      <c r="G1474" t="str">
        <f>VLOOKUP(Table1[[#This Row],[tot_e_Rx]],'Lookup Tables'!$B$2:$C$6,2,TRUE)</f>
        <v xml:space="preserve">very low </v>
      </c>
      <c r="H1474">
        <v>2315</v>
      </c>
      <c r="I1474">
        <v>287</v>
      </c>
      <c r="J1474">
        <v>813</v>
      </c>
      <c r="K1474">
        <v>1788</v>
      </c>
      <c r="L1474">
        <v>298</v>
      </c>
      <c r="M1474">
        <v>117</v>
      </c>
      <c r="N1474">
        <v>0.98</v>
      </c>
      <c r="O1474">
        <v>0.98</v>
      </c>
      <c r="P1474" t="str">
        <f>IF(Table1[[#This Row],[pct_pharm_e_Rx]]&gt;=0.85,"most"," ")</f>
        <v>most</v>
      </c>
    </row>
    <row r="1475" spans="1:16" x14ac:dyDescent="0.2">
      <c r="A1475" t="s">
        <v>35</v>
      </c>
      <c r="B1475" t="s">
        <v>36</v>
      </c>
      <c r="C1475">
        <v>2596</v>
      </c>
      <c r="D1475" t="s">
        <v>114</v>
      </c>
      <c r="E1475" s="1">
        <v>43497</v>
      </c>
      <c r="F1475">
        <v>2596</v>
      </c>
      <c r="G1475" t="str">
        <f>VLOOKUP(Table1[[#This Row],[tot_e_Rx]],'Lookup Tables'!$B$2:$C$6,2,TRUE)</f>
        <v xml:space="preserve">very low </v>
      </c>
      <c r="H1475">
        <v>2371</v>
      </c>
      <c r="I1475">
        <v>225</v>
      </c>
      <c r="J1475">
        <v>1281</v>
      </c>
      <c r="K1475">
        <v>1312</v>
      </c>
      <c r="L1475">
        <v>387</v>
      </c>
      <c r="M1475">
        <v>390</v>
      </c>
      <c r="N1475">
        <v>0.97</v>
      </c>
      <c r="O1475">
        <v>0.97</v>
      </c>
      <c r="P1475" t="str">
        <f>IF(Table1[[#This Row],[pct_pharm_e_Rx]]&gt;=0.85,"most"," ")</f>
        <v>most</v>
      </c>
    </row>
    <row r="1476" spans="1:16" x14ac:dyDescent="0.2">
      <c r="A1476" t="s">
        <v>67</v>
      </c>
      <c r="B1476" t="s">
        <v>68</v>
      </c>
      <c r="C1476">
        <v>2595</v>
      </c>
      <c r="D1476" t="s">
        <v>119</v>
      </c>
      <c r="E1476" s="1">
        <v>42736</v>
      </c>
      <c r="F1476">
        <v>2595</v>
      </c>
      <c r="G1476" t="str">
        <f>VLOOKUP(Table1[[#This Row],[tot_e_Rx]],'Lookup Tables'!$B$2:$C$6,2,TRUE)</f>
        <v xml:space="preserve">very low </v>
      </c>
      <c r="H1476">
        <v>2010</v>
      </c>
      <c r="I1476">
        <v>585</v>
      </c>
      <c r="J1476">
        <v>1185</v>
      </c>
      <c r="K1476">
        <v>1354</v>
      </c>
      <c r="L1476">
        <v>283</v>
      </c>
      <c r="M1476">
        <v>279</v>
      </c>
      <c r="N1476">
        <v>0.9</v>
      </c>
      <c r="O1476">
        <v>0.9</v>
      </c>
      <c r="P1476" t="str">
        <f>IF(Table1[[#This Row],[pct_pharm_e_Rx]]&gt;=0.85,"most"," ")</f>
        <v>most</v>
      </c>
    </row>
    <row r="1477" spans="1:16" x14ac:dyDescent="0.2">
      <c r="A1477" t="s">
        <v>45</v>
      </c>
      <c r="B1477" t="s">
        <v>46</v>
      </c>
      <c r="C1477">
        <v>2594</v>
      </c>
      <c r="D1477" t="s">
        <v>115</v>
      </c>
      <c r="E1477" s="1">
        <v>42461</v>
      </c>
      <c r="F1477">
        <v>2594</v>
      </c>
      <c r="G1477" t="str">
        <f>VLOOKUP(Table1[[#This Row],[tot_e_Rx]],'Lookup Tables'!$B$2:$C$6,2,TRUE)</f>
        <v xml:space="preserve">very low </v>
      </c>
      <c r="H1477">
        <v>1909</v>
      </c>
      <c r="I1477">
        <v>668</v>
      </c>
      <c r="J1477">
        <v>949</v>
      </c>
      <c r="K1477">
        <v>1623</v>
      </c>
      <c r="L1477">
        <v>298</v>
      </c>
      <c r="M1477">
        <v>62</v>
      </c>
      <c r="N1477">
        <v>0.83</v>
      </c>
      <c r="O1477">
        <v>0.82</v>
      </c>
      <c r="P1477" t="str">
        <f>IF(Table1[[#This Row],[pct_pharm_e_Rx]]&gt;=0.85,"most"," ")</f>
        <v xml:space="preserve"> </v>
      </c>
    </row>
    <row r="1478" spans="1:16" x14ac:dyDescent="0.2">
      <c r="A1478" t="s">
        <v>87</v>
      </c>
      <c r="B1478" t="s">
        <v>88</v>
      </c>
      <c r="C1478">
        <v>2592</v>
      </c>
      <c r="D1478" t="s">
        <v>116</v>
      </c>
      <c r="E1478" s="1">
        <v>43497</v>
      </c>
      <c r="F1478">
        <v>2592</v>
      </c>
      <c r="G1478" t="str">
        <f>VLOOKUP(Table1[[#This Row],[tot_e_Rx]],'Lookup Tables'!$B$2:$C$6,2,TRUE)</f>
        <v xml:space="preserve">very low </v>
      </c>
      <c r="H1478">
        <v>2287</v>
      </c>
      <c r="I1478">
        <v>304</v>
      </c>
      <c r="J1478">
        <v>812</v>
      </c>
      <c r="K1478">
        <v>1778</v>
      </c>
      <c r="L1478">
        <v>288</v>
      </c>
      <c r="M1478">
        <v>119</v>
      </c>
      <c r="N1478">
        <v>0.99</v>
      </c>
      <c r="O1478">
        <v>0.99</v>
      </c>
      <c r="P1478" t="str">
        <f>IF(Table1[[#This Row],[pct_pharm_e_Rx]]&gt;=0.85,"most"," ")</f>
        <v>most</v>
      </c>
    </row>
    <row r="1479" spans="1:16" x14ac:dyDescent="0.2">
      <c r="A1479" t="s">
        <v>15</v>
      </c>
      <c r="B1479" t="s">
        <v>16</v>
      </c>
      <c r="C1479">
        <v>2590</v>
      </c>
      <c r="D1479" t="s">
        <v>115</v>
      </c>
      <c r="E1479" s="1">
        <v>42491</v>
      </c>
      <c r="F1479">
        <v>2590</v>
      </c>
      <c r="G1479" t="str">
        <f>VLOOKUP(Table1[[#This Row],[tot_e_Rx]],'Lookup Tables'!$B$2:$C$6,2,TRUE)</f>
        <v xml:space="preserve">very low </v>
      </c>
      <c r="H1479">
        <v>2050</v>
      </c>
      <c r="I1479">
        <v>540</v>
      </c>
      <c r="J1479">
        <v>1161</v>
      </c>
      <c r="K1479">
        <v>1392</v>
      </c>
      <c r="L1479">
        <v>319</v>
      </c>
      <c r="M1479">
        <v>76</v>
      </c>
      <c r="N1479">
        <v>0.92</v>
      </c>
      <c r="O1479">
        <v>0.85</v>
      </c>
      <c r="P1479" t="str">
        <f>IF(Table1[[#This Row],[pct_pharm_e_Rx]]&gt;=0.85,"most"," ")</f>
        <v>most</v>
      </c>
    </row>
    <row r="1480" spans="1:16" x14ac:dyDescent="0.2">
      <c r="A1480" t="s">
        <v>35</v>
      </c>
      <c r="B1480" t="s">
        <v>36</v>
      </c>
      <c r="C1480">
        <v>2590</v>
      </c>
      <c r="D1480" t="s">
        <v>114</v>
      </c>
      <c r="E1480" s="1">
        <v>43435</v>
      </c>
      <c r="F1480">
        <v>2590</v>
      </c>
      <c r="G1480" t="str">
        <f>VLOOKUP(Table1[[#This Row],[tot_e_Rx]],'Lookup Tables'!$B$2:$C$6,2,TRUE)</f>
        <v xml:space="preserve">very low </v>
      </c>
      <c r="H1480">
        <v>2357</v>
      </c>
      <c r="I1480">
        <v>229</v>
      </c>
      <c r="J1480">
        <v>1261</v>
      </c>
      <c r="K1480">
        <v>1305</v>
      </c>
      <c r="L1480">
        <v>373</v>
      </c>
      <c r="M1480">
        <v>386</v>
      </c>
      <c r="N1480">
        <v>0.97</v>
      </c>
      <c r="O1480">
        <v>0.97</v>
      </c>
      <c r="P1480" t="str">
        <f>IF(Table1[[#This Row],[pct_pharm_e_Rx]]&gt;=0.85,"most"," ")</f>
        <v>most</v>
      </c>
    </row>
    <row r="1481" spans="1:16" x14ac:dyDescent="0.2">
      <c r="A1481" t="s">
        <v>87</v>
      </c>
      <c r="B1481" t="s">
        <v>88</v>
      </c>
      <c r="C1481">
        <v>2589</v>
      </c>
      <c r="D1481" t="s">
        <v>116</v>
      </c>
      <c r="E1481" s="1">
        <v>43374</v>
      </c>
      <c r="F1481">
        <v>2589</v>
      </c>
      <c r="G1481" t="str">
        <f>VLOOKUP(Table1[[#This Row],[tot_e_Rx]],'Lookup Tables'!$B$2:$C$6,2,TRUE)</f>
        <v xml:space="preserve">very low </v>
      </c>
      <c r="H1481">
        <v>2253</v>
      </c>
      <c r="I1481">
        <v>335</v>
      </c>
      <c r="J1481">
        <v>796</v>
      </c>
      <c r="K1481">
        <v>1785</v>
      </c>
      <c r="L1481">
        <v>268</v>
      </c>
      <c r="M1481">
        <v>113</v>
      </c>
      <c r="N1481">
        <v>0.99</v>
      </c>
      <c r="O1481">
        <v>0.98</v>
      </c>
      <c r="P1481" t="str">
        <f>IF(Table1[[#This Row],[pct_pharm_e_Rx]]&gt;=0.85,"most"," ")</f>
        <v>most</v>
      </c>
    </row>
    <row r="1482" spans="1:16" x14ac:dyDescent="0.2">
      <c r="A1482" t="s">
        <v>59</v>
      </c>
      <c r="B1482" t="s">
        <v>60</v>
      </c>
      <c r="C1482">
        <v>2586</v>
      </c>
      <c r="D1482" t="s">
        <v>112</v>
      </c>
      <c r="E1482" s="1">
        <v>42614</v>
      </c>
      <c r="F1482">
        <v>2586</v>
      </c>
      <c r="G1482" t="str">
        <f>VLOOKUP(Table1[[#This Row],[tot_e_Rx]],'Lookup Tables'!$B$2:$C$6,2,TRUE)</f>
        <v xml:space="preserve">very low </v>
      </c>
      <c r="H1482">
        <v>1907</v>
      </c>
      <c r="I1482">
        <v>673</v>
      </c>
      <c r="J1482">
        <v>1154</v>
      </c>
      <c r="K1482">
        <v>1355</v>
      </c>
      <c r="L1482">
        <v>511</v>
      </c>
      <c r="M1482">
        <v>13</v>
      </c>
      <c r="N1482">
        <v>0.88</v>
      </c>
      <c r="O1482">
        <v>0.86</v>
      </c>
      <c r="P1482" t="str">
        <f>IF(Table1[[#This Row],[pct_pharm_e_Rx]]&gt;=0.85,"most"," ")</f>
        <v>most</v>
      </c>
    </row>
    <row r="1483" spans="1:16" x14ac:dyDescent="0.2">
      <c r="A1483" t="s">
        <v>87</v>
      </c>
      <c r="B1483" t="s">
        <v>88</v>
      </c>
      <c r="C1483">
        <v>2584</v>
      </c>
      <c r="D1483" t="s">
        <v>116</v>
      </c>
      <c r="E1483" s="1">
        <v>43344</v>
      </c>
      <c r="F1483">
        <v>2584</v>
      </c>
      <c r="G1483" t="str">
        <f>VLOOKUP(Table1[[#This Row],[tot_e_Rx]],'Lookup Tables'!$B$2:$C$6,2,TRUE)</f>
        <v xml:space="preserve">very low </v>
      </c>
      <c r="H1483">
        <v>2254</v>
      </c>
      <c r="I1483">
        <v>328</v>
      </c>
      <c r="J1483">
        <v>788</v>
      </c>
      <c r="K1483">
        <v>1790</v>
      </c>
      <c r="L1483">
        <v>258</v>
      </c>
      <c r="M1483">
        <v>116</v>
      </c>
      <c r="N1483">
        <v>0.99</v>
      </c>
      <c r="O1483">
        <v>0.99</v>
      </c>
      <c r="P1483" t="str">
        <f>IF(Table1[[#This Row],[pct_pharm_e_Rx]]&gt;=0.85,"most"," ")</f>
        <v>most</v>
      </c>
    </row>
    <row r="1484" spans="1:16" x14ac:dyDescent="0.2">
      <c r="A1484" t="s">
        <v>43</v>
      </c>
      <c r="B1484" t="s">
        <v>44</v>
      </c>
      <c r="C1484">
        <v>2584</v>
      </c>
      <c r="D1484" t="s">
        <v>112</v>
      </c>
      <c r="E1484" s="1">
        <v>42370</v>
      </c>
      <c r="F1484">
        <v>2584</v>
      </c>
      <c r="G1484" t="str">
        <f>VLOOKUP(Table1[[#This Row],[tot_e_Rx]],'Lookup Tables'!$B$2:$C$6,2,TRUE)</f>
        <v xml:space="preserve">very low </v>
      </c>
      <c r="H1484">
        <v>1840</v>
      </c>
      <c r="I1484">
        <v>708</v>
      </c>
      <c r="J1484">
        <v>1096</v>
      </c>
      <c r="K1484">
        <v>1307</v>
      </c>
      <c r="L1484">
        <v>440</v>
      </c>
      <c r="M1484">
        <v>133</v>
      </c>
      <c r="N1484">
        <v>0.88</v>
      </c>
      <c r="O1484">
        <v>0.86</v>
      </c>
      <c r="P1484" t="str">
        <f>IF(Table1[[#This Row],[pct_pharm_e_Rx]]&gt;=0.85,"most"," ")</f>
        <v>most</v>
      </c>
    </row>
    <row r="1485" spans="1:16" x14ac:dyDescent="0.2">
      <c r="A1485" t="s">
        <v>75</v>
      </c>
      <c r="B1485" t="s">
        <v>76</v>
      </c>
      <c r="C1485">
        <v>2582</v>
      </c>
      <c r="D1485" t="s">
        <v>114</v>
      </c>
      <c r="E1485" s="1">
        <v>43101</v>
      </c>
      <c r="F1485">
        <v>2582</v>
      </c>
      <c r="G1485" t="str">
        <f>VLOOKUP(Table1[[#This Row],[tot_e_Rx]],'Lookup Tables'!$B$2:$C$6,2,TRUE)</f>
        <v xml:space="preserve">very low </v>
      </c>
      <c r="H1485">
        <v>2176</v>
      </c>
      <c r="I1485">
        <v>364</v>
      </c>
      <c r="J1485">
        <v>930</v>
      </c>
      <c r="K1485">
        <v>1580</v>
      </c>
      <c r="L1485">
        <v>245</v>
      </c>
      <c r="M1485">
        <v>238</v>
      </c>
      <c r="N1485">
        <v>0.96</v>
      </c>
      <c r="O1485">
        <v>0.94</v>
      </c>
      <c r="P1485" t="str">
        <f>IF(Table1[[#This Row],[pct_pharm_e_Rx]]&gt;=0.85,"most"," ")</f>
        <v>most</v>
      </c>
    </row>
    <row r="1486" spans="1:16" x14ac:dyDescent="0.2">
      <c r="A1486" t="s">
        <v>51</v>
      </c>
      <c r="B1486" t="s">
        <v>52</v>
      </c>
      <c r="C1486">
        <v>2581</v>
      </c>
      <c r="D1486" t="s">
        <v>116</v>
      </c>
      <c r="E1486" s="1">
        <v>42795</v>
      </c>
      <c r="F1486">
        <v>2581</v>
      </c>
      <c r="G1486" t="str">
        <f>VLOOKUP(Table1[[#This Row],[tot_e_Rx]],'Lookup Tables'!$B$2:$C$6,2,TRUE)</f>
        <v xml:space="preserve">very low </v>
      </c>
      <c r="H1486">
        <v>2291</v>
      </c>
      <c r="I1486">
        <v>290</v>
      </c>
      <c r="J1486">
        <v>1269</v>
      </c>
      <c r="K1486">
        <v>1227</v>
      </c>
      <c r="L1486">
        <v>452</v>
      </c>
      <c r="M1486">
        <v>231</v>
      </c>
      <c r="N1486">
        <v>0.97</v>
      </c>
      <c r="O1486">
        <v>0.97</v>
      </c>
      <c r="P1486" t="str">
        <f>IF(Table1[[#This Row],[pct_pharm_e_Rx]]&gt;=0.85,"most"," ")</f>
        <v>most</v>
      </c>
    </row>
    <row r="1487" spans="1:16" x14ac:dyDescent="0.2">
      <c r="A1487" t="s">
        <v>35</v>
      </c>
      <c r="B1487" t="s">
        <v>36</v>
      </c>
      <c r="C1487">
        <v>2579</v>
      </c>
      <c r="D1487" t="s">
        <v>114</v>
      </c>
      <c r="E1487" s="1">
        <v>43466</v>
      </c>
      <c r="F1487">
        <v>2579</v>
      </c>
      <c r="G1487" t="str">
        <f>VLOOKUP(Table1[[#This Row],[tot_e_Rx]],'Lookup Tables'!$B$2:$C$6,2,TRUE)</f>
        <v xml:space="preserve">very low </v>
      </c>
      <c r="H1487">
        <v>2346</v>
      </c>
      <c r="I1487">
        <v>233</v>
      </c>
      <c r="J1487">
        <v>1258</v>
      </c>
      <c r="K1487">
        <v>1299</v>
      </c>
      <c r="L1487">
        <v>366</v>
      </c>
      <c r="M1487">
        <v>386</v>
      </c>
      <c r="N1487">
        <v>0.97</v>
      </c>
      <c r="O1487">
        <v>0.97</v>
      </c>
      <c r="P1487" t="str">
        <f>IF(Table1[[#This Row],[pct_pharm_e_Rx]]&gt;=0.85,"most"," ")</f>
        <v>most</v>
      </c>
    </row>
    <row r="1488" spans="1:16" x14ac:dyDescent="0.2">
      <c r="A1488" t="s">
        <v>87</v>
      </c>
      <c r="B1488" t="s">
        <v>88</v>
      </c>
      <c r="C1488">
        <v>2579</v>
      </c>
      <c r="D1488" t="s">
        <v>116</v>
      </c>
      <c r="E1488" s="1">
        <v>43466</v>
      </c>
      <c r="F1488">
        <v>2579</v>
      </c>
      <c r="G1488" t="str">
        <f>VLOOKUP(Table1[[#This Row],[tot_e_Rx]],'Lookup Tables'!$B$2:$C$6,2,TRUE)</f>
        <v xml:space="preserve">very low </v>
      </c>
      <c r="H1488">
        <v>2271</v>
      </c>
      <c r="I1488">
        <v>307</v>
      </c>
      <c r="J1488">
        <v>795</v>
      </c>
      <c r="K1488">
        <v>1768</v>
      </c>
      <c r="L1488">
        <v>272</v>
      </c>
      <c r="M1488">
        <v>118</v>
      </c>
      <c r="N1488">
        <v>0.99</v>
      </c>
      <c r="O1488">
        <v>0.99</v>
      </c>
      <c r="P1488" t="str">
        <f>IF(Table1[[#This Row],[pct_pharm_e_Rx]]&gt;=0.85,"most"," ")</f>
        <v>most</v>
      </c>
    </row>
    <row r="1489" spans="1:16" x14ac:dyDescent="0.2">
      <c r="A1489" t="s">
        <v>87</v>
      </c>
      <c r="B1489" t="s">
        <v>88</v>
      </c>
      <c r="C1489">
        <v>2578</v>
      </c>
      <c r="D1489" t="s">
        <v>116</v>
      </c>
      <c r="E1489" s="1">
        <v>43191</v>
      </c>
      <c r="F1489">
        <v>2578</v>
      </c>
      <c r="G1489" t="str">
        <f>VLOOKUP(Table1[[#This Row],[tot_e_Rx]],'Lookup Tables'!$B$2:$C$6,2,TRUE)</f>
        <v xml:space="preserve">very low </v>
      </c>
      <c r="H1489">
        <v>2239</v>
      </c>
      <c r="I1489">
        <v>336</v>
      </c>
      <c r="J1489">
        <v>704</v>
      </c>
      <c r="K1489">
        <v>1575</v>
      </c>
      <c r="L1489">
        <v>294</v>
      </c>
      <c r="M1489">
        <v>95</v>
      </c>
      <c r="N1489">
        <v>0.99</v>
      </c>
      <c r="O1489">
        <v>0.98</v>
      </c>
      <c r="P1489" t="str">
        <f>IF(Table1[[#This Row],[pct_pharm_e_Rx]]&gt;=0.85,"most"," ")</f>
        <v>most</v>
      </c>
    </row>
    <row r="1490" spans="1:16" x14ac:dyDescent="0.2">
      <c r="A1490" t="s">
        <v>107</v>
      </c>
      <c r="B1490" t="s">
        <v>108</v>
      </c>
      <c r="C1490">
        <v>2576</v>
      </c>
      <c r="D1490" t="s">
        <v>117</v>
      </c>
      <c r="E1490" s="1">
        <v>42736</v>
      </c>
      <c r="F1490">
        <v>2576</v>
      </c>
      <c r="G1490" t="str">
        <f>VLOOKUP(Table1[[#This Row],[tot_e_Rx]],'Lookup Tables'!$B$2:$C$6,2,TRUE)</f>
        <v xml:space="preserve">very low </v>
      </c>
      <c r="H1490">
        <v>2157</v>
      </c>
      <c r="I1490">
        <v>415</v>
      </c>
      <c r="J1490">
        <v>958</v>
      </c>
      <c r="K1490">
        <v>1488</v>
      </c>
      <c r="L1490">
        <v>222</v>
      </c>
      <c r="M1490">
        <v>185</v>
      </c>
      <c r="N1490">
        <v>0.96</v>
      </c>
      <c r="O1490">
        <v>0.95</v>
      </c>
      <c r="P1490" t="str">
        <f>IF(Table1[[#This Row],[pct_pharm_e_Rx]]&gt;=0.85,"most"," ")</f>
        <v>most</v>
      </c>
    </row>
    <row r="1491" spans="1:16" x14ac:dyDescent="0.2">
      <c r="A1491" t="s">
        <v>87</v>
      </c>
      <c r="B1491" t="s">
        <v>88</v>
      </c>
      <c r="C1491">
        <v>2576</v>
      </c>
      <c r="D1491" t="s">
        <v>116</v>
      </c>
      <c r="E1491" s="1">
        <v>43435</v>
      </c>
      <c r="F1491">
        <v>2576</v>
      </c>
      <c r="G1491" t="str">
        <f>VLOOKUP(Table1[[#This Row],[tot_e_Rx]],'Lookup Tables'!$B$2:$C$6,2,TRUE)</f>
        <v xml:space="preserve">very low </v>
      </c>
      <c r="H1491">
        <v>2271</v>
      </c>
      <c r="I1491">
        <v>304</v>
      </c>
      <c r="J1491">
        <v>789</v>
      </c>
      <c r="K1491">
        <v>1773</v>
      </c>
      <c r="L1491">
        <v>273</v>
      </c>
      <c r="M1491">
        <v>119</v>
      </c>
      <c r="N1491">
        <v>0.99</v>
      </c>
      <c r="O1491">
        <v>0.99</v>
      </c>
      <c r="P1491" t="str">
        <f>IF(Table1[[#This Row],[pct_pharm_e_Rx]]&gt;=0.85,"most"," ")</f>
        <v>most</v>
      </c>
    </row>
    <row r="1492" spans="1:16" x14ac:dyDescent="0.2">
      <c r="A1492" t="s">
        <v>87</v>
      </c>
      <c r="B1492" t="s">
        <v>88</v>
      </c>
      <c r="C1492">
        <v>2574</v>
      </c>
      <c r="D1492" t="s">
        <v>116</v>
      </c>
      <c r="E1492" s="1">
        <v>43160</v>
      </c>
      <c r="F1492">
        <v>2574</v>
      </c>
      <c r="G1492" t="str">
        <f>VLOOKUP(Table1[[#This Row],[tot_e_Rx]],'Lookup Tables'!$B$2:$C$6,2,TRUE)</f>
        <v xml:space="preserve">very low </v>
      </c>
      <c r="H1492">
        <v>2243</v>
      </c>
      <c r="I1492">
        <v>329</v>
      </c>
      <c r="J1492">
        <v>711</v>
      </c>
      <c r="K1492">
        <v>1562</v>
      </c>
      <c r="L1492">
        <v>299</v>
      </c>
      <c r="M1492">
        <v>93</v>
      </c>
      <c r="N1492">
        <v>0.98</v>
      </c>
      <c r="O1492">
        <v>0.97</v>
      </c>
      <c r="P1492" t="str">
        <f>IF(Table1[[#This Row],[pct_pharm_e_Rx]]&gt;=0.85,"most"," ")</f>
        <v>most</v>
      </c>
    </row>
    <row r="1493" spans="1:16" x14ac:dyDescent="0.2">
      <c r="A1493" t="s">
        <v>67</v>
      </c>
      <c r="B1493" t="s">
        <v>68</v>
      </c>
      <c r="C1493">
        <v>2573</v>
      </c>
      <c r="D1493" t="s">
        <v>119</v>
      </c>
      <c r="E1493" s="1">
        <v>42705</v>
      </c>
      <c r="F1493">
        <v>2573</v>
      </c>
      <c r="G1493" t="str">
        <f>VLOOKUP(Table1[[#This Row],[tot_e_Rx]],'Lookup Tables'!$B$2:$C$6,2,TRUE)</f>
        <v xml:space="preserve">very low </v>
      </c>
      <c r="H1493">
        <v>1968</v>
      </c>
      <c r="I1493">
        <v>605</v>
      </c>
      <c r="J1493">
        <v>1172</v>
      </c>
      <c r="K1493">
        <v>1346</v>
      </c>
      <c r="L1493">
        <v>284</v>
      </c>
      <c r="M1493">
        <v>276</v>
      </c>
      <c r="N1493">
        <v>0.89</v>
      </c>
      <c r="O1493">
        <v>0.89</v>
      </c>
      <c r="P1493" t="str">
        <f>IF(Table1[[#This Row],[pct_pharm_e_Rx]]&gt;=0.85,"most"," ")</f>
        <v>most</v>
      </c>
    </row>
    <row r="1494" spans="1:16" x14ac:dyDescent="0.2">
      <c r="A1494" t="s">
        <v>13</v>
      </c>
      <c r="B1494" t="s">
        <v>14</v>
      </c>
      <c r="C1494">
        <v>2572</v>
      </c>
      <c r="D1494" t="s">
        <v>112</v>
      </c>
      <c r="E1494" s="1">
        <v>42461</v>
      </c>
      <c r="F1494">
        <v>2572</v>
      </c>
      <c r="G1494" t="str">
        <f>VLOOKUP(Table1[[#This Row],[tot_e_Rx]],'Lookup Tables'!$B$2:$C$6,2,TRUE)</f>
        <v xml:space="preserve">very low </v>
      </c>
      <c r="H1494">
        <v>1670</v>
      </c>
      <c r="I1494">
        <v>902</v>
      </c>
      <c r="J1494">
        <v>934</v>
      </c>
      <c r="K1494">
        <v>1608</v>
      </c>
      <c r="L1494">
        <v>206</v>
      </c>
      <c r="M1494">
        <v>26</v>
      </c>
      <c r="N1494">
        <v>0.9</v>
      </c>
      <c r="O1494">
        <v>0.87</v>
      </c>
      <c r="P1494" t="str">
        <f>IF(Table1[[#This Row],[pct_pharm_e_Rx]]&gt;=0.85,"most"," ")</f>
        <v>most</v>
      </c>
    </row>
    <row r="1495" spans="1:16" x14ac:dyDescent="0.2">
      <c r="A1495" t="s">
        <v>87</v>
      </c>
      <c r="B1495" t="s">
        <v>88</v>
      </c>
      <c r="C1495">
        <v>2571</v>
      </c>
      <c r="D1495" t="s">
        <v>116</v>
      </c>
      <c r="E1495" s="1">
        <v>43405</v>
      </c>
      <c r="F1495">
        <v>2571</v>
      </c>
      <c r="G1495" t="str">
        <f>VLOOKUP(Table1[[#This Row],[tot_e_Rx]],'Lookup Tables'!$B$2:$C$6,2,TRUE)</f>
        <v xml:space="preserve">very low </v>
      </c>
      <c r="H1495">
        <v>2255</v>
      </c>
      <c r="I1495">
        <v>313</v>
      </c>
      <c r="J1495">
        <v>795</v>
      </c>
      <c r="K1495">
        <v>1764</v>
      </c>
      <c r="L1495">
        <v>268</v>
      </c>
      <c r="M1495">
        <v>121</v>
      </c>
      <c r="N1495">
        <v>0.99</v>
      </c>
      <c r="O1495">
        <v>0.99</v>
      </c>
      <c r="P1495" t="str">
        <f>IF(Table1[[#This Row],[pct_pharm_e_Rx]]&gt;=0.85,"most"," ")</f>
        <v>most</v>
      </c>
    </row>
    <row r="1496" spans="1:16" x14ac:dyDescent="0.2">
      <c r="A1496" t="s">
        <v>81</v>
      </c>
      <c r="B1496" t="s">
        <v>82</v>
      </c>
      <c r="C1496">
        <v>2570</v>
      </c>
      <c r="D1496" t="s">
        <v>115</v>
      </c>
      <c r="E1496" s="1">
        <v>42491</v>
      </c>
      <c r="F1496">
        <v>2570</v>
      </c>
      <c r="G1496" t="str">
        <f>VLOOKUP(Table1[[#This Row],[tot_e_Rx]],'Lookup Tables'!$B$2:$C$6,2,TRUE)</f>
        <v xml:space="preserve">very low </v>
      </c>
      <c r="H1496">
        <v>2015</v>
      </c>
      <c r="I1496">
        <v>546</v>
      </c>
      <c r="J1496">
        <v>1199</v>
      </c>
      <c r="K1496">
        <v>1331</v>
      </c>
      <c r="L1496">
        <v>219</v>
      </c>
      <c r="M1496">
        <v>209</v>
      </c>
      <c r="N1496">
        <v>0.91</v>
      </c>
      <c r="O1496">
        <v>0.89</v>
      </c>
      <c r="P1496" t="str">
        <f>IF(Table1[[#This Row],[pct_pharm_e_Rx]]&gt;=0.85,"most"," ")</f>
        <v>most</v>
      </c>
    </row>
    <row r="1497" spans="1:16" x14ac:dyDescent="0.2">
      <c r="A1497" t="s">
        <v>87</v>
      </c>
      <c r="B1497" t="s">
        <v>88</v>
      </c>
      <c r="C1497">
        <v>2564</v>
      </c>
      <c r="D1497" t="s">
        <v>116</v>
      </c>
      <c r="E1497" s="1">
        <v>43282</v>
      </c>
      <c r="F1497">
        <v>2564</v>
      </c>
      <c r="G1497" t="str">
        <f>VLOOKUP(Table1[[#This Row],[tot_e_Rx]],'Lookup Tables'!$B$2:$C$6,2,TRUE)</f>
        <v xml:space="preserve">very low </v>
      </c>
      <c r="H1497">
        <v>2242</v>
      </c>
      <c r="I1497">
        <v>321</v>
      </c>
      <c r="J1497">
        <v>645</v>
      </c>
      <c r="K1497">
        <v>1563</v>
      </c>
      <c r="L1497">
        <v>238</v>
      </c>
      <c r="M1497">
        <v>100</v>
      </c>
      <c r="N1497">
        <v>0.98</v>
      </c>
      <c r="O1497">
        <v>0.98</v>
      </c>
      <c r="P1497" t="str">
        <f>IF(Table1[[#This Row],[pct_pharm_e_Rx]]&gt;=0.85,"most"," ")</f>
        <v>most</v>
      </c>
    </row>
    <row r="1498" spans="1:16" x14ac:dyDescent="0.2">
      <c r="A1498" t="s">
        <v>87</v>
      </c>
      <c r="B1498" t="s">
        <v>88</v>
      </c>
      <c r="C1498">
        <v>2562</v>
      </c>
      <c r="D1498" t="s">
        <v>116</v>
      </c>
      <c r="E1498" s="1">
        <v>43252</v>
      </c>
      <c r="F1498">
        <v>2562</v>
      </c>
      <c r="G1498" t="str">
        <f>VLOOKUP(Table1[[#This Row],[tot_e_Rx]],'Lookup Tables'!$B$2:$C$6,2,TRUE)</f>
        <v xml:space="preserve">very low </v>
      </c>
      <c r="H1498">
        <v>2182</v>
      </c>
      <c r="I1498">
        <v>344</v>
      </c>
      <c r="J1498">
        <v>679</v>
      </c>
      <c r="K1498">
        <v>1611</v>
      </c>
      <c r="L1498">
        <v>257</v>
      </c>
      <c r="M1498">
        <v>98</v>
      </c>
      <c r="N1498">
        <v>0.98</v>
      </c>
      <c r="O1498">
        <v>0.98</v>
      </c>
      <c r="P1498" t="str">
        <f>IF(Table1[[#This Row],[pct_pharm_e_Rx]]&gt;=0.85,"most"," ")</f>
        <v>most</v>
      </c>
    </row>
    <row r="1499" spans="1:16" x14ac:dyDescent="0.2">
      <c r="A1499" t="s">
        <v>107</v>
      </c>
      <c r="B1499" t="s">
        <v>108</v>
      </c>
      <c r="C1499">
        <v>2561</v>
      </c>
      <c r="D1499" t="s">
        <v>117</v>
      </c>
      <c r="E1499" s="1">
        <v>42705</v>
      </c>
      <c r="F1499">
        <v>2561</v>
      </c>
      <c r="G1499" t="str">
        <f>VLOOKUP(Table1[[#This Row],[tot_e_Rx]],'Lookup Tables'!$B$2:$C$6,2,TRUE)</f>
        <v xml:space="preserve">very low </v>
      </c>
      <c r="H1499">
        <v>2125</v>
      </c>
      <c r="I1499">
        <v>435</v>
      </c>
      <c r="J1499">
        <v>957</v>
      </c>
      <c r="K1499">
        <v>1477</v>
      </c>
      <c r="L1499">
        <v>214</v>
      </c>
      <c r="M1499">
        <v>178</v>
      </c>
      <c r="N1499">
        <v>0.95</v>
      </c>
      <c r="O1499">
        <v>0.95</v>
      </c>
      <c r="P1499" t="str">
        <f>IF(Table1[[#This Row],[pct_pharm_e_Rx]]&gt;=0.85,"most"," ")</f>
        <v>most</v>
      </c>
    </row>
    <row r="1500" spans="1:16" x14ac:dyDescent="0.2">
      <c r="A1500" t="s">
        <v>87</v>
      </c>
      <c r="B1500" t="s">
        <v>88</v>
      </c>
      <c r="C1500">
        <v>2561</v>
      </c>
      <c r="D1500" t="s">
        <v>116</v>
      </c>
      <c r="E1500" s="1">
        <v>43221</v>
      </c>
      <c r="F1500">
        <v>2561</v>
      </c>
      <c r="G1500" t="str">
        <f>VLOOKUP(Table1[[#This Row],[tot_e_Rx]],'Lookup Tables'!$B$2:$C$6,2,TRUE)</f>
        <v xml:space="preserve">very low </v>
      </c>
      <c r="H1500">
        <v>2219</v>
      </c>
      <c r="I1500">
        <v>338</v>
      </c>
      <c r="J1500">
        <v>692</v>
      </c>
      <c r="K1500">
        <v>1576</v>
      </c>
      <c r="L1500">
        <v>291</v>
      </c>
      <c r="M1500">
        <v>97</v>
      </c>
      <c r="N1500">
        <v>0.99</v>
      </c>
      <c r="O1500">
        <v>0.99</v>
      </c>
      <c r="P1500" t="str">
        <f>IF(Table1[[#This Row],[pct_pharm_e_Rx]]&gt;=0.85,"most"," ")</f>
        <v>most</v>
      </c>
    </row>
    <row r="1501" spans="1:16" x14ac:dyDescent="0.2">
      <c r="A1501" t="s">
        <v>97</v>
      </c>
      <c r="B1501" t="s">
        <v>98</v>
      </c>
      <c r="C1501">
        <v>2555</v>
      </c>
      <c r="D1501" t="s">
        <v>114</v>
      </c>
      <c r="E1501" s="1">
        <v>42736</v>
      </c>
      <c r="F1501">
        <v>2555</v>
      </c>
      <c r="G1501" t="str">
        <f>VLOOKUP(Table1[[#This Row],[tot_e_Rx]],'Lookup Tables'!$B$2:$C$6,2,TRUE)</f>
        <v xml:space="preserve">very low </v>
      </c>
      <c r="H1501">
        <v>2099</v>
      </c>
      <c r="I1501">
        <v>456</v>
      </c>
      <c r="J1501">
        <v>1264</v>
      </c>
      <c r="K1501">
        <v>1250</v>
      </c>
      <c r="L1501">
        <v>296</v>
      </c>
      <c r="M1501">
        <v>273</v>
      </c>
      <c r="N1501">
        <v>0.91</v>
      </c>
      <c r="O1501">
        <v>0.89</v>
      </c>
      <c r="P1501" t="str">
        <f>IF(Table1[[#This Row],[pct_pharm_e_Rx]]&gt;=0.85,"most"," ")</f>
        <v>most</v>
      </c>
    </row>
    <row r="1502" spans="1:16" x14ac:dyDescent="0.2">
      <c r="A1502" t="s">
        <v>35</v>
      </c>
      <c r="B1502" t="s">
        <v>36</v>
      </c>
      <c r="C1502">
        <v>2548</v>
      </c>
      <c r="D1502" t="s">
        <v>114</v>
      </c>
      <c r="E1502" s="1">
        <v>43405</v>
      </c>
      <c r="F1502">
        <v>2548</v>
      </c>
      <c r="G1502" t="str">
        <f>VLOOKUP(Table1[[#This Row],[tot_e_Rx]],'Lookup Tables'!$B$2:$C$6,2,TRUE)</f>
        <v xml:space="preserve">very low </v>
      </c>
      <c r="H1502">
        <v>2315</v>
      </c>
      <c r="I1502">
        <v>232</v>
      </c>
      <c r="J1502">
        <v>1251</v>
      </c>
      <c r="K1502">
        <v>1279</v>
      </c>
      <c r="L1502">
        <v>371</v>
      </c>
      <c r="M1502">
        <v>379</v>
      </c>
      <c r="N1502">
        <v>0.97</v>
      </c>
      <c r="O1502">
        <v>0.97</v>
      </c>
      <c r="P1502" t="str">
        <f>IF(Table1[[#This Row],[pct_pharm_e_Rx]]&gt;=0.85,"most"," ")</f>
        <v>most</v>
      </c>
    </row>
    <row r="1503" spans="1:16" x14ac:dyDescent="0.2">
      <c r="A1503" t="s">
        <v>51</v>
      </c>
      <c r="B1503" t="s">
        <v>52</v>
      </c>
      <c r="C1503">
        <v>2546</v>
      </c>
      <c r="D1503" t="s">
        <v>116</v>
      </c>
      <c r="E1503" s="1">
        <v>42767</v>
      </c>
      <c r="F1503">
        <v>2546</v>
      </c>
      <c r="G1503" t="str">
        <f>VLOOKUP(Table1[[#This Row],[tot_e_Rx]],'Lookup Tables'!$B$2:$C$6,2,TRUE)</f>
        <v xml:space="preserve">very low </v>
      </c>
      <c r="H1503">
        <v>2263</v>
      </c>
      <c r="I1503">
        <v>283</v>
      </c>
      <c r="J1503">
        <v>1250</v>
      </c>
      <c r="K1503">
        <v>1213</v>
      </c>
      <c r="L1503">
        <v>454</v>
      </c>
      <c r="M1503">
        <v>219</v>
      </c>
      <c r="N1503">
        <v>0.98</v>
      </c>
      <c r="O1503">
        <v>0.97</v>
      </c>
      <c r="P1503" t="str">
        <f>IF(Table1[[#This Row],[pct_pharm_e_Rx]]&gt;=0.85,"most"," ")</f>
        <v>most</v>
      </c>
    </row>
    <row r="1504" spans="1:16" x14ac:dyDescent="0.2">
      <c r="A1504" t="s">
        <v>75</v>
      </c>
      <c r="B1504" t="s">
        <v>76</v>
      </c>
      <c r="C1504">
        <v>2544</v>
      </c>
      <c r="D1504" t="s">
        <v>114</v>
      </c>
      <c r="E1504" s="1">
        <v>43070</v>
      </c>
      <c r="F1504">
        <v>2544</v>
      </c>
      <c r="G1504" t="str">
        <f>VLOOKUP(Table1[[#This Row],[tot_e_Rx]],'Lookup Tables'!$B$2:$C$6,2,TRUE)</f>
        <v xml:space="preserve">very low </v>
      </c>
      <c r="H1504">
        <v>2153</v>
      </c>
      <c r="I1504">
        <v>349</v>
      </c>
      <c r="J1504">
        <v>903</v>
      </c>
      <c r="K1504">
        <v>1565</v>
      </c>
      <c r="L1504">
        <v>229</v>
      </c>
      <c r="M1504">
        <v>236</v>
      </c>
      <c r="N1504">
        <v>0.96</v>
      </c>
      <c r="O1504">
        <v>0.94</v>
      </c>
      <c r="P1504" t="str">
        <f>IF(Table1[[#This Row],[pct_pharm_e_Rx]]&gt;=0.85,"most"," ")</f>
        <v>most</v>
      </c>
    </row>
    <row r="1505" spans="1:16" x14ac:dyDescent="0.2">
      <c r="A1505" t="s">
        <v>35</v>
      </c>
      <c r="B1505" t="s">
        <v>36</v>
      </c>
      <c r="C1505">
        <v>2542</v>
      </c>
      <c r="D1505" t="s">
        <v>114</v>
      </c>
      <c r="E1505" s="1">
        <v>43374</v>
      </c>
      <c r="F1505">
        <v>2542</v>
      </c>
      <c r="G1505" t="str">
        <f>VLOOKUP(Table1[[#This Row],[tot_e_Rx]],'Lookup Tables'!$B$2:$C$6,2,TRUE)</f>
        <v xml:space="preserve">very low </v>
      </c>
      <c r="H1505">
        <v>2282</v>
      </c>
      <c r="I1505">
        <v>259</v>
      </c>
      <c r="J1505">
        <v>1266</v>
      </c>
      <c r="K1505">
        <v>1266</v>
      </c>
      <c r="L1505">
        <v>365</v>
      </c>
      <c r="M1505">
        <v>382</v>
      </c>
      <c r="N1505">
        <v>0.97</v>
      </c>
      <c r="O1505">
        <v>0.96</v>
      </c>
      <c r="P1505" t="str">
        <f>IF(Table1[[#This Row],[pct_pharm_e_Rx]]&gt;=0.85,"most"," ")</f>
        <v>most</v>
      </c>
    </row>
    <row r="1506" spans="1:16" x14ac:dyDescent="0.2">
      <c r="A1506" t="s">
        <v>59</v>
      </c>
      <c r="B1506" t="s">
        <v>60</v>
      </c>
      <c r="C1506">
        <v>2541</v>
      </c>
      <c r="D1506" t="s">
        <v>112</v>
      </c>
      <c r="E1506" s="1">
        <v>42583</v>
      </c>
      <c r="F1506">
        <v>2541</v>
      </c>
      <c r="G1506" t="str">
        <f>VLOOKUP(Table1[[#This Row],[tot_e_Rx]],'Lookup Tables'!$B$2:$C$6,2,TRUE)</f>
        <v xml:space="preserve">very low </v>
      </c>
      <c r="H1506">
        <v>1838</v>
      </c>
      <c r="I1506">
        <v>696</v>
      </c>
      <c r="J1506">
        <v>1091</v>
      </c>
      <c r="K1506">
        <v>1279</v>
      </c>
      <c r="L1506">
        <v>482</v>
      </c>
      <c r="M1506">
        <v>15</v>
      </c>
      <c r="N1506">
        <v>0.88</v>
      </c>
      <c r="O1506">
        <v>0.86</v>
      </c>
      <c r="P1506" t="str">
        <f>IF(Table1[[#This Row],[pct_pharm_e_Rx]]&gt;=0.85,"most"," ")</f>
        <v>most</v>
      </c>
    </row>
    <row r="1507" spans="1:16" x14ac:dyDescent="0.2">
      <c r="A1507" t="s">
        <v>87</v>
      </c>
      <c r="B1507" t="s">
        <v>88</v>
      </c>
      <c r="C1507">
        <v>2535</v>
      </c>
      <c r="D1507" t="s">
        <v>116</v>
      </c>
      <c r="E1507" s="1">
        <v>43132</v>
      </c>
      <c r="F1507">
        <v>2535</v>
      </c>
      <c r="G1507" t="str">
        <f>VLOOKUP(Table1[[#This Row],[tot_e_Rx]],'Lookup Tables'!$B$2:$C$6,2,TRUE)</f>
        <v xml:space="preserve">very low </v>
      </c>
      <c r="H1507">
        <v>2208</v>
      </c>
      <c r="I1507">
        <v>324</v>
      </c>
      <c r="J1507">
        <v>695</v>
      </c>
      <c r="K1507">
        <v>1545</v>
      </c>
      <c r="L1507">
        <v>295</v>
      </c>
      <c r="M1507">
        <v>95</v>
      </c>
      <c r="N1507">
        <v>0.98</v>
      </c>
      <c r="O1507">
        <v>0.98</v>
      </c>
      <c r="P1507" t="str">
        <f>IF(Table1[[#This Row],[pct_pharm_e_Rx]]&gt;=0.85,"most"," ")</f>
        <v>most</v>
      </c>
    </row>
    <row r="1508" spans="1:16" x14ac:dyDescent="0.2">
      <c r="A1508" t="s">
        <v>67</v>
      </c>
      <c r="B1508" t="s">
        <v>68</v>
      </c>
      <c r="C1508">
        <v>2527</v>
      </c>
      <c r="D1508" t="s">
        <v>119</v>
      </c>
      <c r="E1508" s="1">
        <v>42675</v>
      </c>
      <c r="F1508">
        <v>2527</v>
      </c>
      <c r="G1508" t="str">
        <f>VLOOKUP(Table1[[#This Row],[tot_e_Rx]],'Lookup Tables'!$B$2:$C$6,2,TRUE)</f>
        <v xml:space="preserve">very low </v>
      </c>
      <c r="H1508">
        <v>1917</v>
      </c>
      <c r="I1508">
        <v>610</v>
      </c>
      <c r="J1508">
        <v>1142</v>
      </c>
      <c r="K1508">
        <v>1322</v>
      </c>
      <c r="L1508">
        <v>276</v>
      </c>
      <c r="M1508">
        <v>260</v>
      </c>
      <c r="N1508">
        <v>0.89</v>
      </c>
      <c r="O1508">
        <v>0.89</v>
      </c>
      <c r="P1508" t="str">
        <f>IF(Table1[[#This Row],[pct_pharm_e_Rx]]&gt;=0.85,"most"," ")</f>
        <v>most</v>
      </c>
    </row>
    <row r="1509" spans="1:16" x14ac:dyDescent="0.2">
      <c r="A1509" t="s">
        <v>73</v>
      </c>
      <c r="B1509" t="s">
        <v>74</v>
      </c>
      <c r="C1509">
        <v>2525</v>
      </c>
      <c r="D1509" t="s">
        <v>114</v>
      </c>
      <c r="E1509" s="1">
        <v>42887</v>
      </c>
      <c r="F1509">
        <v>2525</v>
      </c>
      <c r="G1509" t="str">
        <f>VLOOKUP(Table1[[#This Row],[tot_e_Rx]],'Lookup Tables'!$B$2:$C$6,2,TRUE)</f>
        <v xml:space="preserve">very low </v>
      </c>
      <c r="H1509">
        <v>2150</v>
      </c>
      <c r="I1509">
        <v>375</v>
      </c>
      <c r="J1509">
        <v>1127</v>
      </c>
      <c r="K1509">
        <v>1275</v>
      </c>
      <c r="L1509">
        <v>416</v>
      </c>
      <c r="M1509">
        <v>209</v>
      </c>
      <c r="N1509">
        <v>0.96</v>
      </c>
      <c r="O1509">
        <v>0.96</v>
      </c>
      <c r="P1509" t="str">
        <f>IF(Table1[[#This Row],[pct_pharm_e_Rx]]&gt;=0.85,"most"," ")</f>
        <v>most</v>
      </c>
    </row>
    <row r="1510" spans="1:16" x14ac:dyDescent="0.2">
      <c r="A1510" t="s">
        <v>69</v>
      </c>
      <c r="B1510" t="s">
        <v>70</v>
      </c>
      <c r="C1510">
        <v>2524</v>
      </c>
      <c r="D1510" t="s">
        <v>116</v>
      </c>
      <c r="E1510" s="1">
        <v>42461</v>
      </c>
      <c r="F1510">
        <v>2524</v>
      </c>
      <c r="G1510" t="str">
        <f>VLOOKUP(Table1[[#This Row],[tot_e_Rx]],'Lookup Tables'!$B$2:$C$6,2,TRUE)</f>
        <v xml:space="preserve">very low </v>
      </c>
      <c r="H1510">
        <v>2306</v>
      </c>
      <c r="I1510">
        <v>218</v>
      </c>
      <c r="J1510">
        <v>1075</v>
      </c>
      <c r="K1510">
        <v>1421</v>
      </c>
      <c r="L1510">
        <v>420</v>
      </c>
      <c r="M1510">
        <v>184</v>
      </c>
      <c r="N1510">
        <v>0.95</v>
      </c>
      <c r="O1510">
        <v>0.94</v>
      </c>
      <c r="P1510" t="str">
        <f>IF(Table1[[#This Row],[pct_pharm_e_Rx]]&gt;=0.85,"most"," ")</f>
        <v>most</v>
      </c>
    </row>
    <row r="1511" spans="1:16" x14ac:dyDescent="0.2">
      <c r="A1511" t="s">
        <v>87</v>
      </c>
      <c r="B1511" t="s">
        <v>88</v>
      </c>
      <c r="C1511">
        <v>2524</v>
      </c>
      <c r="D1511" t="s">
        <v>116</v>
      </c>
      <c r="E1511" s="1">
        <v>43313</v>
      </c>
      <c r="F1511">
        <v>2524</v>
      </c>
      <c r="G1511" t="str">
        <f>VLOOKUP(Table1[[#This Row],[tot_e_Rx]],'Lookup Tables'!$B$2:$C$6,2,TRUE)</f>
        <v xml:space="preserve">very low </v>
      </c>
      <c r="H1511">
        <v>2209</v>
      </c>
      <c r="I1511">
        <v>314</v>
      </c>
      <c r="J1511">
        <v>770</v>
      </c>
      <c r="K1511">
        <v>1750</v>
      </c>
      <c r="L1511">
        <v>256</v>
      </c>
      <c r="M1511">
        <v>105</v>
      </c>
      <c r="N1511">
        <v>0.98</v>
      </c>
      <c r="O1511">
        <v>0.98</v>
      </c>
      <c r="P1511" t="str">
        <f>IF(Table1[[#This Row],[pct_pharm_e_Rx]]&gt;=0.85,"most"," ")</f>
        <v>most</v>
      </c>
    </row>
    <row r="1512" spans="1:16" x14ac:dyDescent="0.2">
      <c r="A1512" t="s">
        <v>75</v>
      </c>
      <c r="B1512" t="s">
        <v>76</v>
      </c>
      <c r="C1512">
        <v>2523</v>
      </c>
      <c r="D1512" t="s">
        <v>114</v>
      </c>
      <c r="E1512" s="1">
        <v>43040</v>
      </c>
      <c r="F1512">
        <v>2523</v>
      </c>
      <c r="G1512" t="str">
        <f>VLOOKUP(Table1[[#This Row],[tot_e_Rx]],'Lookup Tables'!$B$2:$C$6,2,TRUE)</f>
        <v xml:space="preserve">very low </v>
      </c>
      <c r="H1512">
        <v>2125</v>
      </c>
      <c r="I1512">
        <v>359</v>
      </c>
      <c r="J1512">
        <v>903</v>
      </c>
      <c r="K1512">
        <v>1555</v>
      </c>
      <c r="L1512">
        <v>221</v>
      </c>
      <c r="M1512">
        <v>228</v>
      </c>
      <c r="N1512">
        <v>0.96</v>
      </c>
      <c r="O1512">
        <v>0.94</v>
      </c>
      <c r="P1512" t="str">
        <f>IF(Table1[[#This Row],[pct_pharm_e_Rx]]&gt;=0.85,"most"," ")</f>
        <v>most</v>
      </c>
    </row>
    <row r="1513" spans="1:16" x14ac:dyDescent="0.2">
      <c r="A1513" t="s">
        <v>87</v>
      </c>
      <c r="B1513" t="s">
        <v>88</v>
      </c>
      <c r="C1513">
        <v>2522</v>
      </c>
      <c r="D1513" t="s">
        <v>116</v>
      </c>
      <c r="E1513" s="1">
        <v>43101</v>
      </c>
      <c r="F1513">
        <v>2522</v>
      </c>
      <c r="G1513" t="str">
        <f>VLOOKUP(Table1[[#This Row],[tot_e_Rx]],'Lookup Tables'!$B$2:$C$6,2,TRUE)</f>
        <v xml:space="preserve">very low </v>
      </c>
      <c r="H1513">
        <v>2198</v>
      </c>
      <c r="I1513">
        <v>323</v>
      </c>
      <c r="J1513">
        <v>695</v>
      </c>
      <c r="K1513">
        <v>1543</v>
      </c>
      <c r="L1513">
        <v>295</v>
      </c>
      <c r="M1513">
        <v>88</v>
      </c>
      <c r="N1513">
        <v>0.98</v>
      </c>
      <c r="O1513">
        <v>0.98</v>
      </c>
      <c r="P1513" t="str">
        <f>IF(Table1[[#This Row],[pct_pharm_e_Rx]]&gt;=0.85,"most"," ")</f>
        <v>most</v>
      </c>
    </row>
    <row r="1514" spans="1:16" x14ac:dyDescent="0.2">
      <c r="A1514" t="s">
        <v>75</v>
      </c>
      <c r="B1514" t="s">
        <v>76</v>
      </c>
      <c r="C1514">
        <v>2514</v>
      </c>
      <c r="D1514" t="s">
        <v>114</v>
      </c>
      <c r="E1514" s="1">
        <v>43009</v>
      </c>
      <c r="F1514">
        <v>2514</v>
      </c>
      <c r="G1514" t="str">
        <f>VLOOKUP(Table1[[#This Row],[tot_e_Rx]],'Lookup Tables'!$B$2:$C$6,2,TRUE)</f>
        <v xml:space="preserve">very low </v>
      </c>
      <c r="H1514">
        <v>2103</v>
      </c>
      <c r="I1514">
        <v>370</v>
      </c>
      <c r="J1514">
        <v>898</v>
      </c>
      <c r="K1514">
        <v>1555</v>
      </c>
      <c r="L1514">
        <v>216</v>
      </c>
      <c r="M1514">
        <v>233</v>
      </c>
      <c r="N1514">
        <v>0.96</v>
      </c>
      <c r="O1514">
        <v>0.94</v>
      </c>
      <c r="P1514" t="str">
        <f>IF(Table1[[#This Row],[pct_pharm_e_Rx]]&gt;=0.85,"most"," ")</f>
        <v>most</v>
      </c>
    </row>
    <row r="1515" spans="1:16" x14ac:dyDescent="0.2">
      <c r="A1515" t="s">
        <v>35</v>
      </c>
      <c r="B1515" t="s">
        <v>36</v>
      </c>
      <c r="C1515">
        <v>2507</v>
      </c>
      <c r="D1515" t="s">
        <v>114</v>
      </c>
      <c r="E1515" s="1">
        <v>43344</v>
      </c>
      <c r="F1515">
        <v>2507</v>
      </c>
      <c r="G1515" t="str">
        <f>VLOOKUP(Table1[[#This Row],[tot_e_Rx]],'Lookup Tables'!$B$2:$C$6,2,TRUE)</f>
        <v xml:space="preserve">very low </v>
      </c>
      <c r="H1515">
        <v>2254</v>
      </c>
      <c r="I1515">
        <v>252</v>
      </c>
      <c r="J1515">
        <v>1248</v>
      </c>
      <c r="K1515">
        <v>1253</v>
      </c>
      <c r="L1515">
        <v>364</v>
      </c>
      <c r="M1515">
        <v>371</v>
      </c>
      <c r="N1515">
        <v>0.97</v>
      </c>
      <c r="O1515">
        <v>0.96</v>
      </c>
      <c r="P1515" t="str">
        <f>IF(Table1[[#This Row],[pct_pharm_e_Rx]]&gt;=0.85,"most"," ")</f>
        <v>most</v>
      </c>
    </row>
    <row r="1516" spans="1:16" x14ac:dyDescent="0.2">
      <c r="A1516" t="s">
        <v>107</v>
      </c>
      <c r="B1516" t="s">
        <v>108</v>
      </c>
      <c r="C1516">
        <v>2503</v>
      </c>
      <c r="D1516" t="s">
        <v>117</v>
      </c>
      <c r="E1516" s="1">
        <v>42675</v>
      </c>
      <c r="F1516">
        <v>2503</v>
      </c>
      <c r="G1516" t="str">
        <f>VLOOKUP(Table1[[#This Row],[tot_e_Rx]],'Lookup Tables'!$B$2:$C$6,2,TRUE)</f>
        <v xml:space="preserve">very low </v>
      </c>
      <c r="H1516">
        <v>2091</v>
      </c>
      <c r="I1516">
        <v>412</v>
      </c>
      <c r="J1516">
        <v>947</v>
      </c>
      <c r="K1516">
        <v>1438</v>
      </c>
      <c r="L1516">
        <v>208</v>
      </c>
      <c r="M1516">
        <v>181</v>
      </c>
      <c r="N1516">
        <v>0.95</v>
      </c>
      <c r="O1516">
        <v>0.95</v>
      </c>
      <c r="P1516" t="str">
        <f>IF(Table1[[#This Row],[pct_pharm_e_Rx]]&gt;=0.85,"most"," ")</f>
        <v>most</v>
      </c>
    </row>
    <row r="1517" spans="1:16" x14ac:dyDescent="0.2">
      <c r="A1517" t="s">
        <v>59</v>
      </c>
      <c r="B1517" t="s">
        <v>60</v>
      </c>
      <c r="C1517">
        <v>2500</v>
      </c>
      <c r="D1517" t="s">
        <v>112</v>
      </c>
      <c r="E1517" s="1">
        <v>42522</v>
      </c>
      <c r="F1517">
        <v>2500</v>
      </c>
      <c r="G1517" t="str">
        <f>VLOOKUP(Table1[[#This Row],[tot_e_Rx]],'Lookup Tables'!$B$2:$C$6,2,TRUE)</f>
        <v xml:space="preserve">very low </v>
      </c>
      <c r="H1517">
        <v>1750</v>
      </c>
      <c r="I1517">
        <v>747</v>
      </c>
      <c r="J1517">
        <v>1129</v>
      </c>
      <c r="K1517">
        <v>1339</v>
      </c>
      <c r="L1517">
        <v>491</v>
      </c>
      <c r="M1517">
        <v>20</v>
      </c>
      <c r="N1517">
        <v>0.88</v>
      </c>
      <c r="O1517">
        <v>0.84</v>
      </c>
      <c r="P1517" t="str">
        <f>IF(Table1[[#This Row],[pct_pharm_e_Rx]]&gt;=0.85,"most"," ")</f>
        <v xml:space="preserve"> </v>
      </c>
    </row>
    <row r="1518" spans="1:16" x14ac:dyDescent="0.2">
      <c r="A1518" t="s">
        <v>73</v>
      </c>
      <c r="B1518" t="s">
        <v>74</v>
      </c>
      <c r="C1518">
        <v>2497</v>
      </c>
      <c r="D1518" t="s">
        <v>114</v>
      </c>
      <c r="E1518" s="1">
        <v>42856</v>
      </c>
      <c r="F1518">
        <v>2497</v>
      </c>
      <c r="G1518" t="str">
        <f>VLOOKUP(Table1[[#This Row],[tot_e_Rx]],'Lookup Tables'!$B$2:$C$6,2,TRUE)</f>
        <v xml:space="preserve">very low </v>
      </c>
      <c r="H1518">
        <v>2133</v>
      </c>
      <c r="I1518">
        <v>364</v>
      </c>
      <c r="J1518">
        <v>1115</v>
      </c>
      <c r="K1518">
        <v>1269</v>
      </c>
      <c r="L1518">
        <v>403</v>
      </c>
      <c r="M1518">
        <v>204</v>
      </c>
      <c r="N1518">
        <v>0.96</v>
      </c>
      <c r="O1518">
        <v>0.96</v>
      </c>
      <c r="P1518" t="str">
        <f>IF(Table1[[#This Row],[pct_pharm_e_Rx]]&gt;=0.85,"most"," ")</f>
        <v>most</v>
      </c>
    </row>
    <row r="1519" spans="1:16" x14ac:dyDescent="0.2">
      <c r="A1519" t="s">
        <v>67</v>
      </c>
      <c r="B1519" t="s">
        <v>68</v>
      </c>
      <c r="C1519">
        <v>2488</v>
      </c>
      <c r="D1519" t="s">
        <v>119</v>
      </c>
      <c r="E1519" s="1">
        <v>42644</v>
      </c>
      <c r="F1519">
        <v>2488</v>
      </c>
      <c r="G1519" t="str">
        <f>VLOOKUP(Table1[[#This Row],[tot_e_Rx]],'Lookup Tables'!$B$2:$C$6,2,TRUE)</f>
        <v xml:space="preserve">very low </v>
      </c>
      <c r="H1519">
        <v>1884</v>
      </c>
      <c r="I1519">
        <v>604</v>
      </c>
      <c r="J1519">
        <v>1133</v>
      </c>
      <c r="K1519">
        <v>1292</v>
      </c>
      <c r="L1519">
        <v>274</v>
      </c>
      <c r="M1519">
        <v>262</v>
      </c>
      <c r="N1519">
        <v>0.89</v>
      </c>
      <c r="O1519">
        <v>0.88</v>
      </c>
      <c r="P1519" t="str">
        <f>IF(Table1[[#This Row],[pct_pharm_e_Rx]]&gt;=0.85,"most"," ")</f>
        <v>most</v>
      </c>
    </row>
    <row r="1520" spans="1:16" x14ac:dyDescent="0.2">
      <c r="A1520" t="s">
        <v>87</v>
      </c>
      <c r="B1520" t="s">
        <v>88</v>
      </c>
      <c r="C1520">
        <v>2484</v>
      </c>
      <c r="D1520" t="s">
        <v>116</v>
      </c>
      <c r="E1520" s="1">
        <v>43070</v>
      </c>
      <c r="F1520">
        <v>2484</v>
      </c>
      <c r="G1520" t="str">
        <f>VLOOKUP(Table1[[#This Row],[tot_e_Rx]],'Lookup Tables'!$B$2:$C$6,2,TRUE)</f>
        <v xml:space="preserve">very low </v>
      </c>
      <c r="H1520">
        <v>2164</v>
      </c>
      <c r="I1520">
        <v>316</v>
      </c>
      <c r="J1520">
        <v>685</v>
      </c>
      <c r="K1520">
        <v>1524</v>
      </c>
      <c r="L1520">
        <v>294</v>
      </c>
      <c r="M1520">
        <v>86</v>
      </c>
      <c r="N1520">
        <v>0.98</v>
      </c>
      <c r="O1520">
        <v>0.98</v>
      </c>
      <c r="P1520" t="str">
        <f>IF(Table1[[#This Row],[pct_pharm_e_Rx]]&gt;=0.85,"most"," ")</f>
        <v>most</v>
      </c>
    </row>
    <row r="1521" spans="1:16" x14ac:dyDescent="0.2">
      <c r="A1521" t="s">
        <v>59</v>
      </c>
      <c r="B1521" t="s">
        <v>60</v>
      </c>
      <c r="C1521">
        <v>2483</v>
      </c>
      <c r="D1521" t="s">
        <v>112</v>
      </c>
      <c r="E1521" s="1">
        <v>42552</v>
      </c>
      <c r="F1521">
        <v>2483</v>
      </c>
      <c r="G1521" t="str">
        <f>VLOOKUP(Table1[[#This Row],[tot_e_Rx]],'Lookup Tables'!$B$2:$C$6,2,TRUE)</f>
        <v xml:space="preserve">very low </v>
      </c>
      <c r="H1521">
        <v>1777</v>
      </c>
      <c r="I1521">
        <v>701</v>
      </c>
      <c r="J1521">
        <v>1120</v>
      </c>
      <c r="K1521">
        <v>1312</v>
      </c>
      <c r="L1521">
        <v>505</v>
      </c>
      <c r="M1521">
        <v>16</v>
      </c>
      <c r="N1521">
        <v>0.88</v>
      </c>
      <c r="O1521">
        <v>0.84</v>
      </c>
      <c r="P1521" t="str">
        <f>IF(Table1[[#This Row],[pct_pharm_e_Rx]]&gt;=0.85,"most"," ")</f>
        <v xml:space="preserve"> </v>
      </c>
    </row>
    <row r="1522" spans="1:16" x14ac:dyDescent="0.2">
      <c r="A1522" t="s">
        <v>41</v>
      </c>
      <c r="B1522" t="s">
        <v>42</v>
      </c>
      <c r="C1522">
        <v>2476</v>
      </c>
      <c r="D1522" t="s">
        <v>119</v>
      </c>
      <c r="E1522" s="1">
        <v>42401</v>
      </c>
      <c r="F1522">
        <v>2476</v>
      </c>
      <c r="G1522" t="str">
        <f>VLOOKUP(Table1[[#This Row],[tot_e_Rx]],'Lookup Tables'!$B$2:$C$6,2,TRUE)</f>
        <v xml:space="preserve">very low </v>
      </c>
      <c r="H1522">
        <v>1983</v>
      </c>
      <c r="I1522">
        <v>401</v>
      </c>
      <c r="J1522">
        <v>1187</v>
      </c>
      <c r="K1522">
        <v>1232</v>
      </c>
      <c r="L1522">
        <v>364</v>
      </c>
      <c r="M1522">
        <v>177</v>
      </c>
      <c r="N1522">
        <v>0.86</v>
      </c>
      <c r="O1522">
        <v>0.85</v>
      </c>
      <c r="P1522" t="str">
        <f>IF(Table1[[#This Row],[pct_pharm_e_Rx]]&gt;=0.85,"most"," ")</f>
        <v>most</v>
      </c>
    </row>
    <row r="1523" spans="1:16" x14ac:dyDescent="0.2">
      <c r="A1523" t="s">
        <v>73</v>
      </c>
      <c r="B1523" t="s">
        <v>74</v>
      </c>
      <c r="C1523">
        <v>2468</v>
      </c>
      <c r="D1523" t="s">
        <v>114</v>
      </c>
      <c r="E1523" s="1">
        <v>42826</v>
      </c>
      <c r="F1523">
        <v>2468</v>
      </c>
      <c r="G1523" t="str">
        <f>VLOOKUP(Table1[[#This Row],[tot_e_Rx]],'Lookup Tables'!$B$2:$C$6,2,TRUE)</f>
        <v xml:space="preserve">very low </v>
      </c>
      <c r="H1523">
        <v>2121</v>
      </c>
      <c r="I1523">
        <v>346</v>
      </c>
      <c r="J1523">
        <v>1107</v>
      </c>
      <c r="K1523">
        <v>1248</v>
      </c>
      <c r="L1523">
        <v>397</v>
      </c>
      <c r="M1523">
        <v>205</v>
      </c>
      <c r="N1523">
        <v>0.96</v>
      </c>
      <c r="O1523">
        <v>0.96</v>
      </c>
      <c r="P1523" t="str">
        <f>IF(Table1[[#This Row],[pct_pharm_e_Rx]]&gt;=0.85,"most"," ")</f>
        <v>most</v>
      </c>
    </row>
    <row r="1524" spans="1:16" x14ac:dyDescent="0.2">
      <c r="A1524" t="s">
        <v>51</v>
      </c>
      <c r="B1524" t="s">
        <v>52</v>
      </c>
      <c r="C1524">
        <v>2466</v>
      </c>
      <c r="D1524" t="s">
        <v>116</v>
      </c>
      <c r="E1524" s="1">
        <v>42736</v>
      </c>
      <c r="F1524">
        <v>2466</v>
      </c>
      <c r="G1524" t="str">
        <f>VLOOKUP(Table1[[#This Row],[tot_e_Rx]],'Lookup Tables'!$B$2:$C$6,2,TRUE)</f>
        <v xml:space="preserve">very low </v>
      </c>
      <c r="H1524">
        <v>2182</v>
      </c>
      <c r="I1524">
        <v>284</v>
      </c>
      <c r="J1524">
        <v>1213</v>
      </c>
      <c r="K1524">
        <v>1173</v>
      </c>
      <c r="L1524">
        <v>438</v>
      </c>
      <c r="M1524">
        <v>211</v>
      </c>
      <c r="N1524">
        <v>0.97</v>
      </c>
      <c r="O1524">
        <v>0.97</v>
      </c>
      <c r="P1524" t="str">
        <f>IF(Table1[[#This Row],[pct_pharm_e_Rx]]&gt;=0.85,"most"," ")</f>
        <v>most</v>
      </c>
    </row>
    <row r="1525" spans="1:16" x14ac:dyDescent="0.2">
      <c r="A1525" t="s">
        <v>87</v>
      </c>
      <c r="B1525" t="s">
        <v>88</v>
      </c>
      <c r="C1525">
        <v>2444</v>
      </c>
      <c r="D1525" t="s">
        <v>116</v>
      </c>
      <c r="E1525" s="1">
        <v>43040</v>
      </c>
      <c r="F1525">
        <v>2444</v>
      </c>
      <c r="G1525" t="str">
        <f>VLOOKUP(Table1[[#This Row],[tot_e_Rx]],'Lookup Tables'!$B$2:$C$6,2,TRUE)</f>
        <v xml:space="preserve">very low </v>
      </c>
      <c r="H1525">
        <v>2135</v>
      </c>
      <c r="I1525">
        <v>307</v>
      </c>
      <c r="J1525">
        <v>660</v>
      </c>
      <c r="K1525">
        <v>1515</v>
      </c>
      <c r="L1525">
        <v>262</v>
      </c>
      <c r="M1525">
        <v>84</v>
      </c>
      <c r="N1525">
        <v>0.98</v>
      </c>
      <c r="O1525">
        <v>0.98</v>
      </c>
      <c r="P1525" t="str">
        <f>IF(Table1[[#This Row],[pct_pharm_e_Rx]]&gt;=0.85,"most"," ")</f>
        <v>most</v>
      </c>
    </row>
    <row r="1526" spans="1:16" x14ac:dyDescent="0.2">
      <c r="A1526" t="s">
        <v>35</v>
      </c>
      <c r="B1526" t="s">
        <v>36</v>
      </c>
      <c r="C1526">
        <v>2442</v>
      </c>
      <c r="D1526" t="s">
        <v>114</v>
      </c>
      <c r="E1526" s="1">
        <v>43313</v>
      </c>
      <c r="F1526">
        <v>2442</v>
      </c>
      <c r="G1526" t="str">
        <f>VLOOKUP(Table1[[#This Row],[tot_e_Rx]],'Lookup Tables'!$B$2:$C$6,2,TRUE)</f>
        <v xml:space="preserve">very low </v>
      </c>
      <c r="H1526">
        <v>2166</v>
      </c>
      <c r="I1526">
        <v>259</v>
      </c>
      <c r="J1526">
        <v>1232</v>
      </c>
      <c r="K1526">
        <v>1206</v>
      </c>
      <c r="L1526">
        <v>352</v>
      </c>
      <c r="M1526">
        <v>374</v>
      </c>
      <c r="N1526">
        <v>0.97</v>
      </c>
      <c r="O1526">
        <v>0.96</v>
      </c>
      <c r="P1526" t="str">
        <f>IF(Table1[[#This Row],[pct_pharm_e_Rx]]&gt;=0.85,"most"," ")</f>
        <v>most</v>
      </c>
    </row>
    <row r="1527" spans="1:16" x14ac:dyDescent="0.2">
      <c r="A1527" t="s">
        <v>75</v>
      </c>
      <c r="B1527" t="s">
        <v>76</v>
      </c>
      <c r="C1527">
        <v>2434</v>
      </c>
      <c r="D1527" t="s">
        <v>114</v>
      </c>
      <c r="E1527" s="1">
        <v>42979</v>
      </c>
      <c r="F1527">
        <v>2434</v>
      </c>
      <c r="G1527" t="str">
        <f>VLOOKUP(Table1[[#This Row],[tot_e_Rx]],'Lookup Tables'!$B$2:$C$6,2,TRUE)</f>
        <v xml:space="preserve">very low </v>
      </c>
      <c r="H1527">
        <v>2023</v>
      </c>
      <c r="I1527">
        <v>371</v>
      </c>
      <c r="J1527">
        <v>894</v>
      </c>
      <c r="K1527">
        <v>1483</v>
      </c>
      <c r="L1527">
        <v>219</v>
      </c>
      <c r="M1527">
        <v>234</v>
      </c>
      <c r="N1527">
        <v>0.96</v>
      </c>
      <c r="O1527">
        <v>0.94</v>
      </c>
      <c r="P1527" t="str">
        <f>IF(Table1[[#This Row],[pct_pharm_e_Rx]]&gt;=0.85,"most"," ")</f>
        <v>most</v>
      </c>
    </row>
    <row r="1528" spans="1:16" x14ac:dyDescent="0.2">
      <c r="A1528" t="s">
        <v>107</v>
      </c>
      <c r="B1528" t="s">
        <v>108</v>
      </c>
      <c r="C1528">
        <v>2433</v>
      </c>
      <c r="D1528" t="s">
        <v>117</v>
      </c>
      <c r="E1528" s="1">
        <v>42644</v>
      </c>
      <c r="F1528">
        <v>2433</v>
      </c>
      <c r="G1528" t="str">
        <f>VLOOKUP(Table1[[#This Row],[tot_e_Rx]],'Lookup Tables'!$B$2:$C$6,2,TRUE)</f>
        <v xml:space="preserve">very low </v>
      </c>
      <c r="H1528">
        <v>1998</v>
      </c>
      <c r="I1528">
        <v>435</v>
      </c>
      <c r="J1528">
        <v>916</v>
      </c>
      <c r="K1528">
        <v>1396</v>
      </c>
      <c r="L1528">
        <v>197</v>
      </c>
      <c r="M1528">
        <v>167</v>
      </c>
      <c r="N1528">
        <v>0.95</v>
      </c>
      <c r="O1528">
        <v>0.94</v>
      </c>
      <c r="P1528" t="str">
        <f>IF(Table1[[#This Row],[pct_pharm_e_Rx]]&gt;=0.85,"most"," ")</f>
        <v>most</v>
      </c>
    </row>
    <row r="1529" spans="1:16" x14ac:dyDescent="0.2">
      <c r="A1529" t="s">
        <v>87</v>
      </c>
      <c r="B1529" t="s">
        <v>88</v>
      </c>
      <c r="C1529">
        <v>2431</v>
      </c>
      <c r="D1529" t="s">
        <v>116</v>
      </c>
      <c r="E1529" s="1">
        <v>42979</v>
      </c>
      <c r="F1529">
        <v>2431</v>
      </c>
      <c r="G1529" t="str">
        <f>VLOOKUP(Table1[[#This Row],[tot_e_Rx]],'Lookup Tables'!$B$2:$C$6,2,TRUE)</f>
        <v xml:space="preserve">very low </v>
      </c>
      <c r="H1529">
        <v>2058</v>
      </c>
      <c r="I1529">
        <v>371</v>
      </c>
      <c r="J1529">
        <v>641</v>
      </c>
      <c r="K1529">
        <v>1521</v>
      </c>
      <c r="L1529">
        <v>231</v>
      </c>
      <c r="M1529">
        <v>77</v>
      </c>
      <c r="N1529">
        <v>0.98</v>
      </c>
      <c r="O1529">
        <v>0.96</v>
      </c>
      <c r="P1529" t="str">
        <f>IF(Table1[[#This Row],[pct_pharm_e_Rx]]&gt;=0.85,"most"," ")</f>
        <v>most</v>
      </c>
    </row>
    <row r="1530" spans="1:16" x14ac:dyDescent="0.2">
      <c r="A1530" t="s">
        <v>51</v>
      </c>
      <c r="B1530" t="s">
        <v>52</v>
      </c>
      <c r="C1530">
        <v>2428</v>
      </c>
      <c r="D1530" t="s">
        <v>116</v>
      </c>
      <c r="E1530" s="1">
        <v>42705</v>
      </c>
      <c r="F1530">
        <v>2428</v>
      </c>
      <c r="G1530" t="str">
        <f>VLOOKUP(Table1[[#This Row],[tot_e_Rx]],'Lookup Tables'!$B$2:$C$6,2,TRUE)</f>
        <v xml:space="preserve">very low </v>
      </c>
      <c r="H1530">
        <v>2145</v>
      </c>
      <c r="I1530">
        <v>283</v>
      </c>
      <c r="J1530">
        <v>1196</v>
      </c>
      <c r="K1530">
        <v>1157</v>
      </c>
      <c r="L1530">
        <v>431</v>
      </c>
      <c r="M1530">
        <v>203</v>
      </c>
      <c r="N1530">
        <v>0.97</v>
      </c>
      <c r="O1530">
        <v>0.96</v>
      </c>
      <c r="P1530" t="str">
        <f>IF(Table1[[#This Row],[pct_pharm_e_Rx]]&gt;=0.85,"most"," ")</f>
        <v>most</v>
      </c>
    </row>
    <row r="1531" spans="1:16" x14ac:dyDescent="0.2">
      <c r="A1531" t="s">
        <v>87</v>
      </c>
      <c r="B1531" t="s">
        <v>88</v>
      </c>
      <c r="C1531">
        <v>2427</v>
      </c>
      <c r="D1531" t="s">
        <v>116</v>
      </c>
      <c r="E1531" s="1">
        <v>43009</v>
      </c>
      <c r="F1531">
        <v>2427</v>
      </c>
      <c r="G1531" t="str">
        <f>VLOOKUP(Table1[[#This Row],[tot_e_Rx]],'Lookup Tables'!$B$2:$C$6,2,TRUE)</f>
        <v xml:space="preserve">very low </v>
      </c>
      <c r="H1531">
        <v>2100</v>
      </c>
      <c r="I1531">
        <v>325</v>
      </c>
      <c r="J1531">
        <v>638</v>
      </c>
      <c r="K1531">
        <v>1510</v>
      </c>
      <c r="L1531">
        <v>236</v>
      </c>
      <c r="M1531">
        <v>76</v>
      </c>
      <c r="N1531">
        <v>0.98</v>
      </c>
      <c r="O1531">
        <v>0.98</v>
      </c>
      <c r="P1531" t="str">
        <f>IF(Table1[[#This Row],[pct_pharm_e_Rx]]&gt;=0.85,"most"," ")</f>
        <v>most</v>
      </c>
    </row>
    <row r="1532" spans="1:16" x14ac:dyDescent="0.2">
      <c r="A1532" t="s">
        <v>87</v>
      </c>
      <c r="B1532" t="s">
        <v>88</v>
      </c>
      <c r="C1532">
        <v>2417</v>
      </c>
      <c r="D1532" t="s">
        <v>116</v>
      </c>
      <c r="E1532" s="1">
        <v>42948</v>
      </c>
      <c r="F1532">
        <v>2417</v>
      </c>
      <c r="G1532" t="str">
        <f>VLOOKUP(Table1[[#This Row],[tot_e_Rx]],'Lookup Tables'!$B$2:$C$6,2,TRUE)</f>
        <v xml:space="preserve">very low </v>
      </c>
      <c r="H1532">
        <v>2041</v>
      </c>
      <c r="I1532">
        <v>374</v>
      </c>
      <c r="J1532">
        <v>643</v>
      </c>
      <c r="K1532">
        <v>1514</v>
      </c>
      <c r="L1532">
        <v>232</v>
      </c>
      <c r="M1532">
        <v>78</v>
      </c>
      <c r="N1532">
        <v>0.97</v>
      </c>
      <c r="O1532">
        <v>0.96</v>
      </c>
      <c r="P1532" t="str">
        <f>IF(Table1[[#This Row],[pct_pharm_e_Rx]]&gt;=0.85,"most"," ")</f>
        <v>most</v>
      </c>
    </row>
    <row r="1533" spans="1:16" x14ac:dyDescent="0.2">
      <c r="A1533" t="s">
        <v>41</v>
      </c>
      <c r="B1533" t="s">
        <v>42</v>
      </c>
      <c r="C1533">
        <v>2415</v>
      </c>
      <c r="D1533" t="s">
        <v>119</v>
      </c>
      <c r="E1533" s="1">
        <v>42370</v>
      </c>
      <c r="F1533">
        <v>2415</v>
      </c>
      <c r="G1533" t="str">
        <f>VLOOKUP(Table1[[#This Row],[tot_e_Rx]],'Lookup Tables'!$B$2:$C$6,2,TRUE)</f>
        <v xml:space="preserve">very low </v>
      </c>
      <c r="H1533">
        <v>1918</v>
      </c>
      <c r="I1533">
        <v>401</v>
      </c>
      <c r="J1533">
        <v>1055</v>
      </c>
      <c r="K1533">
        <v>1174</v>
      </c>
      <c r="L1533">
        <v>329</v>
      </c>
      <c r="M1533">
        <v>167</v>
      </c>
      <c r="N1533">
        <v>0.86</v>
      </c>
      <c r="O1533">
        <v>0.85</v>
      </c>
      <c r="P1533" t="str">
        <f>IF(Table1[[#This Row],[pct_pharm_e_Rx]]&gt;=0.85,"most"," ")</f>
        <v>most</v>
      </c>
    </row>
    <row r="1534" spans="1:16" x14ac:dyDescent="0.2">
      <c r="A1534" t="s">
        <v>97</v>
      </c>
      <c r="B1534" t="s">
        <v>98</v>
      </c>
      <c r="C1534">
        <v>2412</v>
      </c>
      <c r="D1534" t="s">
        <v>114</v>
      </c>
      <c r="E1534" s="1">
        <v>42705</v>
      </c>
      <c r="F1534">
        <v>2412</v>
      </c>
      <c r="G1534" t="str">
        <f>VLOOKUP(Table1[[#This Row],[tot_e_Rx]],'Lookup Tables'!$B$2:$C$6,2,TRUE)</f>
        <v xml:space="preserve">very low </v>
      </c>
      <c r="H1534">
        <v>1959</v>
      </c>
      <c r="I1534">
        <v>453</v>
      </c>
      <c r="J1534">
        <v>1192</v>
      </c>
      <c r="K1534">
        <v>1188</v>
      </c>
      <c r="L1534">
        <v>276</v>
      </c>
      <c r="M1534">
        <v>270</v>
      </c>
      <c r="N1534">
        <v>0.91</v>
      </c>
      <c r="O1534">
        <v>0.89</v>
      </c>
      <c r="P1534" t="str">
        <f>IF(Table1[[#This Row],[pct_pharm_e_Rx]]&gt;=0.85,"most"," ")</f>
        <v>most</v>
      </c>
    </row>
    <row r="1535" spans="1:16" x14ac:dyDescent="0.2">
      <c r="A1535" t="s">
        <v>45</v>
      </c>
      <c r="B1535" t="s">
        <v>46</v>
      </c>
      <c r="C1535">
        <v>2410</v>
      </c>
      <c r="D1535" t="s">
        <v>115</v>
      </c>
      <c r="E1535" s="1">
        <v>42430</v>
      </c>
      <c r="F1535">
        <v>2410</v>
      </c>
      <c r="G1535" t="str">
        <f>VLOOKUP(Table1[[#This Row],[tot_e_Rx]],'Lookup Tables'!$B$2:$C$6,2,TRUE)</f>
        <v xml:space="preserve">very low </v>
      </c>
      <c r="H1535">
        <v>1780</v>
      </c>
      <c r="I1535">
        <v>611</v>
      </c>
      <c r="J1535">
        <v>916</v>
      </c>
      <c r="K1535">
        <v>1474</v>
      </c>
      <c r="L1535">
        <v>290</v>
      </c>
      <c r="M1535">
        <v>60</v>
      </c>
      <c r="N1535">
        <v>0.82</v>
      </c>
      <c r="O1535">
        <v>0.8</v>
      </c>
      <c r="P1535" t="str">
        <f>IF(Table1[[#This Row],[pct_pharm_e_Rx]]&gt;=0.85,"most"," ")</f>
        <v xml:space="preserve"> </v>
      </c>
    </row>
    <row r="1536" spans="1:16" x14ac:dyDescent="0.2">
      <c r="A1536" t="s">
        <v>67</v>
      </c>
      <c r="B1536" t="s">
        <v>68</v>
      </c>
      <c r="C1536">
        <v>2409</v>
      </c>
      <c r="D1536" t="s">
        <v>119</v>
      </c>
      <c r="E1536" s="1">
        <v>42614</v>
      </c>
      <c r="F1536">
        <v>2409</v>
      </c>
      <c r="G1536" t="str">
        <f>VLOOKUP(Table1[[#This Row],[tot_e_Rx]],'Lookup Tables'!$B$2:$C$6,2,TRUE)</f>
        <v xml:space="preserve">very low </v>
      </c>
      <c r="H1536">
        <v>1805</v>
      </c>
      <c r="I1536">
        <v>604</v>
      </c>
      <c r="J1536">
        <v>1115</v>
      </c>
      <c r="K1536">
        <v>1235</v>
      </c>
      <c r="L1536">
        <v>273</v>
      </c>
      <c r="M1536">
        <v>255</v>
      </c>
      <c r="N1536">
        <v>0.88</v>
      </c>
      <c r="O1536">
        <v>0.87</v>
      </c>
      <c r="P1536" t="str">
        <f>IF(Table1[[#This Row],[pct_pharm_e_Rx]]&gt;=0.85,"most"," ")</f>
        <v>most</v>
      </c>
    </row>
    <row r="1537" spans="1:16" x14ac:dyDescent="0.2">
      <c r="A1537" t="s">
        <v>51</v>
      </c>
      <c r="B1537" t="s">
        <v>52</v>
      </c>
      <c r="C1537">
        <v>2406</v>
      </c>
      <c r="D1537" t="s">
        <v>116</v>
      </c>
      <c r="E1537" s="1">
        <v>42675</v>
      </c>
      <c r="F1537">
        <v>2406</v>
      </c>
      <c r="G1537" t="str">
        <f>VLOOKUP(Table1[[#This Row],[tot_e_Rx]],'Lookup Tables'!$B$2:$C$6,2,TRUE)</f>
        <v xml:space="preserve">very low </v>
      </c>
      <c r="H1537">
        <v>2122</v>
      </c>
      <c r="I1537">
        <v>284</v>
      </c>
      <c r="J1537">
        <v>1188</v>
      </c>
      <c r="K1537">
        <v>1145</v>
      </c>
      <c r="L1537">
        <v>421</v>
      </c>
      <c r="M1537">
        <v>212</v>
      </c>
      <c r="N1537">
        <v>0.97</v>
      </c>
      <c r="O1537">
        <v>0.96</v>
      </c>
      <c r="P1537" t="str">
        <f>IF(Table1[[#This Row],[pct_pharm_e_Rx]]&gt;=0.85,"most"," ")</f>
        <v>most</v>
      </c>
    </row>
    <row r="1538" spans="1:16" x14ac:dyDescent="0.2">
      <c r="A1538" t="s">
        <v>13</v>
      </c>
      <c r="B1538" t="s">
        <v>14</v>
      </c>
      <c r="C1538">
        <v>2399</v>
      </c>
      <c r="D1538" t="s">
        <v>112</v>
      </c>
      <c r="E1538" s="1">
        <v>42430</v>
      </c>
      <c r="F1538">
        <v>2399</v>
      </c>
      <c r="G1538" t="str">
        <f>VLOOKUP(Table1[[#This Row],[tot_e_Rx]],'Lookup Tables'!$B$2:$C$6,2,TRUE)</f>
        <v xml:space="preserve">very low </v>
      </c>
      <c r="H1538">
        <v>1534</v>
      </c>
      <c r="I1538">
        <v>865</v>
      </c>
      <c r="J1538">
        <v>899</v>
      </c>
      <c r="K1538">
        <v>1471</v>
      </c>
      <c r="L1538">
        <v>193</v>
      </c>
      <c r="M1538">
        <v>27</v>
      </c>
      <c r="N1538">
        <v>0.89</v>
      </c>
      <c r="O1538">
        <v>0.85</v>
      </c>
      <c r="P1538" t="str">
        <f>IF(Table1[[#This Row],[pct_pharm_e_Rx]]&gt;=0.85,"most"," ")</f>
        <v>most</v>
      </c>
    </row>
    <row r="1539" spans="1:16" x14ac:dyDescent="0.2">
      <c r="A1539" t="s">
        <v>75</v>
      </c>
      <c r="B1539" t="s">
        <v>76</v>
      </c>
      <c r="C1539">
        <v>2394</v>
      </c>
      <c r="D1539" t="s">
        <v>114</v>
      </c>
      <c r="E1539" s="1">
        <v>42887</v>
      </c>
      <c r="F1539">
        <v>2394</v>
      </c>
      <c r="G1539" t="str">
        <f>VLOOKUP(Table1[[#This Row],[tot_e_Rx]],'Lookup Tables'!$B$2:$C$6,2,TRUE)</f>
        <v xml:space="preserve">very low </v>
      </c>
      <c r="H1539">
        <v>1955</v>
      </c>
      <c r="I1539">
        <v>397</v>
      </c>
      <c r="J1539">
        <v>847</v>
      </c>
      <c r="K1539">
        <v>1498</v>
      </c>
      <c r="L1539">
        <v>200</v>
      </c>
      <c r="M1539">
        <v>215</v>
      </c>
      <c r="N1539">
        <v>0.96</v>
      </c>
      <c r="O1539">
        <v>0.93</v>
      </c>
      <c r="P1539" t="str">
        <f>IF(Table1[[#This Row],[pct_pharm_e_Rx]]&gt;=0.85,"most"," ")</f>
        <v>most</v>
      </c>
    </row>
    <row r="1540" spans="1:16" x14ac:dyDescent="0.2">
      <c r="A1540" t="s">
        <v>75</v>
      </c>
      <c r="B1540" t="s">
        <v>76</v>
      </c>
      <c r="C1540">
        <v>2394</v>
      </c>
      <c r="D1540" t="s">
        <v>114</v>
      </c>
      <c r="E1540" s="1">
        <v>42948</v>
      </c>
      <c r="F1540">
        <v>2394</v>
      </c>
      <c r="G1540" t="str">
        <f>VLOOKUP(Table1[[#This Row],[tot_e_Rx]],'Lookup Tables'!$B$2:$C$6,2,TRUE)</f>
        <v xml:space="preserve">very low </v>
      </c>
      <c r="H1540">
        <v>1987</v>
      </c>
      <c r="I1540">
        <v>365</v>
      </c>
      <c r="J1540">
        <v>862</v>
      </c>
      <c r="K1540">
        <v>1479</v>
      </c>
      <c r="L1540">
        <v>206</v>
      </c>
      <c r="M1540">
        <v>229</v>
      </c>
      <c r="N1540">
        <v>0.96</v>
      </c>
      <c r="O1540">
        <v>0.94</v>
      </c>
      <c r="P1540" t="str">
        <f>IF(Table1[[#This Row],[pct_pharm_e_Rx]]&gt;=0.85,"most"," ")</f>
        <v>most</v>
      </c>
    </row>
    <row r="1541" spans="1:16" x14ac:dyDescent="0.2">
      <c r="A1541" t="s">
        <v>73</v>
      </c>
      <c r="B1541" t="s">
        <v>74</v>
      </c>
      <c r="C1541">
        <v>2392</v>
      </c>
      <c r="D1541" t="s">
        <v>114</v>
      </c>
      <c r="E1541" s="1">
        <v>42795</v>
      </c>
      <c r="F1541">
        <v>2392</v>
      </c>
      <c r="G1541" t="str">
        <f>VLOOKUP(Table1[[#This Row],[tot_e_Rx]],'Lookup Tables'!$B$2:$C$6,2,TRUE)</f>
        <v xml:space="preserve">very low </v>
      </c>
      <c r="H1541">
        <v>2078</v>
      </c>
      <c r="I1541">
        <v>314</v>
      </c>
      <c r="J1541">
        <v>1074</v>
      </c>
      <c r="K1541">
        <v>1211</v>
      </c>
      <c r="L1541">
        <v>382</v>
      </c>
      <c r="M1541">
        <v>201</v>
      </c>
      <c r="N1541">
        <v>0.96</v>
      </c>
      <c r="O1541">
        <v>0.95</v>
      </c>
      <c r="P1541" t="str">
        <f>IF(Table1[[#This Row],[pct_pharm_e_Rx]]&gt;=0.85,"most"," ")</f>
        <v>most</v>
      </c>
    </row>
    <row r="1542" spans="1:16" x14ac:dyDescent="0.2">
      <c r="A1542" t="s">
        <v>107</v>
      </c>
      <c r="B1542" t="s">
        <v>108</v>
      </c>
      <c r="C1542">
        <v>2378</v>
      </c>
      <c r="D1542" t="s">
        <v>117</v>
      </c>
      <c r="E1542" s="1">
        <v>42614</v>
      </c>
      <c r="F1542">
        <v>2378</v>
      </c>
      <c r="G1542" t="str">
        <f>VLOOKUP(Table1[[#This Row],[tot_e_Rx]],'Lookup Tables'!$B$2:$C$6,2,TRUE)</f>
        <v xml:space="preserve">very low </v>
      </c>
      <c r="H1542">
        <v>1949</v>
      </c>
      <c r="I1542">
        <v>429</v>
      </c>
      <c r="J1542">
        <v>883</v>
      </c>
      <c r="K1542">
        <v>1378</v>
      </c>
      <c r="L1542">
        <v>188</v>
      </c>
      <c r="M1542">
        <v>158</v>
      </c>
      <c r="N1542">
        <v>0.95</v>
      </c>
      <c r="O1542">
        <v>0.94</v>
      </c>
      <c r="P1542" t="str">
        <f>IF(Table1[[#This Row],[pct_pharm_e_Rx]]&gt;=0.85,"most"," ")</f>
        <v>most</v>
      </c>
    </row>
    <row r="1543" spans="1:16" x14ac:dyDescent="0.2">
      <c r="A1543" t="s">
        <v>35</v>
      </c>
      <c r="B1543" t="s">
        <v>36</v>
      </c>
      <c r="C1543">
        <v>2377</v>
      </c>
      <c r="D1543" t="s">
        <v>114</v>
      </c>
      <c r="E1543" s="1">
        <v>43282</v>
      </c>
      <c r="F1543">
        <v>2377</v>
      </c>
      <c r="G1543" t="str">
        <f>VLOOKUP(Table1[[#This Row],[tot_e_Rx]],'Lookup Tables'!$B$2:$C$6,2,TRUE)</f>
        <v xml:space="preserve">very low </v>
      </c>
      <c r="H1543">
        <v>2101</v>
      </c>
      <c r="I1543">
        <v>274</v>
      </c>
      <c r="J1543">
        <v>1075</v>
      </c>
      <c r="K1543">
        <v>1170</v>
      </c>
      <c r="L1543">
        <v>322</v>
      </c>
      <c r="M1543">
        <v>335</v>
      </c>
      <c r="N1543">
        <v>0.96</v>
      </c>
      <c r="O1543">
        <v>0.96</v>
      </c>
      <c r="P1543" t="str">
        <f>IF(Table1[[#This Row],[pct_pharm_e_Rx]]&gt;=0.85,"most"," ")</f>
        <v>most</v>
      </c>
    </row>
    <row r="1544" spans="1:16" x14ac:dyDescent="0.2">
      <c r="A1544" t="s">
        <v>87</v>
      </c>
      <c r="B1544" t="s">
        <v>88</v>
      </c>
      <c r="C1544">
        <v>2374</v>
      </c>
      <c r="D1544" t="s">
        <v>116</v>
      </c>
      <c r="E1544" s="1">
        <v>42917</v>
      </c>
      <c r="F1544">
        <v>2374</v>
      </c>
      <c r="G1544" t="str">
        <f>VLOOKUP(Table1[[#This Row],[tot_e_Rx]],'Lookup Tables'!$B$2:$C$6,2,TRUE)</f>
        <v xml:space="preserve">very low </v>
      </c>
      <c r="H1544">
        <v>1993</v>
      </c>
      <c r="I1544">
        <v>379</v>
      </c>
      <c r="J1544">
        <v>631</v>
      </c>
      <c r="K1544">
        <v>1504</v>
      </c>
      <c r="L1544">
        <v>223</v>
      </c>
      <c r="M1544">
        <v>75</v>
      </c>
      <c r="N1544">
        <v>0.97</v>
      </c>
      <c r="O1544">
        <v>0.97</v>
      </c>
      <c r="P1544" t="str">
        <f>IF(Table1[[#This Row],[pct_pharm_e_Rx]]&gt;=0.85,"most"," ")</f>
        <v>most</v>
      </c>
    </row>
    <row r="1545" spans="1:16" x14ac:dyDescent="0.2">
      <c r="A1545" t="s">
        <v>51</v>
      </c>
      <c r="B1545" t="s">
        <v>52</v>
      </c>
      <c r="C1545">
        <v>2368</v>
      </c>
      <c r="D1545" t="s">
        <v>116</v>
      </c>
      <c r="E1545" s="1">
        <v>42644</v>
      </c>
      <c r="F1545">
        <v>2368</v>
      </c>
      <c r="G1545" t="str">
        <f>VLOOKUP(Table1[[#This Row],[tot_e_Rx]],'Lookup Tables'!$B$2:$C$6,2,TRUE)</f>
        <v xml:space="preserve">very low </v>
      </c>
      <c r="H1545">
        <v>2043</v>
      </c>
      <c r="I1545">
        <v>325</v>
      </c>
      <c r="J1545">
        <v>1185</v>
      </c>
      <c r="K1545">
        <v>1111</v>
      </c>
      <c r="L1545">
        <v>405</v>
      </c>
      <c r="M1545">
        <v>209</v>
      </c>
      <c r="N1545">
        <v>0.96</v>
      </c>
      <c r="O1545">
        <v>0.95</v>
      </c>
      <c r="P1545" t="str">
        <f>IF(Table1[[#This Row],[pct_pharm_e_Rx]]&gt;=0.85,"most"," ")</f>
        <v>most</v>
      </c>
    </row>
    <row r="1546" spans="1:16" x14ac:dyDescent="0.2">
      <c r="A1546" t="s">
        <v>75</v>
      </c>
      <c r="B1546" t="s">
        <v>76</v>
      </c>
      <c r="C1546">
        <v>2364</v>
      </c>
      <c r="D1546" t="s">
        <v>114</v>
      </c>
      <c r="E1546" s="1">
        <v>42917</v>
      </c>
      <c r="F1546">
        <v>2364</v>
      </c>
      <c r="G1546" t="str">
        <f>VLOOKUP(Table1[[#This Row],[tot_e_Rx]],'Lookup Tables'!$B$2:$C$6,2,TRUE)</f>
        <v xml:space="preserve">very low </v>
      </c>
      <c r="H1546">
        <v>1951</v>
      </c>
      <c r="I1546">
        <v>370</v>
      </c>
      <c r="J1546">
        <v>849</v>
      </c>
      <c r="K1546">
        <v>1469</v>
      </c>
      <c r="L1546">
        <v>205</v>
      </c>
      <c r="M1546">
        <v>223</v>
      </c>
      <c r="N1546">
        <v>0.96</v>
      </c>
      <c r="O1546">
        <v>0.94</v>
      </c>
      <c r="P1546" t="str">
        <f>IF(Table1[[#This Row],[pct_pharm_e_Rx]]&gt;=0.85,"most"," ")</f>
        <v>most</v>
      </c>
    </row>
    <row r="1547" spans="1:16" x14ac:dyDescent="0.2">
      <c r="A1547" t="s">
        <v>107</v>
      </c>
      <c r="B1547" t="s">
        <v>108</v>
      </c>
      <c r="C1547">
        <v>2352</v>
      </c>
      <c r="D1547" t="s">
        <v>117</v>
      </c>
      <c r="E1547" s="1">
        <v>42522</v>
      </c>
      <c r="F1547">
        <v>2352</v>
      </c>
      <c r="G1547" t="str">
        <f>VLOOKUP(Table1[[#This Row],[tot_e_Rx]],'Lookup Tables'!$B$2:$C$6,2,TRUE)</f>
        <v xml:space="preserve">very low </v>
      </c>
      <c r="H1547">
        <v>1826</v>
      </c>
      <c r="I1547">
        <v>525</v>
      </c>
      <c r="J1547">
        <v>831</v>
      </c>
      <c r="K1547">
        <v>1485</v>
      </c>
      <c r="L1547">
        <v>191</v>
      </c>
      <c r="M1547">
        <v>141</v>
      </c>
      <c r="N1547">
        <v>0.93</v>
      </c>
      <c r="O1547">
        <v>0.93</v>
      </c>
      <c r="P1547" t="str">
        <f>IF(Table1[[#This Row],[pct_pharm_e_Rx]]&gt;=0.85,"most"," ")</f>
        <v>most</v>
      </c>
    </row>
    <row r="1548" spans="1:16" x14ac:dyDescent="0.2">
      <c r="A1548" t="s">
        <v>73</v>
      </c>
      <c r="B1548" t="s">
        <v>74</v>
      </c>
      <c r="C1548">
        <v>2350</v>
      </c>
      <c r="D1548" t="s">
        <v>114</v>
      </c>
      <c r="E1548" s="1">
        <v>42767</v>
      </c>
      <c r="F1548">
        <v>2350</v>
      </c>
      <c r="G1548" t="str">
        <f>VLOOKUP(Table1[[#This Row],[tot_e_Rx]],'Lookup Tables'!$B$2:$C$6,2,TRUE)</f>
        <v xml:space="preserve">very low </v>
      </c>
      <c r="H1548">
        <v>2038</v>
      </c>
      <c r="I1548">
        <v>312</v>
      </c>
      <c r="J1548">
        <v>1062</v>
      </c>
      <c r="K1548">
        <v>1183</v>
      </c>
      <c r="L1548">
        <v>372</v>
      </c>
      <c r="M1548">
        <v>201</v>
      </c>
      <c r="N1548">
        <v>0.96</v>
      </c>
      <c r="O1548">
        <v>0.95</v>
      </c>
      <c r="P1548" t="str">
        <f>IF(Table1[[#This Row],[pct_pharm_e_Rx]]&gt;=0.85,"most"," ")</f>
        <v>most</v>
      </c>
    </row>
    <row r="1549" spans="1:16" x14ac:dyDescent="0.2">
      <c r="A1549" t="s">
        <v>67</v>
      </c>
      <c r="B1549" t="s">
        <v>68</v>
      </c>
      <c r="C1549">
        <v>2342</v>
      </c>
      <c r="D1549" t="s">
        <v>119</v>
      </c>
      <c r="E1549" s="1">
        <v>42583</v>
      </c>
      <c r="F1549">
        <v>2342</v>
      </c>
      <c r="G1549" t="str">
        <f>VLOOKUP(Table1[[#This Row],[tot_e_Rx]],'Lookup Tables'!$B$2:$C$6,2,TRUE)</f>
        <v xml:space="preserve">very low </v>
      </c>
      <c r="H1549">
        <v>1713</v>
      </c>
      <c r="I1549">
        <v>629</v>
      </c>
      <c r="J1549">
        <v>1050</v>
      </c>
      <c r="K1549">
        <v>1158</v>
      </c>
      <c r="L1549">
        <v>244</v>
      </c>
      <c r="M1549">
        <v>229</v>
      </c>
      <c r="N1549">
        <v>0.88</v>
      </c>
      <c r="O1549">
        <v>0.88</v>
      </c>
      <c r="P1549" t="str">
        <f>IF(Table1[[#This Row],[pct_pharm_e_Rx]]&gt;=0.85,"most"," ")</f>
        <v>most</v>
      </c>
    </row>
    <row r="1550" spans="1:16" x14ac:dyDescent="0.2">
      <c r="A1550" t="s">
        <v>35</v>
      </c>
      <c r="B1550" t="s">
        <v>36</v>
      </c>
      <c r="C1550">
        <v>2339</v>
      </c>
      <c r="D1550" t="s">
        <v>114</v>
      </c>
      <c r="E1550" s="1">
        <v>43252</v>
      </c>
      <c r="F1550">
        <v>2339</v>
      </c>
      <c r="G1550" t="str">
        <f>VLOOKUP(Table1[[#This Row],[tot_e_Rx]],'Lookup Tables'!$B$2:$C$6,2,TRUE)</f>
        <v xml:space="preserve">very low </v>
      </c>
      <c r="H1550">
        <v>2053</v>
      </c>
      <c r="I1550">
        <v>285</v>
      </c>
      <c r="J1550">
        <v>1063</v>
      </c>
      <c r="K1550">
        <v>1164</v>
      </c>
      <c r="L1550">
        <v>319</v>
      </c>
      <c r="M1550">
        <v>325</v>
      </c>
      <c r="N1550">
        <v>0.97</v>
      </c>
      <c r="O1550">
        <v>0.96</v>
      </c>
      <c r="P1550" t="str">
        <f>IF(Table1[[#This Row],[pct_pharm_e_Rx]]&gt;=0.85,"most"," ")</f>
        <v>most</v>
      </c>
    </row>
    <row r="1551" spans="1:16" x14ac:dyDescent="0.2">
      <c r="A1551" t="s">
        <v>51</v>
      </c>
      <c r="B1551" t="s">
        <v>52</v>
      </c>
      <c r="C1551">
        <v>2333</v>
      </c>
      <c r="D1551" t="s">
        <v>116</v>
      </c>
      <c r="E1551" s="1">
        <v>42614</v>
      </c>
      <c r="F1551">
        <v>2333</v>
      </c>
      <c r="G1551" t="str">
        <f>VLOOKUP(Table1[[#This Row],[tot_e_Rx]],'Lookup Tables'!$B$2:$C$6,2,TRUE)</f>
        <v xml:space="preserve">very low </v>
      </c>
      <c r="H1551">
        <v>2014</v>
      </c>
      <c r="I1551">
        <v>319</v>
      </c>
      <c r="J1551">
        <v>1175</v>
      </c>
      <c r="K1551">
        <v>1089</v>
      </c>
      <c r="L1551">
        <v>405</v>
      </c>
      <c r="M1551">
        <v>204</v>
      </c>
      <c r="N1551">
        <v>0.96</v>
      </c>
      <c r="O1551">
        <v>0.96</v>
      </c>
      <c r="P1551" t="str">
        <f>IF(Table1[[#This Row],[pct_pharm_e_Rx]]&gt;=0.85,"most"," ")</f>
        <v>most</v>
      </c>
    </row>
    <row r="1552" spans="1:16" x14ac:dyDescent="0.2">
      <c r="A1552" t="s">
        <v>45</v>
      </c>
      <c r="B1552" t="s">
        <v>46</v>
      </c>
      <c r="C1552">
        <v>2326</v>
      </c>
      <c r="D1552" t="s">
        <v>115</v>
      </c>
      <c r="E1552" s="1">
        <v>42401</v>
      </c>
      <c r="F1552">
        <v>2326</v>
      </c>
      <c r="G1552" t="str">
        <f>VLOOKUP(Table1[[#This Row],[tot_e_Rx]],'Lookup Tables'!$B$2:$C$6,2,TRUE)</f>
        <v xml:space="preserve">very low </v>
      </c>
      <c r="H1552">
        <v>1707</v>
      </c>
      <c r="I1552">
        <v>603</v>
      </c>
      <c r="J1552">
        <v>898</v>
      </c>
      <c r="K1552">
        <v>1409</v>
      </c>
      <c r="L1552">
        <v>284</v>
      </c>
      <c r="M1552">
        <v>60</v>
      </c>
      <c r="N1552">
        <v>0.81</v>
      </c>
      <c r="O1552">
        <v>0.79</v>
      </c>
      <c r="P1552" t="str">
        <f>IF(Table1[[#This Row],[pct_pharm_e_Rx]]&gt;=0.85,"most"," ")</f>
        <v xml:space="preserve"> </v>
      </c>
    </row>
    <row r="1553" spans="1:16" x14ac:dyDescent="0.2">
      <c r="A1553" t="s">
        <v>107</v>
      </c>
      <c r="B1553" t="s">
        <v>108</v>
      </c>
      <c r="C1553">
        <v>2322</v>
      </c>
      <c r="D1553" t="s">
        <v>117</v>
      </c>
      <c r="E1553" s="1">
        <v>42583</v>
      </c>
      <c r="F1553">
        <v>2322</v>
      </c>
      <c r="G1553" t="str">
        <f>VLOOKUP(Table1[[#This Row],[tot_e_Rx]],'Lookup Tables'!$B$2:$C$6,2,TRUE)</f>
        <v xml:space="preserve">very low </v>
      </c>
      <c r="H1553">
        <v>1865</v>
      </c>
      <c r="I1553">
        <v>457</v>
      </c>
      <c r="J1553">
        <v>798</v>
      </c>
      <c r="K1553">
        <v>1332</v>
      </c>
      <c r="L1553">
        <v>172</v>
      </c>
      <c r="M1553">
        <v>139</v>
      </c>
      <c r="N1553">
        <v>0.95</v>
      </c>
      <c r="O1553">
        <v>0.94</v>
      </c>
      <c r="P1553" t="str">
        <f>IF(Table1[[#This Row],[pct_pharm_e_Rx]]&gt;=0.85,"most"," ")</f>
        <v>most</v>
      </c>
    </row>
    <row r="1554" spans="1:16" x14ac:dyDescent="0.2">
      <c r="A1554" t="s">
        <v>35</v>
      </c>
      <c r="B1554" t="s">
        <v>36</v>
      </c>
      <c r="C1554">
        <v>2315</v>
      </c>
      <c r="D1554" t="s">
        <v>114</v>
      </c>
      <c r="E1554" s="1">
        <v>43221</v>
      </c>
      <c r="F1554">
        <v>2315</v>
      </c>
      <c r="G1554" t="str">
        <f>VLOOKUP(Table1[[#This Row],[tot_e_Rx]],'Lookup Tables'!$B$2:$C$6,2,TRUE)</f>
        <v xml:space="preserve">very low </v>
      </c>
      <c r="H1554">
        <v>2014</v>
      </c>
      <c r="I1554">
        <v>300</v>
      </c>
      <c r="J1554">
        <v>1048</v>
      </c>
      <c r="K1554">
        <v>1163</v>
      </c>
      <c r="L1554">
        <v>307</v>
      </c>
      <c r="M1554">
        <v>328</v>
      </c>
      <c r="N1554">
        <v>0.96</v>
      </c>
      <c r="O1554">
        <v>0.96</v>
      </c>
      <c r="P1554" t="str">
        <f>IF(Table1[[#This Row],[pct_pharm_e_Rx]]&gt;=0.85,"most"," ")</f>
        <v>most</v>
      </c>
    </row>
    <row r="1555" spans="1:16" x14ac:dyDescent="0.2">
      <c r="A1555" t="s">
        <v>87</v>
      </c>
      <c r="B1555" t="s">
        <v>88</v>
      </c>
      <c r="C1555">
        <v>2311</v>
      </c>
      <c r="D1555" t="s">
        <v>116</v>
      </c>
      <c r="E1555" s="1">
        <v>42887</v>
      </c>
      <c r="F1555">
        <v>2311</v>
      </c>
      <c r="G1555" t="str">
        <f>VLOOKUP(Table1[[#This Row],[tot_e_Rx]],'Lookup Tables'!$B$2:$C$6,2,TRUE)</f>
        <v xml:space="preserve">very low </v>
      </c>
      <c r="H1555">
        <v>1918</v>
      </c>
      <c r="I1555">
        <v>391</v>
      </c>
      <c r="J1555">
        <v>630</v>
      </c>
      <c r="K1555">
        <v>1522</v>
      </c>
      <c r="L1555">
        <v>221</v>
      </c>
      <c r="M1555">
        <v>76</v>
      </c>
      <c r="N1555">
        <v>0.97</v>
      </c>
      <c r="O1555">
        <v>0.97</v>
      </c>
      <c r="P1555" t="str">
        <f>IF(Table1[[#This Row],[pct_pharm_e_Rx]]&gt;=0.85,"most"," ")</f>
        <v>most</v>
      </c>
    </row>
    <row r="1556" spans="1:16" x14ac:dyDescent="0.2">
      <c r="A1556" t="s">
        <v>67</v>
      </c>
      <c r="B1556" t="s">
        <v>68</v>
      </c>
      <c r="C1556">
        <v>2310</v>
      </c>
      <c r="D1556" t="s">
        <v>119</v>
      </c>
      <c r="E1556" s="1">
        <v>42522</v>
      </c>
      <c r="F1556">
        <v>2310</v>
      </c>
      <c r="G1556" t="str">
        <f>VLOOKUP(Table1[[#This Row],[tot_e_Rx]],'Lookup Tables'!$B$2:$C$6,2,TRUE)</f>
        <v xml:space="preserve">very low </v>
      </c>
      <c r="H1556">
        <v>1638</v>
      </c>
      <c r="I1556">
        <v>672</v>
      </c>
      <c r="J1556">
        <v>1081</v>
      </c>
      <c r="K1556">
        <v>1208</v>
      </c>
      <c r="L1556">
        <v>246</v>
      </c>
      <c r="M1556">
        <v>242</v>
      </c>
      <c r="N1556">
        <v>0.86</v>
      </c>
      <c r="O1556">
        <v>0.86</v>
      </c>
      <c r="P1556" t="str">
        <f>IF(Table1[[#This Row],[pct_pharm_e_Rx]]&gt;=0.85,"most"," ")</f>
        <v>most</v>
      </c>
    </row>
    <row r="1557" spans="1:16" x14ac:dyDescent="0.2">
      <c r="A1557" t="s">
        <v>81</v>
      </c>
      <c r="B1557" t="s">
        <v>82</v>
      </c>
      <c r="C1557">
        <v>2308</v>
      </c>
      <c r="D1557" t="s">
        <v>115</v>
      </c>
      <c r="E1557" s="1">
        <v>42461</v>
      </c>
      <c r="F1557">
        <v>2308</v>
      </c>
      <c r="G1557" t="str">
        <f>VLOOKUP(Table1[[#This Row],[tot_e_Rx]],'Lookup Tables'!$B$2:$C$6,2,TRUE)</f>
        <v xml:space="preserve">very low </v>
      </c>
      <c r="H1557">
        <v>1901</v>
      </c>
      <c r="I1557">
        <v>400</v>
      </c>
      <c r="J1557">
        <v>1115</v>
      </c>
      <c r="K1557">
        <v>1157</v>
      </c>
      <c r="L1557">
        <v>200</v>
      </c>
      <c r="M1557">
        <v>181</v>
      </c>
      <c r="N1557">
        <v>0.91</v>
      </c>
      <c r="O1557">
        <v>0.89</v>
      </c>
      <c r="P1557" t="str">
        <f>IF(Table1[[#This Row],[pct_pharm_e_Rx]]&gt;=0.85,"most"," ")</f>
        <v>most</v>
      </c>
    </row>
    <row r="1558" spans="1:16" x14ac:dyDescent="0.2">
      <c r="A1558" t="s">
        <v>13</v>
      </c>
      <c r="B1558" t="s">
        <v>14</v>
      </c>
      <c r="C1558">
        <v>2297</v>
      </c>
      <c r="D1558" t="s">
        <v>112</v>
      </c>
      <c r="E1558" s="1">
        <v>42401</v>
      </c>
      <c r="F1558">
        <v>2297</v>
      </c>
      <c r="G1558" t="str">
        <f>VLOOKUP(Table1[[#This Row],[tot_e_Rx]],'Lookup Tables'!$B$2:$C$6,2,TRUE)</f>
        <v xml:space="preserve">very low </v>
      </c>
      <c r="H1558">
        <v>1486</v>
      </c>
      <c r="I1558">
        <v>811</v>
      </c>
      <c r="J1558">
        <v>894</v>
      </c>
      <c r="K1558">
        <v>1379</v>
      </c>
      <c r="L1558">
        <v>194</v>
      </c>
      <c r="M1558">
        <v>28</v>
      </c>
      <c r="N1558">
        <v>0.87</v>
      </c>
      <c r="O1558">
        <v>0.85</v>
      </c>
      <c r="P1558" t="str">
        <f>IF(Table1[[#This Row],[pct_pharm_e_Rx]]&gt;=0.85,"most"," ")</f>
        <v>most</v>
      </c>
    </row>
    <row r="1559" spans="1:16" x14ac:dyDescent="0.2">
      <c r="A1559" t="s">
        <v>97</v>
      </c>
      <c r="B1559" t="s">
        <v>98</v>
      </c>
      <c r="C1559">
        <v>2290</v>
      </c>
      <c r="D1559" t="s">
        <v>114</v>
      </c>
      <c r="E1559" s="1">
        <v>42675</v>
      </c>
      <c r="F1559">
        <v>2290</v>
      </c>
      <c r="G1559" t="str">
        <f>VLOOKUP(Table1[[#This Row],[tot_e_Rx]],'Lookup Tables'!$B$2:$C$6,2,TRUE)</f>
        <v xml:space="preserve">very low </v>
      </c>
      <c r="H1559">
        <v>1864</v>
      </c>
      <c r="I1559">
        <v>426</v>
      </c>
      <c r="J1559">
        <v>1138</v>
      </c>
      <c r="K1559">
        <v>1121</v>
      </c>
      <c r="L1559">
        <v>254</v>
      </c>
      <c r="M1559">
        <v>260</v>
      </c>
      <c r="N1559">
        <v>0.94</v>
      </c>
      <c r="O1559">
        <v>0.91</v>
      </c>
      <c r="P1559" t="str">
        <f>IF(Table1[[#This Row],[pct_pharm_e_Rx]]&gt;=0.85,"most"," ")</f>
        <v>most</v>
      </c>
    </row>
    <row r="1560" spans="1:16" x14ac:dyDescent="0.2">
      <c r="A1560" t="s">
        <v>73</v>
      </c>
      <c r="B1560" t="s">
        <v>74</v>
      </c>
      <c r="C1560">
        <v>2290</v>
      </c>
      <c r="D1560" t="s">
        <v>114</v>
      </c>
      <c r="E1560" s="1">
        <v>42736</v>
      </c>
      <c r="F1560">
        <v>2290</v>
      </c>
      <c r="G1560" t="str">
        <f>VLOOKUP(Table1[[#This Row],[tot_e_Rx]],'Lookup Tables'!$B$2:$C$6,2,TRUE)</f>
        <v xml:space="preserve">very low </v>
      </c>
      <c r="H1560">
        <v>1986</v>
      </c>
      <c r="I1560">
        <v>304</v>
      </c>
      <c r="J1560">
        <v>1038</v>
      </c>
      <c r="K1560">
        <v>1158</v>
      </c>
      <c r="L1560">
        <v>352</v>
      </c>
      <c r="M1560">
        <v>202</v>
      </c>
      <c r="N1560">
        <v>0.95</v>
      </c>
      <c r="O1560">
        <v>0.95</v>
      </c>
      <c r="P1560" t="str">
        <f>IF(Table1[[#This Row],[pct_pharm_e_Rx]]&gt;=0.85,"most"," ")</f>
        <v>most</v>
      </c>
    </row>
    <row r="1561" spans="1:16" x14ac:dyDescent="0.2">
      <c r="A1561" t="s">
        <v>67</v>
      </c>
      <c r="B1561" t="s">
        <v>68</v>
      </c>
      <c r="C1561">
        <v>2277</v>
      </c>
      <c r="D1561" t="s">
        <v>119</v>
      </c>
      <c r="E1561" s="1">
        <v>42552</v>
      </c>
      <c r="F1561">
        <v>2277</v>
      </c>
      <c r="G1561" t="str">
        <f>VLOOKUP(Table1[[#This Row],[tot_e_Rx]],'Lookup Tables'!$B$2:$C$6,2,TRUE)</f>
        <v xml:space="preserve">very low </v>
      </c>
      <c r="H1561">
        <v>1647</v>
      </c>
      <c r="I1561">
        <v>630</v>
      </c>
      <c r="J1561">
        <v>1067</v>
      </c>
      <c r="K1561">
        <v>1175</v>
      </c>
      <c r="L1561">
        <v>248</v>
      </c>
      <c r="M1561">
        <v>232</v>
      </c>
      <c r="N1561">
        <v>0.88</v>
      </c>
      <c r="O1561">
        <v>0.87</v>
      </c>
      <c r="P1561" t="str">
        <f>IF(Table1[[#This Row],[pct_pharm_e_Rx]]&gt;=0.85,"most"," ")</f>
        <v>most</v>
      </c>
    </row>
    <row r="1562" spans="1:16" x14ac:dyDescent="0.2">
      <c r="A1562" t="s">
        <v>75</v>
      </c>
      <c r="B1562" t="s">
        <v>76</v>
      </c>
      <c r="C1562">
        <v>2271</v>
      </c>
      <c r="D1562" t="s">
        <v>114</v>
      </c>
      <c r="E1562" s="1">
        <v>42856</v>
      </c>
      <c r="F1562">
        <v>2271</v>
      </c>
      <c r="G1562" t="str">
        <f>VLOOKUP(Table1[[#This Row],[tot_e_Rx]],'Lookup Tables'!$B$2:$C$6,2,TRUE)</f>
        <v xml:space="preserve">very low </v>
      </c>
      <c r="H1562">
        <v>1847</v>
      </c>
      <c r="I1562">
        <v>382</v>
      </c>
      <c r="J1562">
        <v>830</v>
      </c>
      <c r="K1562">
        <v>1397</v>
      </c>
      <c r="L1562">
        <v>187</v>
      </c>
      <c r="M1562">
        <v>209</v>
      </c>
      <c r="N1562">
        <v>0.95</v>
      </c>
      <c r="O1562">
        <v>0.92</v>
      </c>
      <c r="P1562" t="str">
        <f>IF(Table1[[#This Row],[pct_pharm_e_Rx]]&gt;=0.85,"most"," ")</f>
        <v>most</v>
      </c>
    </row>
    <row r="1563" spans="1:16" x14ac:dyDescent="0.2">
      <c r="A1563" t="s">
        <v>87</v>
      </c>
      <c r="B1563" t="s">
        <v>88</v>
      </c>
      <c r="C1563">
        <v>2270</v>
      </c>
      <c r="D1563" t="s">
        <v>116</v>
      </c>
      <c r="E1563" s="1">
        <v>42826</v>
      </c>
      <c r="F1563">
        <v>2270</v>
      </c>
      <c r="G1563" t="str">
        <f>VLOOKUP(Table1[[#This Row],[tot_e_Rx]],'Lookup Tables'!$B$2:$C$6,2,TRUE)</f>
        <v xml:space="preserve">very low </v>
      </c>
      <c r="H1563">
        <v>1893</v>
      </c>
      <c r="I1563">
        <v>374</v>
      </c>
      <c r="J1563">
        <v>625</v>
      </c>
      <c r="K1563">
        <v>1496</v>
      </c>
      <c r="L1563">
        <v>205</v>
      </c>
      <c r="M1563">
        <v>77</v>
      </c>
      <c r="N1563">
        <v>0.97</v>
      </c>
      <c r="O1563">
        <v>0.96</v>
      </c>
      <c r="P1563" t="str">
        <f>IF(Table1[[#This Row],[pct_pharm_e_Rx]]&gt;=0.85,"most"," ")</f>
        <v>most</v>
      </c>
    </row>
    <row r="1564" spans="1:16" x14ac:dyDescent="0.2">
      <c r="A1564" t="s">
        <v>35</v>
      </c>
      <c r="B1564" t="s">
        <v>36</v>
      </c>
      <c r="C1564">
        <v>2267</v>
      </c>
      <c r="D1564" t="s">
        <v>114</v>
      </c>
      <c r="E1564" s="1">
        <v>43160</v>
      </c>
      <c r="F1564">
        <v>2267</v>
      </c>
      <c r="G1564" t="str">
        <f>VLOOKUP(Table1[[#This Row],[tot_e_Rx]],'Lookup Tables'!$B$2:$C$6,2,TRUE)</f>
        <v xml:space="preserve">very low </v>
      </c>
      <c r="H1564">
        <v>1957</v>
      </c>
      <c r="I1564">
        <v>309</v>
      </c>
      <c r="J1564">
        <v>1060</v>
      </c>
      <c r="K1564">
        <v>1111</v>
      </c>
      <c r="L1564">
        <v>284</v>
      </c>
      <c r="M1564">
        <v>326</v>
      </c>
      <c r="N1564">
        <v>0.96</v>
      </c>
      <c r="O1564">
        <v>0.95</v>
      </c>
      <c r="P1564" t="str">
        <f>IF(Table1[[#This Row],[pct_pharm_e_Rx]]&gt;=0.85,"most"," ")</f>
        <v>most</v>
      </c>
    </row>
    <row r="1565" spans="1:16" x14ac:dyDescent="0.2">
      <c r="A1565" t="s">
        <v>87</v>
      </c>
      <c r="B1565" t="s">
        <v>88</v>
      </c>
      <c r="C1565">
        <v>2265</v>
      </c>
      <c r="D1565" t="s">
        <v>116</v>
      </c>
      <c r="E1565" s="1">
        <v>42856</v>
      </c>
      <c r="F1565">
        <v>2265</v>
      </c>
      <c r="G1565" t="str">
        <f>VLOOKUP(Table1[[#This Row],[tot_e_Rx]],'Lookup Tables'!$B$2:$C$6,2,TRUE)</f>
        <v xml:space="preserve">very low </v>
      </c>
      <c r="H1565">
        <v>1884</v>
      </c>
      <c r="I1565">
        <v>379</v>
      </c>
      <c r="J1565">
        <v>633</v>
      </c>
      <c r="K1565">
        <v>1489</v>
      </c>
      <c r="L1565">
        <v>209</v>
      </c>
      <c r="M1565">
        <v>74</v>
      </c>
      <c r="N1565">
        <v>0.97</v>
      </c>
      <c r="O1565">
        <v>0.96</v>
      </c>
      <c r="P1565" t="str">
        <f>IF(Table1[[#This Row],[pct_pharm_e_Rx]]&gt;=0.85,"most"," ")</f>
        <v>most</v>
      </c>
    </row>
    <row r="1566" spans="1:16" x14ac:dyDescent="0.2">
      <c r="A1566" t="s">
        <v>35</v>
      </c>
      <c r="B1566" t="s">
        <v>36</v>
      </c>
      <c r="C1566">
        <v>2265</v>
      </c>
      <c r="D1566" t="s">
        <v>114</v>
      </c>
      <c r="E1566" s="1">
        <v>43191</v>
      </c>
      <c r="F1566">
        <v>2265</v>
      </c>
      <c r="G1566" t="str">
        <f>VLOOKUP(Table1[[#This Row],[tot_e_Rx]],'Lookup Tables'!$B$2:$C$6,2,TRUE)</f>
        <v xml:space="preserve">very low </v>
      </c>
      <c r="H1566">
        <v>1955</v>
      </c>
      <c r="I1566">
        <v>309</v>
      </c>
      <c r="J1566">
        <v>1049</v>
      </c>
      <c r="K1566">
        <v>1115</v>
      </c>
      <c r="L1566">
        <v>288</v>
      </c>
      <c r="M1566">
        <v>328</v>
      </c>
      <c r="N1566">
        <v>0.96</v>
      </c>
      <c r="O1566">
        <v>0.96</v>
      </c>
      <c r="P1566" t="str">
        <f>IF(Table1[[#This Row],[pct_pharm_e_Rx]]&gt;=0.85,"most"," ")</f>
        <v>most</v>
      </c>
    </row>
    <row r="1567" spans="1:16" x14ac:dyDescent="0.2">
      <c r="A1567" t="s">
        <v>107</v>
      </c>
      <c r="B1567" t="s">
        <v>108</v>
      </c>
      <c r="C1567">
        <v>2260</v>
      </c>
      <c r="D1567" t="s">
        <v>117</v>
      </c>
      <c r="E1567" s="1">
        <v>42552</v>
      </c>
      <c r="F1567">
        <v>2260</v>
      </c>
      <c r="G1567" t="str">
        <f>VLOOKUP(Table1[[#This Row],[tot_e_Rx]],'Lookup Tables'!$B$2:$C$6,2,TRUE)</f>
        <v xml:space="preserve">very low </v>
      </c>
      <c r="H1567">
        <v>1793</v>
      </c>
      <c r="I1567">
        <v>467</v>
      </c>
      <c r="J1567">
        <v>799</v>
      </c>
      <c r="K1567">
        <v>1361</v>
      </c>
      <c r="L1567">
        <v>178</v>
      </c>
      <c r="M1567">
        <v>144</v>
      </c>
      <c r="N1567">
        <v>0.94</v>
      </c>
      <c r="O1567">
        <v>0.93</v>
      </c>
      <c r="P1567" t="str">
        <f>IF(Table1[[#This Row],[pct_pharm_e_Rx]]&gt;=0.85,"most"," ")</f>
        <v>most</v>
      </c>
    </row>
    <row r="1568" spans="1:16" x14ac:dyDescent="0.2">
      <c r="A1568" t="s">
        <v>45</v>
      </c>
      <c r="B1568" t="s">
        <v>46</v>
      </c>
      <c r="C1568">
        <v>2259</v>
      </c>
      <c r="D1568" t="s">
        <v>115</v>
      </c>
      <c r="E1568" s="1">
        <v>42370</v>
      </c>
      <c r="F1568">
        <v>2259</v>
      </c>
      <c r="G1568" t="str">
        <f>VLOOKUP(Table1[[#This Row],[tot_e_Rx]],'Lookup Tables'!$B$2:$C$6,2,TRUE)</f>
        <v xml:space="preserve">very low </v>
      </c>
      <c r="H1568">
        <v>1666</v>
      </c>
      <c r="I1568">
        <v>578</v>
      </c>
      <c r="J1568">
        <v>816</v>
      </c>
      <c r="K1568">
        <v>1327</v>
      </c>
      <c r="L1568">
        <v>255</v>
      </c>
      <c r="M1568">
        <v>57</v>
      </c>
      <c r="N1568">
        <v>0.8</v>
      </c>
      <c r="O1568">
        <v>0.79</v>
      </c>
      <c r="P1568" t="str">
        <f>IF(Table1[[#This Row],[pct_pharm_e_Rx]]&gt;=0.85,"most"," ")</f>
        <v xml:space="preserve"> </v>
      </c>
    </row>
    <row r="1569" spans="1:16" x14ac:dyDescent="0.2">
      <c r="A1569" t="s">
        <v>51</v>
      </c>
      <c r="B1569" t="s">
        <v>52</v>
      </c>
      <c r="C1569">
        <v>2253</v>
      </c>
      <c r="D1569" t="s">
        <v>116</v>
      </c>
      <c r="E1569" s="1">
        <v>42583</v>
      </c>
      <c r="F1569">
        <v>2253</v>
      </c>
      <c r="G1569" t="str">
        <f>VLOOKUP(Table1[[#This Row],[tot_e_Rx]],'Lookup Tables'!$B$2:$C$6,2,TRUE)</f>
        <v xml:space="preserve">very low </v>
      </c>
      <c r="H1569">
        <v>1962</v>
      </c>
      <c r="I1569">
        <v>291</v>
      </c>
      <c r="J1569">
        <v>1109</v>
      </c>
      <c r="K1569">
        <v>1033</v>
      </c>
      <c r="L1569">
        <v>371</v>
      </c>
      <c r="M1569">
        <v>197</v>
      </c>
      <c r="N1569">
        <v>0.96</v>
      </c>
      <c r="O1569">
        <v>0.96</v>
      </c>
      <c r="P1569" t="str">
        <f>IF(Table1[[#This Row],[pct_pharm_e_Rx]]&gt;=0.85,"most"," ")</f>
        <v>most</v>
      </c>
    </row>
    <row r="1570" spans="1:16" x14ac:dyDescent="0.2">
      <c r="A1570" t="s">
        <v>25</v>
      </c>
      <c r="B1570" t="s">
        <v>26</v>
      </c>
      <c r="C1570">
        <v>2248</v>
      </c>
      <c r="D1570" t="s">
        <v>117</v>
      </c>
      <c r="E1570" s="1">
        <v>43556</v>
      </c>
      <c r="F1570">
        <v>2248</v>
      </c>
      <c r="G1570" t="str">
        <f>VLOOKUP(Table1[[#This Row],[tot_e_Rx]],'Lookup Tables'!$B$2:$C$6,2,TRUE)</f>
        <v xml:space="preserve">very low </v>
      </c>
      <c r="H1570">
        <v>1980</v>
      </c>
      <c r="I1570">
        <v>249</v>
      </c>
      <c r="J1570">
        <v>832</v>
      </c>
      <c r="K1570">
        <v>1411</v>
      </c>
      <c r="L1570">
        <v>332</v>
      </c>
      <c r="M1570">
        <v>130</v>
      </c>
      <c r="N1570">
        <v>0.98</v>
      </c>
      <c r="O1570">
        <v>0.98</v>
      </c>
      <c r="P1570" t="str">
        <f>IF(Table1[[#This Row],[pct_pharm_e_Rx]]&gt;=0.85,"most"," ")</f>
        <v>most</v>
      </c>
    </row>
    <row r="1571" spans="1:16" x14ac:dyDescent="0.2">
      <c r="A1571" t="s">
        <v>15</v>
      </c>
      <c r="B1571" t="s">
        <v>16</v>
      </c>
      <c r="C1571">
        <v>2247</v>
      </c>
      <c r="D1571" t="s">
        <v>115</v>
      </c>
      <c r="E1571" s="1">
        <v>42461</v>
      </c>
      <c r="F1571">
        <v>2247</v>
      </c>
      <c r="G1571" t="str">
        <f>VLOOKUP(Table1[[#This Row],[tot_e_Rx]],'Lookup Tables'!$B$2:$C$6,2,TRUE)</f>
        <v xml:space="preserve">very low </v>
      </c>
      <c r="H1571">
        <v>1856</v>
      </c>
      <c r="I1571">
        <v>391</v>
      </c>
      <c r="J1571">
        <v>1080</v>
      </c>
      <c r="K1571">
        <v>1136</v>
      </c>
      <c r="L1571">
        <v>305</v>
      </c>
      <c r="M1571">
        <v>72</v>
      </c>
      <c r="N1571">
        <v>0.92</v>
      </c>
      <c r="O1571">
        <v>0.85</v>
      </c>
      <c r="P1571" t="str">
        <f>IF(Table1[[#This Row],[pct_pharm_e_Rx]]&gt;=0.85,"most"," ")</f>
        <v>most</v>
      </c>
    </row>
    <row r="1572" spans="1:16" x14ac:dyDescent="0.2">
      <c r="A1572" t="s">
        <v>35</v>
      </c>
      <c r="B1572" t="s">
        <v>36</v>
      </c>
      <c r="C1572">
        <v>2247</v>
      </c>
      <c r="D1572" t="s">
        <v>114</v>
      </c>
      <c r="E1572" s="1">
        <v>43132</v>
      </c>
      <c r="F1572">
        <v>2247</v>
      </c>
      <c r="G1572" t="str">
        <f>VLOOKUP(Table1[[#This Row],[tot_e_Rx]],'Lookup Tables'!$B$2:$C$6,2,TRUE)</f>
        <v xml:space="preserve">very low </v>
      </c>
      <c r="H1572">
        <v>1931</v>
      </c>
      <c r="I1572">
        <v>315</v>
      </c>
      <c r="J1572">
        <v>1046</v>
      </c>
      <c r="K1572">
        <v>1105</v>
      </c>
      <c r="L1572">
        <v>275</v>
      </c>
      <c r="M1572">
        <v>319</v>
      </c>
      <c r="N1572">
        <v>0.96</v>
      </c>
      <c r="O1572">
        <v>0.95</v>
      </c>
      <c r="P1572" t="str">
        <f>IF(Table1[[#This Row],[pct_pharm_e_Rx]]&gt;=0.85,"most"," ")</f>
        <v>most</v>
      </c>
    </row>
    <row r="1573" spans="1:16" x14ac:dyDescent="0.2">
      <c r="A1573" t="s">
        <v>73</v>
      </c>
      <c r="B1573" t="s">
        <v>74</v>
      </c>
      <c r="C1573">
        <v>2243</v>
      </c>
      <c r="D1573" t="s">
        <v>114</v>
      </c>
      <c r="E1573" s="1">
        <v>42705</v>
      </c>
      <c r="F1573">
        <v>2243</v>
      </c>
      <c r="G1573" t="str">
        <f>VLOOKUP(Table1[[#This Row],[tot_e_Rx]],'Lookup Tables'!$B$2:$C$6,2,TRUE)</f>
        <v xml:space="preserve">very low </v>
      </c>
      <c r="H1573">
        <v>1928</v>
      </c>
      <c r="I1573">
        <v>315</v>
      </c>
      <c r="J1573">
        <v>1020</v>
      </c>
      <c r="K1573">
        <v>1130</v>
      </c>
      <c r="L1573">
        <v>349</v>
      </c>
      <c r="M1573">
        <v>193</v>
      </c>
      <c r="N1573">
        <v>0.96</v>
      </c>
      <c r="O1573">
        <v>0.95</v>
      </c>
      <c r="P1573" t="str">
        <f>IF(Table1[[#This Row],[pct_pharm_e_Rx]]&gt;=0.85,"most"," ")</f>
        <v>most</v>
      </c>
    </row>
    <row r="1574" spans="1:16" x14ac:dyDescent="0.2">
      <c r="A1574" t="s">
        <v>25</v>
      </c>
      <c r="B1574" t="s">
        <v>26</v>
      </c>
      <c r="C1574">
        <v>2222</v>
      </c>
      <c r="D1574" t="s">
        <v>117</v>
      </c>
      <c r="E1574" s="1">
        <v>43525</v>
      </c>
      <c r="F1574">
        <v>2222</v>
      </c>
      <c r="G1574" t="str">
        <f>VLOOKUP(Table1[[#This Row],[tot_e_Rx]],'Lookup Tables'!$B$2:$C$6,2,TRUE)</f>
        <v xml:space="preserve">very low </v>
      </c>
      <c r="H1574">
        <v>1957</v>
      </c>
      <c r="I1574">
        <v>247</v>
      </c>
      <c r="J1574">
        <v>818</v>
      </c>
      <c r="K1574">
        <v>1401</v>
      </c>
      <c r="L1574">
        <v>326</v>
      </c>
      <c r="M1574">
        <v>124</v>
      </c>
      <c r="N1574">
        <v>0.98</v>
      </c>
      <c r="O1574">
        <v>0.98</v>
      </c>
      <c r="P1574" t="str">
        <f>IF(Table1[[#This Row],[pct_pharm_e_Rx]]&gt;=0.85,"most"," ")</f>
        <v>most</v>
      </c>
    </row>
    <row r="1575" spans="1:16" x14ac:dyDescent="0.2">
      <c r="A1575" t="s">
        <v>51</v>
      </c>
      <c r="B1575" t="s">
        <v>52</v>
      </c>
      <c r="C1575">
        <v>2218</v>
      </c>
      <c r="D1575" t="s">
        <v>116</v>
      </c>
      <c r="E1575" s="1">
        <v>42522</v>
      </c>
      <c r="F1575">
        <v>2218</v>
      </c>
      <c r="G1575" t="str">
        <f>VLOOKUP(Table1[[#This Row],[tot_e_Rx]],'Lookup Tables'!$B$2:$C$6,2,TRUE)</f>
        <v xml:space="preserve">very low </v>
      </c>
      <c r="H1575">
        <v>1910</v>
      </c>
      <c r="I1575">
        <v>308</v>
      </c>
      <c r="J1575">
        <v>1142</v>
      </c>
      <c r="K1575">
        <v>1058</v>
      </c>
      <c r="L1575">
        <v>377</v>
      </c>
      <c r="M1575">
        <v>203</v>
      </c>
      <c r="N1575">
        <v>0.96</v>
      </c>
      <c r="O1575">
        <v>0.95</v>
      </c>
      <c r="P1575" t="str">
        <f>IF(Table1[[#This Row],[pct_pharm_e_Rx]]&gt;=0.85,"most"," ")</f>
        <v>most</v>
      </c>
    </row>
    <row r="1576" spans="1:16" x14ac:dyDescent="0.2">
      <c r="A1576" t="s">
        <v>75</v>
      </c>
      <c r="B1576" t="s">
        <v>76</v>
      </c>
      <c r="C1576">
        <v>2218</v>
      </c>
      <c r="D1576" t="s">
        <v>114</v>
      </c>
      <c r="E1576" s="1">
        <v>42826</v>
      </c>
      <c r="F1576">
        <v>2218</v>
      </c>
      <c r="G1576" t="str">
        <f>VLOOKUP(Table1[[#This Row],[tot_e_Rx]],'Lookup Tables'!$B$2:$C$6,2,TRUE)</f>
        <v xml:space="preserve">very low </v>
      </c>
      <c r="H1576">
        <v>1805</v>
      </c>
      <c r="I1576">
        <v>369</v>
      </c>
      <c r="J1576">
        <v>823</v>
      </c>
      <c r="K1576">
        <v>1352</v>
      </c>
      <c r="L1576">
        <v>185</v>
      </c>
      <c r="M1576">
        <v>203</v>
      </c>
      <c r="N1576">
        <v>0.95</v>
      </c>
      <c r="O1576">
        <v>0.92</v>
      </c>
      <c r="P1576" t="str">
        <f>IF(Table1[[#This Row],[pct_pharm_e_Rx]]&gt;=0.85,"most"," ")</f>
        <v>most</v>
      </c>
    </row>
    <row r="1577" spans="1:16" x14ac:dyDescent="0.2">
      <c r="A1577" t="s">
        <v>51</v>
      </c>
      <c r="B1577" t="s">
        <v>52</v>
      </c>
      <c r="C1577">
        <v>2217</v>
      </c>
      <c r="D1577" t="s">
        <v>116</v>
      </c>
      <c r="E1577" s="1">
        <v>42552</v>
      </c>
      <c r="F1577">
        <v>2217</v>
      </c>
      <c r="G1577" t="str">
        <f>VLOOKUP(Table1[[#This Row],[tot_e_Rx]],'Lookup Tables'!$B$2:$C$6,2,TRUE)</f>
        <v xml:space="preserve">very low </v>
      </c>
      <c r="H1577">
        <v>1921</v>
      </c>
      <c r="I1577">
        <v>296</v>
      </c>
      <c r="J1577">
        <v>1121</v>
      </c>
      <c r="K1577">
        <v>1050</v>
      </c>
      <c r="L1577">
        <v>375</v>
      </c>
      <c r="M1577">
        <v>197</v>
      </c>
      <c r="N1577">
        <v>0.96</v>
      </c>
      <c r="O1577">
        <v>0.95</v>
      </c>
      <c r="P1577" t="str">
        <f>IF(Table1[[#This Row],[pct_pharm_e_Rx]]&gt;=0.85,"most"," ")</f>
        <v>most</v>
      </c>
    </row>
    <row r="1578" spans="1:16" x14ac:dyDescent="0.2">
      <c r="A1578" t="s">
        <v>73</v>
      </c>
      <c r="B1578" t="s">
        <v>74</v>
      </c>
      <c r="C1578">
        <v>2216</v>
      </c>
      <c r="D1578" t="s">
        <v>114</v>
      </c>
      <c r="E1578" s="1">
        <v>42675</v>
      </c>
      <c r="F1578">
        <v>2216</v>
      </c>
      <c r="G1578" t="str">
        <f>VLOOKUP(Table1[[#This Row],[tot_e_Rx]],'Lookup Tables'!$B$2:$C$6,2,TRUE)</f>
        <v xml:space="preserve">very low </v>
      </c>
      <c r="H1578">
        <v>1921</v>
      </c>
      <c r="I1578">
        <v>295</v>
      </c>
      <c r="J1578">
        <v>999</v>
      </c>
      <c r="K1578">
        <v>1133</v>
      </c>
      <c r="L1578">
        <v>350</v>
      </c>
      <c r="M1578">
        <v>196</v>
      </c>
      <c r="N1578">
        <v>0.95</v>
      </c>
      <c r="O1578">
        <v>0.94</v>
      </c>
      <c r="P1578" t="str">
        <f>IF(Table1[[#This Row],[pct_pharm_e_Rx]]&gt;=0.85,"most"," ")</f>
        <v>most</v>
      </c>
    </row>
    <row r="1579" spans="1:16" x14ac:dyDescent="0.2">
      <c r="A1579" t="s">
        <v>87</v>
      </c>
      <c r="B1579" t="s">
        <v>88</v>
      </c>
      <c r="C1579">
        <v>2211</v>
      </c>
      <c r="D1579" t="s">
        <v>116</v>
      </c>
      <c r="E1579" s="1">
        <v>42795</v>
      </c>
      <c r="F1579">
        <v>2211</v>
      </c>
      <c r="G1579" t="str">
        <f>VLOOKUP(Table1[[#This Row],[tot_e_Rx]],'Lookup Tables'!$B$2:$C$6,2,TRUE)</f>
        <v xml:space="preserve">very low </v>
      </c>
      <c r="H1579">
        <v>1835</v>
      </c>
      <c r="I1579">
        <v>374</v>
      </c>
      <c r="J1579">
        <v>620</v>
      </c>
      <c r="K1579">
        <v>1444</v>
      </c>
      <c r="L1579">
        <v>198</v>
      </c>
      <c r="M1579">
        <v>72</v>
      </c>
      <c r="N1579">
        <v>0.97</v>
      </c>
      <c r="O1579">
        <v>0.96</v>
      </c>
      <c r="P1579" t="str">
        <f>IF(Table1[[#This Row],[pct_pharm_e_Rx]]&gt;=0.85,"most"," ")</f>
        <v>most</v>
      </c>
    </row>
    <row r="1580" spans="1:16" x14ac:dyDescent="0.2">
      <c r="A1580" t="s">
        <v>25</v>
      </c>
      <c r="B1580" t="s">
        <v>26</v>
      </c>
      <c r="C1580">
        <v>2209</v>
      </c>
      <c r="D1580" t="s">
        <v>117</v>
      </c>
      <c r="E1580" s="1">
        <v>43466</v>
      </c>
      <c r="F1580">
        <v>2209</v>
      </c>
      <c r="G1580" t="str">
        <f>VLOOKUP(Table1[[#This Row],[tot_e_Rx]],'Lookup Tables'!$B$2:$C$6,2,TRUE)</f>
        <v xml:space="preserve">very low </v>
      </c>
      <c r="H1580">
        <v>1945</v>
      </c>
      <c r="I1580">
        <v>259</v>
      </c>
      <c r="J1580">
        <v>799</v>
      </c>
      <c r="K1580">
        <v>1393</v>
      </c>
      <c r="L1580">
        <v>306</v>
      </c>
      <c r="M1580">
        <v>118</v>
      </c>
      <c r="N1580">
        <v>0.98</v>
      </c>
      <c r="O1580">
        <v>0.98</v>
      </c>
      <c r="P1580" t="str">
        <f>IF(Table1[[#This Row],[pct_pharm_e_Rx]]&gt;=0.85,"most"," ")</f>
        <v>most</v>
      </c>
    </row>
    <row r="1581" spans="1:16" x14ac:dyDescent="0.2">
      <c r="A1581" t="s">
        <v>25</v>
      </c>
      <c r="B1581" t="s">
        <v>26</v>
      </c>
      <c r="C1581">
        <v>2209</v>
      </c>
      <c r="D1581" t="s">
        <v>117</v>
      </c>
      <c r="E1581" s="1">
        <v>43497</v>
      </c>
      <c r="F1581">
        <v>2209</v>
      </c>
      <c r="G1581" t="str">
        <f>VLOOKUP(Table1[[#This Row],[tot_e_Rx]],'Lookup Tables'!$B$2:$C$6,2,TRUE)</f>
        <v xml:space="preserve">very low </v>
      </c>
      <c r="H1581">
        <v>1953</v>
      </c>
      <c r="I1581">
        <v>251</v>
      </c>
      <c r="J1581">
        <v>817</v>
      </c>
      <c r="K1581">
        <v>1389</v>
      </c>
      <c r="L1581">
        <v>316</v>
      </c>
      <c r="M1581">
        <v>124</v>
      </c>
      <c r="N1581">
        <v>0.98</v>
      </c>
      <c r="O1581">
        <v>0.98</v>
      </c>
      <c r="P1581" t="str">
        <f>IF(Table1[[#This Row],[pct_pharm_e_Rx]]&gt;=0.85,"most"," ")</f>
        <v>most</v>
      </c>
    </row>
    <row r="1582" spans="1:16" x14ac:dyDescent="0.2">
      <c r="A1582" t="s">
        <v>73</v>
      </c>
      <c r="B1582" t="s">
        <v>74</v>
      </c>
      <c r="C1582">
        <v>2179</v>
      </c>
      <c r="D1582" t="s">
        <v>114</v>
      </c>
      <c r="E1582" s="1">
        <v>42644</v>
      </c>
      <c r="F1582">
        <v>2179</v>
      </c>
      <c r="G1582" t="str">
        <f>VLOOKUP(Table1[[#This Row],[tot_e_Rx]],'Lookup Tables'!$B$2:$C$6,2,TRUE)</f>
        <v xml:space="preserve">very low </v>
      </c>
      <c r="H1582">
        <v>1872</v>
      </c>
      <c r="I1582">
        <v>307</v>
      </c>
      <c r="J1582">
        <v>983</v>
      </c>
      <c r="K1582">
        <v>1120</v>
      </c>
      <c r="L1582">
        <v>354</v>
      </c>
      <c r="M1582">
        <v>190</v>
      </c>
      <c r="N1582">
        <v>0.95</v>
      </c>
      <c r="O1582">
        <v>0.93</v>
      </c>
      <c r="P1582" t="str">
        <f>IF(Table1[[#This Row],[pct_pharm_e_Rx]]&gt;=0.85,"most"," ")</f>
        <v>most</v>
      </c>
    </row>
    <row r="1583" spans="1:16" x14ac:dyDescent="0.2">
      <c r="A1583" t="s">
        <v>25</v>
      </c>
      <c r="B1583" t="s">
        <v>26</v>
      </c>
      <c r="C1583">
        <v>2179</v>
      </c>
      <c r="D1583" t="s">
        <v>117</v>
      </c>
      <c r="E1583" s="1">
        <v>43374</v>
      </c>
      <c r="F1583">
        <v>2179</v>
      </c>
      <c r="G1583" t="str">
        <f>VLOOKUP(Table1[[#This Row],[tot_e_Rx]],'Lookup Tables'!$B$2:$C$6,2,TRUE)</f>
        <v xml:space="preserve">very low </v>
      </c>
      <c r="H1583">
        <v>1914</v>
      </c>
      <c r="I1583">
        <v>259</v>
      </c>
      <c r="J1583">
        <v>792</v>
      </c>
      <c r="K1583">
        <v>1377</v>
      </c>
      <c r="L1583">
        <v>298</v>
      </c>
      <c r="M1583">
        <v>114</v>
      </c>
      <c r="N1583">
        <v>0.98</v>
      </c>
      <c r="O1583">
        <v>0.98</v>
      </c>
      <c r="P1583" t="str">
        <f>IF(Table1[[#This Row],[pct_pharm_e_Rx]]&gt;=0.85,"most"," ")</f>
        <v>most</v>
      </c>
    </row>
    <row r="1584" spans="1:16" x14ac:dyDescent="0.2">
      <c r="A1584" t="s">
        <v>87</v>
      </c>
      <c r="B1584" t="s">
        <v>88</v>
      </c>
      <c r="C1584">
        <v>2178</v>
      </c>
      <c r="D1584" t="s">
        <v>116</v>
      </c>
      <c r="E1584" s="1">
        <v>42767</v>
      </c>
      <c r="F1584">
        <v>2178</v>
      </c>
      <c r="G1584" t="str">
        <f>VLOOKUP(Table1[[#This Row],[tot_e_Rx]],'Lookup Tables'!$B$2:$C$6,2,TRUE)</f>
        <v xml:space="preserve">very low </v>
      </c>
      <c r="H1584">
        <v>1806</v>
      </c>
      <c r="I1584">
        <v>368</v>
      </c>
      <c r="J1584">
        <v>614</v>
      </c>
      <c r="K1584">
        <v>1422</v>
      </c>
      <c r="L1584">
        <v>200</v>
      </c>
      <c r="M1584">
        <v>70</v>
      </c>
      <c r="N1584">
        <v>0.97</v>
      </c>
      <c r="O1584">
        <v>0.97</v>
      </c>
      <c r="P1584" t="str">
        <f>IF(Table1[[#This Row],[pct_pharm_e_Rx]]&gt;=0.85,"most"," ")</f>
        <v>most</v>
      </c>
    </row>
    <row r="1585" spans="1:16" x14ac:dyDescent="0.2">
      <c r="A1585" t="s">
        <v>75</v>
      </c>
      <c r="B1585" t="s">
        <v>76</v>
      </c>
      <c r="C1585">
        <v>2178</v>
      </c>
      <c r="D1585" t="s">
        <v>114</v>
      </c>
      <c r="E1585" s="1">
        <v>42795</v>
      </c>
      <c r="F1585">
        <v>2178</v>
      </c>
      <c r="G1585" t="str">
        <f>VLOOKUP(Table1[[#This Row],[tot_e_Rx]],'Lookup Tables'!$B$2:$C$6,2,TRUE)</f>
        <v xml:space="preserve">very low </v>
      </c>
      <c r="H1585">
        <v>1783</v>
      </c>
      <c r="I1585">
        <v>354</v>
      </c>
      <c r="J1585">
        <v>807</v>
      </c>
      <c r="K1585">
        <v>1331</v>
      </c>
      <c r="L1585">
        <v>188</v>
      </c>
      <c r="M1585">
        <v>192</v>
      </c>
      <c r="N1585">
        <v>0.95</v>
      </c>
      <c r="O1585">
        <v>0.93</v>
      </c>
      <c r="P1585" t="str">
        <f>IF(Table1[[#This Row],[pct_pharm_e_Rx]]&gt;=0.85,"most"," ")</f>
        <v>most</v>
      </c>
    </row>
    <row r="1586" spans="1:16" x14ac:dyDescent="0.2">
      <c r="A1586" t="s">
        <v>25</v>
      </c>
      <c r="B1586" t="s">
        <v>26</v>
      </c>
      <c r="C1586">
        <v>2164</v>
      </c>
      <c r="D1586" t="s">
        <v>117</v>
      </c>
      <c r="E1586" s="1">
        <v>43405</v>
      </c>
      <c r="F1586">
        <v>2164</v>
      </c>
      <c r="G1586" t="str">
        <f>VLOOKUP(Table1[[#This Row],[tot_e_Rx]],'Lookup Tables'!$B$2:$C$6,2,TRUE)</f>
        <v xml:space="preserve">very low </v>
      </c>
      <c r="H1586">
        <v>1901</v>
      </c>
      <c r="I1586">
        <v>259</v>
      </c>
      <c r="J1586">
        <v>788</v>
      </c>
      <c r="K1586">
        <v>1365</v>
      </c>
      <c r="L1586">
        <v>290</v>
      </c>
      <c r="M1586">
        <v>117</v>
      </c>
      <c r="N1586">
        <v>0.98</v>
      </c>
      <c r="O1586">
        <v>0.98</v>
      </c>
      <c r="P1586" t="str">
        <f>IF(Table1[[#This Row],[pct_pharm_e_Rx]]&gt;=0.85,"most"," ")</f>
        <v>most</v>
      </c>
    </row>
    <row r="1587" spans="1:16" x14ac:dyDescent="0.2">
      <c r="A1587" t="s">
        <v>25</v>
      </c>
      <c r="B1587" t="s">
        <v>26</v>
      </c>
      <c r="C1587">
        <v>2154</v>
      </c>
      <c r="D1587" t="s">
        <v>117</v>
      </c>
      <c r="E1587" s="1">
        <v>43435</v>
      </c>
      <c r="F1587">
        <v>2154</v>
      </c>
      <c r="G1587" t="str">
        <f>VLOOKUP(Table1[[#This Row],[tot_e_Rx]],'Lookup Tables'!$B$2:$C$6,2,TRUE)</f>
        <v xml:space="preserve">very low </v>
      </c>
      <c r="H1587">
        <v>1899</v>
      </c>
      <c r="I1587">
        <v>248</v>
      </c>
      <c r="J1587">
        <v>790</v>
      </c>
      <c r="K1587">
        <v>1350</v>
      </c>
      <c r="L1587">
        <v>297</v>
      </c>
      <c r="M1587">
        <v>115</v>
      </c>
      <c r="N1587">
        <v>0.98</v>
      </c>
      <c r="O1587">
        <v>0.98</v>
      </c>
      <c r="P1587" t="str">
        <f>IF(Table1[[#This Row],[pct_pharm_e_Rx]]&gt;=0.85,"most"," ")</f>
        <v>most</v>
      </c>
    </row>
    <row r="1588" spans="1:16" x14ac:dyDescent="0.2">
      <c r="A1588" t="s">
        <v>25</v>
      </c>
      <c r="B1588" t="s">
        <v>26</v>
      </c>
      <c r="C1588">
        <v>2150</v>
      </c>
      <c r="D1588" t="s">
        <v>117</v>
      </c>
      <c r="E1588" s="1">
        <v>43344</v>
      </c>
      <c r="F1588">
        <v>2150</v>
      </c>
      <c r="G1588" t="str">
        <f>VLOOKUP(Table1[[#This Row],[tot_e_Rx]],'Lookup Tables'!$B$2:$C$6,2,TRUE)</f>
        <v xml:space="preserve">very low </v>
      </c>
      <c r="H1588">
        <v>1889</v>
      </c>
      <c r="I1588">
        <v>256</v>
      </c>
      <c r="J1588">
        <v>779</v>
      </c>
      <c r="K1588">
        <v>1363</v>
      </c>
      <c r="L1588">
        <v>294</v>
      </c>
      <c r="M1588">
        <v>107</v>
      </c>
      <c r="N1588">
        <v>0.97</v>
      </c>
      <c r="O1588">
        <v>0.97</v>
      </c>
      <c r="P1588" t="str">
        <f>IF(Table1[[#This Row],[pct_pharm_e_Rx]]&gt;=0.85,"most"," ")</f>
        <v>most</v>
      </c>
    </row>
    <row r="1589" spans="1:16" x14ac:dyDescent="0.2">
      <c r="A1589" t="s">
        <v>97</v>
      </c>
      <c r="B1589" t="s">
        <v>98</v>
      </c>
      <c r="C1589">
        <v>2146</v>
      </c>
      <c r="D1589" t="s">
        <v>114</v>
      </c>
      <c r="E1589" s="1">
        <v>42644</v>
      </c>
      <c r="F1589">
        <v>2146</v>
      </c>
      <c r="G1589" t="str">
        <f>VLOOKUP(Table1[[#This Row],[tot_e_Rx]],'Lookup Tables'!$B$2:$C$6,2,TRUE)</f>
        <v xml:space="preserve">very low </v>
      </c>
      <c r="H1589">
        <v>1734</v>
      </c>
      <c r="I1589">
        <v>412</v>
      </c>
      <c r="J1589">
        <v>1062</v>
      </c>
      <c r="K1589">
        <v>1062</v>
      </c>
      <c r="L1589">
        <v>244</v>
      </c>
      <c r="M1589">
        <v>245</v>
      </c>
      <c r="N1589">
        <v>0.94</v>
      </c>
      <c r="O1589">
        <v>0.88</v>
      </c>
      <c r="P1589" t="str">
        <f>IF(Table1[[#This Row],[pct_pharm_e_Rx]]&gt;=0.85,"most"," ")</f>
        <v>most</v>
      </c>
    </row>
    <row r="1590" spans="1:16" x14ac:dyDescent="0.2">
      <c r="A1590" t="s">
        <v>87</v>
      </c>
      <c r="B1590" t="s">
        <v>88</v>
      </c>
      <c r="C1590">
        <v>2143</v>
      </c>
      <c r="D1590" t="s">
        <v>116</v>
      </c>
      <c r="E1590" s="1">
        <v>42736</v>
      </c>
      <c r="F1590">
        <v>2143</v>
      </c>
      <c r="G1590" t="str">
        <f>VLOOKUP(Table1[[#This Row],[tot_e_Rx]],'Lookup Tables'!$B$2:$C$6,2,TRUE)</f>
        <v xml:space="preserve">very low </v>
      </c>
      <c r="H1590">
        <v>1754</v>
      </c>
      <c r="I1590">
        <v>387</v>
      </c>
      <c r="J1590">
        <v>585</v>
      </c>
      <c r="K1590">
        <v>1418</v>
      </c>
      <c r="L1590">
        <v>191</v>
      </c>
      <c r="M1590">
        <v>67</v>
      </c>
      <c r="N1590">
        <v>0.97</v>
      </c>
      <c r="O1590">
        <v>0.96</v>
      </c>
      <c r="P1590" t="str">
        <f>IF(Table1[[#This Row],[pct_pharm_e_Rx]]&gt;=0.85,"most"," ")</f>
        <v>most</v>
      </c>
    </row>
    <row r="1591" spans="1:16" x14ac:dyDescent="0.2">
      <c r="A1591" t="s">
        <v>13</v>
      </c>
      <c r="B1591" t="s">
        <v>14</v>
      </c>
      <c r="C1591">
        <v>2142</v>
      </c>
      <c r="D1591" t="s">
        <v>112</v>
      </c>
      <c r="E1591" s="1">
        <v>42370</v>
      </c>
      <c r="F1591">
        <v>2142</v>
      </c>
      <c r="G1591" t="str">
        <f>VLOOKUP(Table1[[#This Row],[tot_e_Rx]],'Lookup Tables'!$B$2:$C$6,2,TRUE)</f>
        <v xml:space="preserve">very low </v>
      </c>
      <c r="H1591">
        <v>1380</v>
      </c>
      <c r="I1591">
        <v>762</v>
      </c>
      <c r="J1591">
        <v>792</v>
      </c>
      <c r="K1591">
        <v>1255</v>
      </c>
      <c r="L1591">
        <v>180</v>
      </c>
      <c r="M1591">
        <v>28</v>
      </c>
      <c r="N1591">
        <v>0.88</v>
      </c>
      <c r="O1591">
        <v>0.86</v>
      </c>
      <c r="P1591" t="str">
        <f>IF(Table1[[#This Row],[pct_pharm_e_Rx]]&gt;=0.85,"most"," ")</f>
        <v>most</v>
      </c>
    </row>
    <row r="1592" spans="1:16" x14ac:dyDescent="0.2">
      <c r="A1592" t="s">
        <v>15</v>
      </c>
      <c r="B1592" t="s">
        <v>16</v>
      </c>
      <c r="C1592">
        <v>2139</v>
      </c>
      <c r="D1592" t="s">
        <v>115</v>
      </c>
      <c r="E1592" s="1">
        <v>42430</v>
      </c>
      <c r="F1592">
        <v>2139</v>
      </c>
      <c r="G1592" t="str">
        <f>VLOOKUP(Table1[[#This Row],[tot_e_Rx]],'Lookup Tables'!$B$2:$C$6,2,TRUE)</f>
        <v xml:space="preserve">very low </v>
      </c>
      <c r="H1592">
        <v>1754</v>
      </c>
      <c r="I1592">
        <v>385</v>
      </c>
      <c r="J1592">
        <v>1049</v>
      </c>
      <c r="K1592">
        <v>1059</v>
      </c>
      <c r="L1592">
        <v>293</v>
      </c>
      <c r="M1592">
        <v>67</v>
      </c>
      <c r="N1592">
        <v>0.91</v>
      </c>
      <c r="O1592">
        <v>0.83</v>
      </c>
      <c r="P1592" t="str">
        <f>IF(Table1[[#This Row],[pct_pharm_e_Rx]]&gt;=0.85,"most"," ")</f>
        <v xml:space="preserve"> </v>
      </c>
    </row>
    <row r="1593" spans="1:16" x14ac:dyDescent="0.2">
      <c r="A1593" t="s">
        <v>91</v>
      </c>
      <c r="B1593" t="s">
        <v>92</v>
      </c>
      <c r="C1593">
        <v>2130</v>
      </c>
      <c r="D1593" t="s">
        <v>119</v>
      </c>
      <c r="E1593" s="1">
        <v>43556</v>
      </c>
      <c r="F1593">
        <v>2130</v>
      </c>
      <c r="G1593" t="str">
        <f>VLOOKUP(Table1[[#This Row],[tot_e_Rx]],'Lookup Tables'!$B$2:$C$6,2,TRUE)</f>
        <v xml:space="preserve">very low </v>
      </c>
      <c r="H1593">
        <v>2017</v>
      </c>
      <c r="I1593">
        <v>110</v>
      </c>
      <c r="J1593">
        <v>898</v>
      </c>
      <c r="K1593">
        <v>1221</v>
      </c>
      <c r="L1593">
        <v>289</v>
      </c>
      <c r="M1593">
        <v>326</v>
      </c>
      <c r="N1593">
        <v>0.93</v>
      </c>
      <c r="O1593">
        <v>0.93</v>
      </c>
      <c r="P1593" t="str">
        <f>IF(Table1[[#This Row],[pct_pharm_e_Rx]]&gt;=0.85,"most"," ")</f>
        <v>most</v>
      </c>
    </row>
    <row r="1594" spans="1:16" x14ac:dyDescent="0.2">
      <c r="A1594" t="s">
        <v>81</v>
      </c>
      <c r="B1594" t="s">
        <v>82</v>
      </c>
      <c r="C1594">
        <v>2129</v>
      </c>
      <c r="D1594" t="s">
        <v>115</v>
      </c>
      <c r="E1594" s="1">
        <v>42430</v>
      </c>
      <c r="F1594">
        <v>2129</v>
      </c>
      <c r="G1594" t="str">
        <f>VLOOKUP(Table1[[#This Row],[tot_e_Rx]],'Lookup Tables'!$B$2:$C$6,2,TRUE)</f>
        <v xml:space="preserve">very low </v>
      </c>
      <c r="H1594">
        <v>1768</v>
      </c>
      <c r="I1594">
        <v>353</v>
      </c>
      <c r="J1594">
        <v>1062</v>
      </c>
      <c r="K1594">
        <v>1041</v>
      </c>
      <c r="L1594">
        <v>182</v>
      </c>
      <c r="M1594">
        <v>155</v>
      </c>
      <c r="N1594">
        <v>0.9</v>
      </c>
      <c r="O1594">
        <v>0.87</v>
      </c>
      <c r="P1594" t="str">
        <f>IF(Table1[[#This Row],[pct_pharm_e_Rx]]&gt;=0.85,"most"," ")</f>
        <v>most</v>
      </c>
    </row>
    <row r="1595" spans="1:16" x14ac:dyDescent="0.2">
      <c r="A1595" t="s">
        <v>59</v>
      </c>
      <c r="B1595" t="s">
        <v>60</v>
      </c>
      <c r="C1595">
        <v>2120</v>
      </c>
      <c r="D1595" t="s">
        <v>112</v>
      </c>
      <c r="E1595" s="1">
        <v>42491</v>
      </c>
      <c r="F1595">
        <v>2120</v>
      </c>
      <c r="G1595" t="str">
        <f>VLOOKUP(Table1[[#This Row],[tot_e_Rx]],'Lookup Tables'!$B$2:$C$6,2,TRUE)</f>
        <v xml:space="preserve">very low </v>
      </c>
      <c r="H1595">
        <v>1539</v>
      </c>
      <c r="I1595">
        <v>576</v>
      </c>
      <c r="J1595">
        <v>994</v>
      </c>
      <c r="K1595">
        <v>1097</v>
      </c>
      <c r="L1595">
        <v>414</v>
      </c>
      <c r="M1595">
        <v>14</v>
      </c>
      <c r="N1595">
        <v>0.87</v>
      </c>
      <c r="O1595">
        <v>0.84</v>
      </c>
      <c r="P1595" t="str">
        <f>IF(Table1[[#This Row],[pct_pharm_e_Rx]]&gt;=0.85,"most"," ")</f>
        <v xml:space="preserve"> </v>
      </c>
    </row>
    <row r="1596" spans="1:16" x14ac:dyDescent="0.2">
      <c r="A1596" t="s">
        <v>87</v>
      </c>
      <c r="B1596" t="s">
        <v>88</v>
      </c>
      <c r="C1596">
        <v>2120</v>
      </c>
      <c r="D1596" t="s">
        <v>116</v>
      </c>
      <c r="E1596" s="1">
        <v>42705</v>
      </c>
      <c r="F1596">
        <v>2120</v>
      </c>
      <c r="G1596" t="str">
        <f>VLOOKUP(Table1[[#This Row],[tot_e_Rx]],'Lookup Tables'!$B$2:$C$6,2,TRUE)</f>
        <v xml:space="preserve">very low </v>
      </c>
      <c r="H1596">
        <v>1722</v>
      </c>
      <c r="I1596">
        <v>396</v>
      </c>
      <c r="J1596">
        <v>586</v>
      </c>
      <c r="K1596">
        <v>1398</v>
      </c>
      <c r="L1596">
        <v>191</v>
      </c>
      <c r="M1596">
        <v>71</v>
      </c>
      <c r="N1596">
        <v>0.97</v>
      </c>
      <c r="O1596">
        <v>0.97</v>
      </c>
      <c r="P1596" t="str">
        <f>IF(Table1[[#This Row],[pct_pharm_e_Rx]]&gt;=0.85,"most"," ")</f>
        <v>most</v>
      </c>
    </row>
    <row r="1597" spans="1:16" x14ac:dyDescent="0.2">
      <c r="A1597" t="s">
        <v>35</v>
      </c>
      <c r="B1597" t="s">
        <v>36</v>
      </c>
      <c r="C1597">
        <v>2115</v>
      </c>
      <c r="D1597" t="s">
        <v>114</v>
      </c>
      <c r="E1597" s="1">
        <v>43101</v>
      </c>
      <c r="F1597">
        <v>2115</v>
      </c>
      <c r="G1597" t="str">
        <f>VLOOKUP(Table1[[#This Row],[tot_e_Rx]],'Lookup Tables'!$B$2:$C$6,2,TRUE)</f>
        <v xml:space="preserve">very low </v>
      </c>
      <c r="H1597">
        <v>1789</v>
      </c>
      <c r="I1597">
        <v>325</v>
      </c>
      <c r="J1597">
        <v>1008</v>
      </c>
      <c r="K1597">
        <v>1024</v>
      </c>
      <c r="L1597">
        <v>265</v>
      </c>
      <c r="M1597">
        <v>304</v>
      </c>
      <c r="N1597">
        <v>0.96</v>
      </c>
      <c r="O1597">
        <v>0.95</v>
      </c>
      <c r="P1597" t="str">
        <f>IF(Table1[[#This Row],[pct_pharm_e_Rx]]&gt;=0.85,"most"," ")</f>
        <v>most</v>
      </c>
    </row>
    <row r="1598" spans="1:16" x14ac:dyDescent="0.2">
      <c r="A1598" t="s">
        <v>25</v>
      </c>
      <c r="B1598" t="s">
        <v>26</v>
      </c>
      <c r="C1598">
        <v>2108</v>
      </c>
      <c r="D1598" t="s">
        <v>117</v>
      </c>
      <c r="E1598" s="1">
        <v>43313</v>
      </c>
      <c r="F1598">
        <v>2108</v>
      </c>
      <c r="G1598" t="str">
        <f>VLOOKUP(Table1[[#This Row],[tot_e_Rx]],'Lookup Tables'!$B$2:$C$6,2,TRUE)</f>
        <v xml:space="preserve">very low </v>
      </c>
      <c r="H1598">
        <v>1836</v>
      </c>
      <c r="I1598">
        <v>266</v>
      </c>
      <c r="J1598">
        <v>784</v>
      </c>
      <c r="K1598">
        <v>1317</v>
      </c>
      <c r="L1598">
        <v>288</v>
      </c>
      <c r="M1598">
        <v>113</v>
      </c>
      <c r="N1598">
        <v>0.98</v>
      </c>
      <c r="O1598">
        <v>0.98</v>
      </c>
      <c r="P1598" t="str">
        <f>IF(Table1[[#This Row],[pct_pharm_e_Rx]]&gt;=0.85,"most"," ")</f>
        <v>most</v>
      </c>
    </row>
    <row r="1599" spans="1:16" x14ac:dyDescent="0.2">
      <c r="A1599" t="s">
        <v>87</v>
      </c>
      <c r="B1599" t="s">
        <v>88</v>
      </c>
      <c r="C1599">
        <v>2100</v>
      </c>
      <c r="D1599" t="s">
        <v>116</v>
      </c>
      <c r="E1599" s="1">
        <v>42675</v>
      </c>
      <c r="F1599">
        <v>2100</v>
      </c>
      <c r="G1599" t="str">
        <f>VLOOKUP(Table1[[#This Row],[tot_e_Rx]],'Lookup Tables'!$B$2:$C$6,2,TRUE)</f>
        <v xml:space="preserve">very low </v>
      </c>
      <c r="H1599">
        <v>1677</v>
      </c>
      <c r="I1599">
        <v>421</v>
      </c>
      <c r="J1599">
        <v>583</v>
      </c>
      <c r="K1599">
        <v>1384</v>
      </c>
      <c r="L1599">
        <v>189</v>
      </c>
      <c r="M1599">
        <v>72</v>
      </c>
      <c r="N1599">
        <v>0.97</v>
      </c>
      <c r="O1599">
        <v>0.97</v>
      </c>
      <c r="P1599" t="str">
        <f>IF(Table1[[#This Row],[pct_pharm_e_Rx]]&gt;=0.85,"most"," ")</f>
        <v>most</v>
      </c>
    </row>
    <row r="1600" spans="1:16" x14ac:dyDescent="0.2">
      <c r="A1600" t="s">
        <v>25</v>
      </c>
      <c r="B1600" t="s">
        <v>26</v>
      </c>
      <c r="C1600">
        <v>2097</v>
      </c>
      <c r="D1600" t="s">
        <v>117</v>
      </c>
      <c r="E1600" s="1">
        <v>43191</v>
      </c>
      <c r="F1600">
        <v>2097</v>
      </c>
      <c r="G1600" t="str">
        <f>VLOOKUP(Table1[[#This Row],[tot_e_Rx]],'Lookup Tables'!$B$2:$C$6,2,TRUE)</f>
        <v xml:space="preserve">very low </v>
      </c>
      <c r="H1600">
        <v>1672</v>
      </c>
      <c r="I1600">
        <v>422</v>
      </c>
      <c r="J1600">
        <v>710</v>
      </c>
      <c r="K1600">
        <v>1202</v>
      </c>
      <c r="L1600">
        <v>256</v>
      </c>
      <c r="M1600">
        <v>91</v>
      </c>
      <c r="N1600">
        <v>0.98</v>
      </c>
      <c r="O1600">
        <v>0.97</v>
      </c>
      <c r="P1600" t="str">
        <f>IF(Table1[[#This Row],[pct_pharm_e_Rx]]&gt;=0.85,"most"," ")</f>
        <v>most</v>
      </c>
    </row>
    <row r="1601" spans="1:16" x14ac:dyDescent="0.2">
      <c r="A1601" t="s">
        <v>25</v>
      </c>
      <c r="B1601" t="s">
        <v>26</v>
      </c>
      <c r="C1601">
        <v>2097</v>
      </c>
      <c r="D1601" t="s">
        <v>117</v>
      </c>
      <c r="E1601" s="1">
        <v>43221</v>
      </c>
      <c r="F1601">
        <v>2097</v>
      </c>
      <c r="G1601" t="str">
        <f>VLOOKUP(Table1[[#This Row],[tot_e_Rx]],'Lookup Tables'!$B$2:$C$6,2,TRUE)</f>
        <v xml:space="preserve">very low </v>
      </c>
      <c r="H1601">
        <v>1684</v>
      </c>
      <c r="I1601">
        <v>410</v>
      </c>
      <c r="J1601">
        <v>709</v>
      </c>
      <c r="K1601">
        <v>1216</v>
      </c>
      <c r="L1601">
        <v>260</v>
      </c>
      <c r="M1601">
        <v>102</v>
      </c>
      <c r="N1601">
        <v>0.98</v>
      </c>
      <c r="O1601">
        <v>0.98</v>
      </c>
      <c r="P1601" t="str">
        <f>IF(Table1[[#This Row],[pct_pharm_e_Rx]]&gt;=0.85,"most"," ")</f>
        <v>most</v>
      </c>
    </row>
    <row r="1602" spans="1:16" x14ac:dyDescent="0.2">
      <c r="A1602" t="s">
        <v>25</v>
      </c>
      <c r="B1602" t="s">
        <v>26</v>
      </c>
      <c r="C1602">
        <v>2095</v>
      </c>
      <c r="D1602" t="s">
        <v>117</v>
      </c>
      <c r="E1602" s="1">
        <v>43282</v>
      </c>
      <c r="F1602">
        <v>2095</v>
      </c>
      <c r="G1602" t="str">
        <f>VLOOKUP(Table1[[#This Row],[tot_e_Rx]],'Lookup Tables'!$B$2:$C$6,2,TRUE)</f>
        <v xml:space="preserve">very low </v>
      </c>
      <c r="H1602">
        <v>1817</v>
      </c>
      <c r="I1602">
        <v>274</v>
      </c>
      <c r="J1602">
        <v>694</v>
      </c>
      <c r="K1602">
        <v>1201</v>
      </c>
      <c r="L1602">
        <v>270</v>
      </c>
      <c r="M1602">
        <v>102</v>
      </c>
      <c r="N1602">
        <v>0.98</v>
      </c>
      <c r="O1602">
        <v>0.97</v>
      </c>
      <c r="P1602" t="str">
        <f>IF(Table1[[#This Row],[pct_pharm_e_Rx]]&gt;=0.85,"most"," ")</f>
        <v>most</v>
      </c>
    </row>
    <row r="1603" spans="1:16" x14ac:dyDescent="0.2">
      <c r="A1603" t="s">
        <v>91</v>
      </c>
      <c r="B1603" t="s">
        <v>92</v>
      </c>
      <c r="C1603">
        <v>2094</v>
      </c>
      <c r="D1603" t="s">
        <v>119</v>
      </c>
      <c r="E1603" s="1">
        <v>43497</v>
      </c>
      <c r="F1603">
        <v>2094</v>
      </c>
      <c r="G1603" t="str">
        <f>VLOOKUP(Table1[[#This Row],[tot_e_Rx]],'Lookup Tables'!$B$2:$C$6,2,TRUE)</f>
        <v xml:space="preserve">very low </v>
      </c>
      <c r="H1603">
        <v>1978</v>
      </c>
      <c r="I1603">
        <v>116</v>
      </c>
      <c r="J1603">
        <v>897</v>
      </c>
      <c r="K1603">
        <v>1194</v>
      </c>
      <c r="L1603">
        <v>281</v>
      </c>
      <c r="M1603">
        <v>313</v>
      </c>
      <c r="N1603">
        <v>0.93</v>
      </c>
      <c r="O1603">
        <v>0.93</v>
      </c>
      <c r="P1603" t="str">
        <f>IF(Table1[[#This Row],[pct_pharm_e_Rx]]&gt;=0.85,"most"," ")</f>
        <v>most</v>
      </c>
    </row>
    <row r="1604" spans="1:16" x14ac:dyDescent="0.2">
      <c r="A1604" t="s">
        <v>75</v>
      </c>
      <c r="B1604" t="s">
        <v>76</v>
      </c>
      <c r="C1604">
        <v>2093</v>
      </c>
      <c r="D1604" t="s">
        <v>114</v>
      </c>
      <c r="E1604" s="1">
        <v>42767</v>
      </c>
      <c r="F1604">
        <v>2093</v>
      </c>
      <c r="G1604" t="str">
        <f>VLOOKUP(Table1[[#This Row],[tot_e_Rx]],'Lookup Tables'!$B$2:$C$6,2,TRUE)</f>
        <v xml:space="preserve">very low </v>
      </c>
      <c r="H1604">
        <v>1689</v>
      </c>
      <c r="I1604">
        <v>362</v>
      </c>
      <c r="J1604">
        <v>757</v>
      </c>
      <c r="K1604">
        <v>1295</v>
      </c>
      <c r="L1604">
        <v>173</v>
      </c>
      <c r="M1604">
        <v>185</v>
      </c>
      <c r="N1604">
        <v>0.95</v>
      </c>
      <c r="O1604">
        <v>0.93</v>
      </c>
      <c r="P1604" t="str">
        <f>IF(Table1[[#This Row],[pct_pharm_e_Rx]]&gt;=0.85,"most"," ")</f>
        <v>most</v>
      </c>
    </row>
    <row r="1605" spans="1:16" x14ac:dyDescent="0.2">
      <c r="A1605" t="s">
        <v>35</v>
      </c>
      <c r="B1605" t="s">
        <v>36</v>
      </c>
      <c r="C1605">
        <v>2083</v>
      </c>
      <c r="D1605" t="s">
        <v>114</v>
      </c>
      <c r="E1605" s="1">
        <v>43070</v>
      </c>
      <c r="F1605">
        <v>2083</v>
      </c>
      <c r="G1605" t="str">
        <f>VLOOKUP(Table1[[#This Row],[tot_e_Rx]],'Lookup Tables'!$B$2:$C$6,2,TRUE)</f>
        <v xml:space="preserve">very low </v>
      </c>
      <c r="H1605">
        <v>1769</v>
      </c>
      <c r="I1605">
        <v>313</v>
      </c>
      <c r="J1605">
        <v>1002</v>
      </c>
      <c r="K1605">
        <v>999</v>
      </c>
      <c r="L1605">
        <v>258</v>
      </c>
      <c r="M1605">
        <v>295</v>
      </c>
      <c r="N1605">
        <v>0.96</v>
      </c>
      <c r="O1605">
        <v>0.95</v>
      </c>
      <c r="P1605" t="str">
        <f>IF(Table1[[#This Row],[pct_pharm_e_Rx]]&gt;=0.85,"most"," ")</f>
        <v>most</v>
      </c>
    </row>
    <row r="1606" spans="1:16" x14ac:dyDescent="0.2">
      <c r="A1606" t="s">
        <v>25</v>
      </c>
      <c r="B1606" t="s">
        <v>26</v>
      </c>
      <c r="C1606">
        <v>2083</v>
      </c>
      <c r="D1606" t="s">
        <v>117</v>
      </c>
      <c r="E1606" s="1">
        <v>43252</v>
      </c>
      <c r="F1606">
        <v>2083</v>
      </c>
      <c r="G1606" t="str">
        <f>VLOOKUP(Table1[[#This Row],[tot_e_Rx]],'Lookup Tables'!$B$2:$C$6,2,TRUE)</f>
        <v xml:space="preserve">very low </v>
      </c>
      <c r="H1606">
        <v>1803</v>
      </c>
      <c r="I1606">
        <v>277</v>
      </c>
      <c r="J1606">
        <v>716</v>
      </c>
      <c r="K1606">
        <v>1207</v>
      </c>
      <c r="L1606">
        <v>268</v>
      </c>
      <c r="M1606">
        <v>105</v>
      </c>
      <c r="N1606">
        <v>0.98</v>
      </c>
      <c r="O1606">
        <v>0.97</v>
      </c>
      <c r="P1606" t="str">
        <f>IF(Table1[[#This Row],[pct_pharm_e_Rx]]&gt;=0.85,"most"," ")</f>
        <v>most</v>
      </c>
    </row>
    <row r="1607" spans="1:16" x14ac:dyDescent="0.2">
      <c r="A1607" t="s">
        <v>91</v>
      </c>
      <c r="B1607" t="s">
        <v>92</v>
      </c>
      <c r="C1607">
        <v>2083</v>
      </c>
      <c r="D1607" t="s">
        <v>119</v>
      </c>
      <c r="E1607" s="1">
        <v>43525</v>
      </c>
      <c r="F1607">
        <v>2083</v>
      </c>
      <c r="G1607" t="str">
        <f>VLOOKUP(Table1[[#This Row],[tot_e_Rx]],'Lookup Tables'!$B$2:$C$6,2,TRUE)</f>
        <v xml:space="preserve">very low </v>
      </c>
      <c r="H1607">
        <v>1967</v>
      </c>
      <c r="I1607">
        <v>113</v>
      </c>
      <c r="J1607">
        <v>896</v>
      </c>
      <c r="K1607">
        <v>1177</v>
      </c>
      <c r="L1607">
        <v>278</v>
      </c>
      <c r="M1607">
        <v>320</v>
      </c>
      <c r="N1607">
        <v>0.93</v>
      </c>
      <c r="O1607">
        <v>0.93</v>
      </c>
      <c r="P1607" t="str">
        <f>IF(Table1[[#This Row],[pct_pharm_e_Rx]]&gt;=0.85,"most"," ")</f>
        <v>most</v>
      </c>
    </row>
    <row r="1608" spans="1:16" x14ac:dyDescent="0.2">
      <c r="A1608" t="s">
        <v>35</v>
      </c>
      <c r="B1608" t="s">
        <v>36</v>
      </c>
      <c r="C1608">
        <v>2069</v>
      </c>
      <c r="D1608" t="s">
        <v>114</v>
      </c>
      <c r="E1608" s="1">
        <v>43040</v>
      </c>
      <c r="F1608">
        <v>2069</v>
      </c>
      <c r="G1608" t="str">
        <f>VLOOKUP(Table1[[#This Row],[tot_e_Rx]],'Lookup Tables'!$B$2:$C$6,2,TRUE)</f>
        <v xml:space="preserve">very low </v>
      </c>
      <c r="H1608">
        <v>1765</v>
      </c>
      <c r="I1608">
        <v>303</v>
      </c>
      <c r="J1608">
        <v>984</v>
      </c>
      <c r="K1608">
        <v>997</v>
      </c>
      <c r="L1608">
        <v>254</v>
      </c>
      <c r="M1608">
        <v>284</v>
      </c>
      <c r="N1608">
        <v>0.95</v>
      </c>
      <c r="O1608">
        <v>0.95</v>
      </c>
      <c r="P1608" t="str">
        <f>IF(Table1[[#This Row],[pct_pharm_e_Rx]]&gt;=0.85,"most"," ")</f>
        <v>most</v>
      </c>
    </row>
    <row r="1609" spans="1:16" x14ac:dyDescent="0.2">
      <c r="A1609" t="s">
        <v>73</v>
      </c>
      <c r="B1609" t="s">
        <v>74</v>
      </c>
      <c r="C1609">
        <v>2068</v>
      </c>
      <c r="D1609" t="s">
        <v>114</v>
      </c>
      <c r="E1609" s="1">
        <v>42614</v>
      </c>
      <c r="F1609">
        <v>2068</v>
      </c>
      <c r="G1609" t="str">
        <f>VLOOKUP(Table1[[#This Row],[tot_e_Rx]],'Lookup Tables'!$B$2:$C$6,2,TRUE)</f>
        <v xml:space="preserve">very low </v>
      </c>
      <c r="H1609">
        <v>1773</v>
      </c>
      <c r="I1609">
        <v>295</v>
      </c>
      <c r="J1609">
        <v>937</v>
      </c>
      <c r="K1609">
        <v>1066</v>
      </c>
      <c r="L1609">
        <v>318</v>
      </c>
      <c r="M1609">
        <v>194</v>
      </c>
      <c r="N1609">
        <v>0.93</v>
      </c>
      <c r="O1609">
        <v>0.92</v>
      </c>
      <c r="P1609" t="str">
        <f>IF(Table1[[#This Row],[pct_pharm_e_Rx]]&gt;=0.85,"most"," ")</f>
        <v>most</v>
      </c>
    </row>
    <row r="1610" spans="1:16" x14ac:dyDescent="0.2">
      <c r="A1610" t="s">
        <v>25</v>
      </c>
      <c r="B1610" t="s">
        <v>26</v>
      </c>
      <c r="C1610">
        <v>2065</v>
      </c>
      <c r="D1610" t="s">
        <v>117</v>
      </c>
      <c r="E1610" s="1">
        <v>43160</v>
      </c>
      <c r="F1610">
        <v>2065</v>
      </c>
      <c r="G1610" t="str">
        <f>VLOOKUP(Table1[[#This Row],[tot_e_Rx]],'Lookup Tables'!$B$2:$C$6,2,TRUE)</f>
        <v xml:space="preserve">very low </v>
      </c>
      <c r="H1610">
        <v>1643</v>
      </c>
      <c r="I1610">
        <v>418</v>
      </c>
      <c r="J1610">
        <v>708</v>
      </c>
      <c r="K1610">
        <v>1182</v>
      </c>
      <c r="L1610">
        <v>250</v>
      </c>
      <c r="M1610">
        <v>96</v>
      </c>
      <c r="N1610">
        <v>0.98</v>
      </c>
      <c r="O1610">
        <v>0.98</v>
      </c>
      <c r="P1610" t="str">
        <f>IF(Table1[[#This Row],[pct_pharm_e_Rx]]&gt;=0.85,"most"," ")</f>
        <v>most</v>
      </c>
    </row>
    <row r="1611" spans="1:16" x14ac:dyDescent="0.2">
      <c r="A1611" t="s">
        <v>91</v>
      </c>
      <c r="B1611" t="s">
        <v>92</v>
      </c>
      <c r="C1611">
        <v>2060</v>
      </c>
      <c r="D1611" t="s">
        <v>119</v>
      </c>
      <c r="E1611" s="1">
        <v>43435</v>
      </c>
      <c r="F1611">
        <v>2060</v>
      </c>
      <c r="G1611" t="str">
        <f>VLOOKUP(Table1[[#This Row],[tot_e_Rx]],'Lookup Tables'!$B$2:$C$6,2,TRUE)</f>
        <v xml:space="preserve">very low </v>
      </c>
      <c r="H1611">
        <v>1926</v>
      </c>
      <c r="I1611">
        <v>132</v>
      </c>
      <c r="J1611">
        <v>869</v>
      </c>
      <c r="K1611">
        <v>1183</v>
      </c>
      <c r="L1611">
        <v>276</v>
      </c>
      <c r="M1611">
        <v>305</v>
      </c>
      <c r="N1611">
        <v>0.93</v>
      </c>
      <c r="O1611">
        <v>0.93</v>
      </c>
      <c r="P1611" t="str">
        <f>IF(Table1[[#This Row],[pct_pharm_e_Rx]]&gt;=0.85,"most"," ")</f>
        <v>most</v>
      </c>
    </row>
    <row r="1612" spans="1:16" x14ac:dyDescent="0.2">
      <c r="A1612" t="s">
        <v>61</v>
      </c>
      <c r="B1612" t="s">
        <v>62</v>
      </c>
      <c r="C1612">
        <v>2060</v>
      </c>
      <c r="D1612" t="s">
        <v>114</v>
      </c>
      <c r="E1612" s="1">
        <v>43556</v>
      </c>
      <c r="F1612">
        <v>2060</v>
      </c>
      <c r="G1612" t="str">
        <f>VLOOKUP(Table1[[#This Row],[tot_e_Rx]],'Lookup Tables'!$B$2:$C$6,2,TRUE)</f>
        <v xml:space="preserve">very low </v>
      </c>
      <c r="H1612">
        <v>1855</v>
      </c>
      <c r="I1612">
        <v>205</v>
      </c>
      <c r="J1612">
        <v>951</v>
      </c>
      <c r="K1612">
        <v>1104</v>
      </c>
      <c r="L1612">
        <v>321</v>
      </c>
      <c r="M1612">
        <v>304</v>
      </c>
      <c r="N1612">
        <v>0.92</v>
      </c>
      <c r="O1612">
        <v>0.92</v>
      </c>
      <c r="P1612" t="str">
        <f>IF(Table1[[#This Row],[pct_pharm_e_Rx]]&gt;=0.85,"most"," ")</f>
        <v>most</v>
      </c>
    </row>
    <row r="1613" spans="1:16" x14ac:dyDescent="0.2">
      <c r="A1613" t="s">
        <v>91</v>
      </c>
      <c r="B1613" t="s">
        <v>92</v>
      </c>
      <c r="C1613">
        <v>2058</v>
      </c>
      <c r="D1613" t="s">
        <v>119</v>
      </c>
      <c r="E1613" s="1">
        <v>43405</v>
      </c>
      <c r="F1613">
        <v>2058</v>
      </c>
      <c r="G1613" t="str">
        <f>VLOOKUP(Table1[[#This Row],[tot_e_Rx]],'Lookup Tables'!$B$2:$C$6,2,TRUE)</f>
        <v xml:space="preserve">very low </v>
      </c>
      <c r="H1613">
        <v>1925</v>
      </c>
      <c r="I1613">
        <v>131</v>
      </c>
      <c r="J1613">
        <v>865</v>
      </c>
      <c r="K1613">
        <v>1188</v>
      </c>
      <c r="L1613">
        <v>280</v>
      </c>
      <c r="M1613">
        <v>303</v>
      </c>
      <c r="N1613">
        <v>0.93</v>
      </c>
      <c r="O1613">
        <v>0.93</v>
      </c>
      <c r="P1613" t="str">
        <f>IF(Table1[[#This Row],[pct_pharm_e_Rx]]&gt;=0.85,"most"," ")</f>
        <v>most</v>
      </c>
    </row>
    <row r="1614" spans="1:16" x14ac:dyDescent="0.2">
      <c r="A1614" t="s">
        <v>25</v>
      </c>
      <c r="B1614" t="s">
        <v>26</v>
      </c>
      <c r="C1614">
        <v>2055</v>
      </c>
      <c r="D1614" t="s">
        <v>117</v>
      </c>
      <c r="E1614" s="1">
        <v>43132</v>
      </c>
      <c r="F1614">
        <v>2055</v>
      </c>
      <c r="G1614" t="str">
        <f>VLOOKUP(Table1[[#This Row],[tot_e_Rx]],'Lookup Tables'!$B$2:$C$6,2,TRUE)</f>
        <v xml:space="preserve">very low </v>
      </c>
      <c r="H1614">
        <v>1633</v>
      </c>
      <c r="I1614">
        <v>418</v>
      </c>
      <c r="J1614">
        <v>703</v>
      </c>
      <c r="K1614">
        <v>1174</v>
      </c>
      <c r="L1614">
        <v>246</v>
      </c>
      <c r="M1614">
        <v>93</v>
      </c>
      <c r="N1614">
        <v>0.98</v>
      </c>
      <c r="O1614">
        <v>0.98</v>
      </c>
      <c r="P1614" t="str">
        <f>IF(Table1[[#This Row],[pct_pharm_e_Rx]]&gt;=0.85,"most"," ")</f>
        <v>most</v>
      </c>
    </row>
    <row r="1615" spans="1:16" x14ac:dyDescent="0.2">
      <c r="A1615" t="s">
        <v>75</v>
      </c>
      <c r="B1615" t="s">
        <v>76</v>
      </c>
      <c r="C1615">
        <v>2052</v>
      </c>
      <c r="D1615" t="s">
        <v>114</v>
      </c>
      <c r="E1615" s="1">
        <v>42736</v>
      </c>
      <c r="F1615">
        <v>2052</v>
      </c>
      <c r="G1615" t="str">
        <f>VLOOKUP(Table1[[#This Row],[tot_e_Rx]],'Lookup Tables'!$B$2:$C$6,2,TRUE)</f>
        <v xml:space="preserve">very low </v>
      </c>
      <c r="H1615">
        <v>1663</v>
      </c>
      <c r="I1615">
        <v>347</v>
      </c>
      <c r="J1615">
        <v>744</v>
      </c>
      <c r="K1615">
        <v>1274</v>
      </c>
      <c r="L1615">
        <v>168</v>
      </c>
      <c r="M1615">
        <v>182</v>
      </c>
      <c r="N1615">
        <v>0.95</v>
      </c>
      <c r="O1615">
        <v>0.93</v>
      </c>
      <c r="P1615" t="str">
        <f>IF(Table1[[#This Row],[pct_pharm_e_Rx]]&gt;=0.85,"most"," ")</f>
        <v>most</v>
      </c>
    </row>
    <row r="1616" spans="1:16" x14ac:dyDescent="0.2">
      <c r="A1616" t="s">
        <v>87</v>
      </c>
      <c r="B1616" t="s">
        <v>88</v>
      </c>
      <c r="C1616">
        <v>2045</v>
      </c>
      <c r="D1616" t="s">
        <v>116</v>
      </c>
      <c r="E1616" s="1">
        <v>42644</v>
      </c>
      <c r="F1616">
        <v>2045</v>
      </c>
      <c r="G1616" t="str">
        <f>VLOOKUP(Table1[[#This Row],[tot_e_Rx]],'Lookup Tables'!$B$2:$C$6,2,TRUE)</f>
        <v xml:space="preserve">very low </v>
      </c>
      <c r="H1616">
        <v>1631</v>
      </c>
      <c r="I1616">
        <v>411</v>
      </c>
      <c r="J1616">
        <v>584</v>
      </c>
      <c r="K1616">
        <v>1326</v>
      </c>
      <c r="L1616">
        <v>186</v>
      </c>
      <c r="M1616">
        <v>66</v>
      </c>
      <c r="N1616">
        <v>0.97</v>
      </c>
      <c r="O1616">
        <v>0.97</v>
      </c>
      <c r="P1616" t="str">
        <f>IF(Table1[[#This Row],[pct_pharm_e_Rx]]&gt;=0.85,"most"," ")</f>
        <v>most</v>
      </c>
    </row>
    <row r="1617" spans="1:16" x14ac:dyDescent="0.2">
      <c r="A1617" t="s">
        <v>91</v>
      </c>
      <c r="B1617" t="s">
        <v>92</v>
      </c>
      <c r="C1617">
        <v>2041</v>
      </c>
      <c r="D1617" t="s">
        <v>119</v>
      </c>
      <c r="E1617" s="1">
        <v>43466</v>
      </c>
      <c r="F1617">
        <v>2041</v>
      </c>
      <c r="G1617" t="str">
        <f>VLOOKUP(Table1[[#This Row],[tot_e_Rx]],'Lookup Tables'!$B$2:$C$6,2,TRUE)</f>
        <v xml:space="preserve">very low </v>
      </c>
      <c r="H1617">
        <v>1898</v>
      </c>
      <c r="I1617">
        <v>143</v>
      </c>
      <c r="J1617">
        <v>865</v>
      </c>
      <c r="K1617">
        <v>1164</v>
      </c>
      <c r="L1617">
        <v>271</v>
      </c>
      <c r="M1617">
        <v>298</v>
      </c>
      <c r="N1617">
        <v>0.93</v>
      </c>
      <c r="O1617">
        <v>0.93</v>
      </c>
      <c r="P1617" t="str">
        <f>IF(Table1[[#This Row],[pct_pharm_e_Rx]]&gt;=0.85,"most"," ")</f>
        <v>most</v>
      </c>
    </row>
    <row r="1618" spans="1:16" x14ac:dyDescent="0.2">
      <c r="A1618" t="s">
        <v>35</v>
      </c>
      <c r="B1618" t="s">
        <v>36</v>
      </c>
      <c r="C1618">
        <v>2040</v>
      </c>
      <c r="D1618" t="s">
        <v>114</v>
      </c>
      <c r="E1618" s="1">
        <v>43009</v>
      </c>
      <c r="F1618">
        <v>2040</v>
      </c>
      <c r="G1618" t="str">
        <f>VLOOKUP(Table1[[#This Row],[tot_e_Rx]],'Lookup Tables'!$B$2:$C$6,2,TRUE)</f>
        <v xml:space="preserve">very low </v>
      </c>
      <c r="H1618">
        <v>1737</v>
      </c>
      <c r="I1618">
        <v>302</v>
      </c>
      <c r="J1618">
        <v>967</v>
      </c>
      <c r="K1618">
        <v>987</v>
      </c>
      <c r="L1618">
        <v>242</v>
      </c>
      <c r="M1618">
        <v>277</v>
      </c>
      <c r="N1618">
        <v>0.95</v>
      </c>
      <c r="O1618">
        <v>0.96</v>
      </c>
      <c r="P1618" t="str">
        <f>IF(Table1[[#This Row],[pct_pharm_e_Rx]]&gt;=0.85,"most"," ")</f>
        <v>most</v>
      </c>
    </row>
    <row r="1619" spans="1:16" x14ac:dyDescent="0.2">
      <c r="A1619" t="s">
        <v>91</v>
      </c>
      <c r="B1619" t="s">
        <v>92</v>
      </c>
      <c r="C1619">
        <v>2040</v>
      </c>
      <c r="D1619" t="s">
        <v>119</v>
      </c>
      <c r="E1619" s="1">
        <v>43374</v>
      </c>
      <c r="F1619">
        <v>2040</v>
      </c>
      <c r="G1619" t="str">
        <f>VLOOKUP(Table1[[#This Row],[tot_e_Rx]],'Lookup Tables'!$B$2:$C$6,2,TRUE)</f>
        <v xml:space="preserve">very low </v>
      </c>
      <c r="H1619">
        <v>1913</v>
      </c>
      <c r="I1619">
        <v>127</v>
      </c>
      <c r="J1619">
        <v>873</v>
      </c>
      <c r="K1619">
        <v>1163</v>
      </c>
      <c r="L1619">
        <v>276</v>
      </c>
      <c r="M1619">
        <v>312</v>
      </c>
      <c r="N1619">
        <v>0.93</v>
      </c>
      <c r="O1619">
        <v>0.93</v>
      </c>
      <c r="P1619" t="str">
        <f>IF(Table1[[#This Row],[pct_pharm_e_Rx]]&gt;=0.85,"most"," ")</f>
        <v>most</v>
      </c>
    </row>
    <row r="1620" spans="1:16" x14ac:dyDescent="0.2">
      <c r="A1620" t="s">
        <v>75</v>
      </c>
      <c r="B1620" t="s">
        <v>76</v>
      </c>
      <c r="C1620">
        <v>2035</v>
      </c>
      <c r="D1620" t="s">
        <v>114</v>
      </c>
      <c r="E1620" s="1">
        <v>42705</v>
      </c>
      <c r="F1620">
        <v>2035</v>
      </c>
      <c r="G1620" t="str">
        <f>VLOOKUP(Table1[[#This Row],[tot_e_Rx]],'Lookup Tables'!$B$2:$C$6,2,TRUE)</f>
        <v xml:space="preserve">very low </v>
      </c>
      <c r="H1620">
        <v>1637</v>
      </c>
      <c r="I1620">
        <v>353</v>
      </c>
      <c r="J1620">
        <v>735</v>
      </c>
      <c r="K1620">
        <v>1262</v>
      </c>
      <c r="L1620">
        <v>178</v>
      </c>
      <c r="M1620">
        <v>177</v>
      </c>
      <c r="N1620">
        <v>0.95</v>
      </c>
      <c r="O1620">
        <v>0.93</v>
      </c>
      <c r="P1620" t="str">
        <f>IF(Table1[[#This Row],[pct_pharm_e_Rx]]&gt;=0.85,"most"," ")</f>
        <v>most</v>
      </c>
    </row>
    <row r="1621" spans="1:16" x14ac:dyDescent="0.2">
      <c r="A1621" t="s">
        <v>81</v>
      </c>
      <c r="B1621" t="s">
        <v>82</v>
      </c>
      <c r="C1621">
        <v>2029</v>
      </c>
      <c r="D1621" t="s">
        <v>115</v>
      </c>
      <c r="E1621" s="1">
        <v>42401</v>
      </c>
      <c r="F1621">
        <v>2029</v>
      </c>
      <c r="G1621" t="str">
        <f>VLOOKUP(Table1[[#This Row],[tot_e_Rx]],'Lookup Tables'!$B$2:$C$6,2,TRUE)</f>
        <v xml:space="preserve">very low </v>
      </c>
      <c r="H1621">
        <v>1689</v>
      </c>
      <c r="I1621">
        <v>333</v>
      </c>
      <c r="J1621">
        <v>1027</v>
      </c>
      <c r="K1621">
        <v>976</v>
      </c>
      <c r="L1621">
        <v>178</v>
      </c>
      <c r="M1621">
        <v>142</v>
      </c>
      <c r="N1621">
        <v>0.9</v>
      </c>
      <c r="O1621">
        <v>0.87</v>
      </c>
      <c r="P1621" t="str">
        <f>IF(Table1[[#This Row],[pct_pharm_e_Rx]]&gt;=0.85,"most"," ")</f>
        <v>most</v>
      </c>
    </row>
    <row r="1622" spans="1:16" x14ac:dyDescent="0.2">
      <c r="A1622" t="s">
        <v>91</v>
      </c>
      <c r="B1622" t="s">
        <v>92</v>
      </c>
      <c r="C1622">
        <v>2024</v>
      </c>
      <c r="D1622" t="s">
        <v>119</v>
      </c>
      <c r="E1622" s="1">
        <v>43344</v>
      </c>
      <c r="F1622">
        <v>2024</v>
      </c>
      <c r="G1622" t="str">
        <f>VLOOKUP(Table1[[#This Row],[tot_e_Rx]],'Lookup Tables'!$B$2:$C$6,2,TRUE)</f>
        <v xml:space="preserve">very low </v>
      </c>
      <c r="H1622">
        <v>1894</v>
      </c>
      <c r="I1622">
        <v>128</v>
      </c>
      <c r="J1622">
        <v>870</v>
      </c>
      <c r="K1622">
        <v>1151</v>
      </c>
      <c r="L1622">
        <v>276</v>
      </c>
      <c r="M1622">
        <v>308</v>
      </c>
      <c r="N1622">
        <v>0.92</v>
      </c>
      <c r="O1622">
        <v>0.92</v>
      </c>
      <c r="P1622" t="str">
        <f>IF(Table1[[#This Row],[pct_pharm_e_Rx]]&gt;=0.85,"most"," ")</f>
        <v>most</v>
      </c>
    </row>
    <row r="1623" spans="1:16" x14ac:dyDescent="0.2">
      <c r="A1623" t="s">
        <v>107</v>
      </c>
      <c r="B1623" t="s">
        <v>108</v>
      </c>
      <c r="C1623">
        <v>2019</v>
      </c>
      <c r="D1623" t="s">
        <v>117</v>
      </c>
      <c r="E1623" s="1">
        <v>42491</v>
      </c>
      <c r="F1623">
        <v>2019</v>
      </c>
      <c r="G1623" t="str">
        <f>VLOOKUP(Table1[[#This Row],[tot_e_Rx]],'Lookup Tables'!$B$2:$C$6,2,TRUE)</f>
        <v xml:space="preserve">very low </v>
      </c>
      <c r="H1623">
        <v>1662</v>
      </c>
      <c r="I1623">
        <v>357</v>
      </c>
      <c r="J1623">
        <v>702</v>
      </c>
      <c r="K1623">
        <v>1282</v>
      </c>
      <c r="L1623">
        <v>155</v>
      </c>
      <c r="M1623">
        <v>118</v>
      </c>
      <c r="N1623">
        <v>0.94</v>
      </c>
      <c r="O1623">
        <v>0.93</v>
      </c>
      <c r="P1623" t="str">
        <f>IF(Table1[[#This Row],[pct_pharm_e_Rx]]&gt;=0.85,"most"," ")</f>
        <v>most</v>
      </c>
    </row>
    <row r="1624" spans="1:16" x14ac:dyDescent="0.2">
      <c r="A1624" t="s">
        <v>61</v>
      </c>
      <c r="B1624" t="s">
        <v>62</v>
      </c>
      <c r="C1624">
        <v>2018</v>
      </c>
      <c r="D1624" t="s">
        <v>114</v>
      </c>
      <c r="E1624" s="1">
        <v>43525</v>
      </c>
      <c r="F1624">
        <v>2018</v>
      </c>
      <c r="G1624" t="str">
        <f>VLOOKUP(Table1[[#This Row],[tot_e_Rx]],'Lookup Tables'!$B$2:$C$6,2,TRUE)</f>
        <v xml:space="preserve">very low </v>
      </c>
      <c r="H1624">
        <v>1804</v>
      </c>
      <c r="I1624">
        <v>210</v>
      </c>
      <c r="J1624">
        <v>926</v>
      </c>
      <c r="K1624">
        <v>1088</v>
      </c>
      <c r="L1624">
        <v>309</v>
      </c>
      <c r="M1624">
        <v>286</v>
      </c>
      <c r="N1624">
        <v>0.92</v>
      </c>
      <c r="O1624">
        <v>0.92</v>
      </c>
      <c r="P1624" t="str">
        <f>IF(Table1[[#This Row],[pct_pharm_e_Rx]]&gt;=0.85,"most"," ")</f>
        <v>most</v>
      </c>
    </row>
    <row r="1625" spans="1:16" x14ac:dyDescent="0.2">
      <c r="A1625" t="s">
        <v>25</v>
      </c>
      <c r="B1625" t="s">
        <v>26</v>
      </c>
      <c r="C1625">
        <v>2017</v>
      </c>
      <c r="D1625" t="s">
        <v>117</v>
      </c>
      <c r="E1625" s="1">
        <v>43009</v>
      </c>
      <c r="F1625">
        <v>2017</v>
      </c>
      <c r="G1625" t="str">
        <f>VLOOKUP(Table1[[#This Row],[tot_e_Rx]],'Lookup Tables'!$B$2:$C$6,2,TRUE)</f>
        <v xml:space="preserve">very low </v>
      </c>
      <c r="H1625">
        <v>1590</v>
      </c>
      <c r="I1625">
        <v>423</v>
      </c>
      <c r="J1625">
        <v>693</v>
      </c>
      <c r="K1625">
        <v>1153</v>
      </c>
      <c r="L1625">
        <v>239</v>
      </c>
      <c r="M1625">
        <v>89</v>
      </c>
      <c r="N1625">
        <v>0.98</v>
      </c>
      <c r="O1625">
        <v>0.98</v>
      </c>
      <c r="P1625" t="str">
        <f>IF(Table1[[#This Row],[pct_pharm_e_Rx]]&gt;=0.85,"most"," ")</f>
        <v>most</v>
      </c>
    </row>
    <row r="1626" spans="1:16" x14ac:dyDescent="0.2">
      <c r="A1626" t="s">
        <v>81</v>
      </c>
      <c r="B1626" t="s">
        <v>82</v>
      </c>
      <c r="C1626">
        <v>2016</v>
      </c>
      <c r="D1626" t="s">
        <v>115</v>
      </c>
      <c r="E1626" s="1">
        <v>42370</v>
      </c>
      <c r="F1626">
        <v>2016</v>
      </c>
      <c r="G1626" t="str">
        <f>VLOOKUP(Table1[[#This Row],[tot_e_Rx]],'Lookup Tables'!$B$2:$C$6,2,TRUE)</f>
        <v xml:space="preserve">very low </v>
      </c>
      <c r="H1626">
        <v>1674</v>
      </c>
      <c r="I1626">
        <v>335</v>
      </c>
      <c r="J1626">
        <v>943</v>
      </c>
      <c r="K1626">
        <v>884</v>
      </c>
      <c r="L1626">
        <v>195</v>
      </c>
      <c r="M1626">
        <v>131</v>
      </c>
      <c r="N1626">
        <v>0.9</v>
      </c>
      <c r="O1626">
        <v>0.89</v>
      </c>
      <c r="P1626" t="str">
        <f>IF(Table1[[#This Row],[pct_pharm_e_Rx]]&gt;=0.85,"most"," ")</f>
        <v>most</v>
      </c>
    </row>
    <row r="1627" spans="1:16" x14ac:dyDescent="0.2">
      <c r="A1627" t="s">
        <v>25</v>
      </c>
      <c r="B1627" t="s">
        <v>26</v>
      </c>
      <c r="C1627">
        <v>2015</v>
      </c>
      <c r="D1627" t="s">
        <v>117</v>
      </c>
      <c r="E1627" s="1">
        <v>43040</v>
      </c>
      <c r="F1627">
        <v>2015</v>
      </c>
      <c r="G1627" t="str">
        <f>VLOOKUP(Table1[[#This Row],[tot_e_Rx]],'Lookup Tables'!$B$2:$C$6,2,TRUE)</f>
        <v xml:space="preserve">very low </v>
      </c>
      <c r="H1627">
        <v>1598</v>
      </c>
      <c r="I1627">
        <v>413</v>
      </c>
      <c r="J1627">
        <v>691</v>
      </c>
      <c r="K1627">
        <v>1151</v>
      </c>
      <c r="L1627">
        <v>238</v>
      </c>
      <c r="M1627">
        <v>89</v>
      </c>
      <c r="N1627">
        <v>0.98</v>
      </c>
      <c r="O1627">
        <v>0.98</v>
      </c>
      <c r="P1627" t="str">
        <f>IF(Table1[[#This Row],[pct_pharm_e_Rx]]&gt;=0.85,"most"," ")</f>
        <v>most</v>
      </c>
    </row>
    <row r="1628" spans="1:16" x14ac:dyDescent="0.2">
      <c r="A1628" t="s">
        <v>25</v>
      </c>
      <c r="B1628" t="s">
        <v>26</v>
      </c>
      <c r="C1628">
        <v>2012</v>
      </c>
      <c r="D1628" t="s">
        <v>117</v>
      </c>
      <c r="E1628" s="1">
        <v>43070</v>
      </c>
      <c r="F1628">
        <v>2012</v>
      </c>
      <c r="G1628" t="str">
        <f>VLOOKUP(Table1[[#This Row],[tot_e_Rx]],'Lookup Tables'!$B$2:$C$6,2,TRUE)</f>
        <v xml:space="preserve">very low </v>
      </c>
      <c r="H1628">
        <v>1596</v>
      </c>
      <c r="I1628">
        <v>413</v>
      </c>
      <c r="J1628">
        <v>695</v>
      </c>
      <c r="K1628">
        <v>1143</v>
      </c>
      <c r="L1628">
        <v>241</v>
      </c>
      <c r="M1628">
        <v>93</v>
      </c>
      <c r="N1628">
        <v>0.98</v>
      </c>
      <c r="O1628">
        <v>0.98</v>
      </c>
      <c r="P1628" t="str">
        <f>IF(Table1[[#This Row],[pct_pharm_e_Rx]]&gt;=0.85,"most"," ")</f>
        <v>most</v>
      </c>
    </row>
    <row r="1629" spans="1:16" x14ac:dyDescent="0.2">
      <c r="A1629" t="s">
        <v>97</v>
      </c>
      <c r="B1629" t="s">
        <v>98</v>
      </c>
      <c r="C1629">
        <v>2009</v>
      </c>
      <c r="D1629" t="s">
        <v>114</v>
      </c>
      <c r="E1629" s="1">
        <v>42614</v>
      </c>
      <c r="F1629">
        <v>2009</v>
      </c>
      <c r="G1629" t="str">
        <f>VLOOKUP(Table1[[#This Row],[tot_e_Rx]],'Lookup Tables'!$B$2:$C$6,2,TRUE)</f>
        <v xml:space="preserve">very low </v>
      </c>
      <c r="H1629">
        <v>1616</v>
      </c>
      <c r="I1629">
        <v>393</v>
      </c>
      <c r="J1629">
        <v>993</v>
      </c>
      <c r="K1629">
        <v>995</v>
      </c>
      <c r="L1629">
        <v>229</v>
      </c>
      <c r="M1629">
        <v>233</v>
      </c>
      <c r="N1629">
        <v>0.93</v>
      </c>
      <c r="O1629">
        <v>0.88</v>
      </c>
      <c r="P1629" t="str">
        <f>IF(Table1[[#This Row],[pct_pharm_e_Rx]]&gt;=0.85,"most"," ")</f>
        <v>most</v>
      </c>
    </row>
    <row r="1630" spans="1:16" x14ac:dyDescent="0.2">
      <c r="A1630" t="s">
        <v>61</v>
      </c>
      <c r="B1630" t="s">
        <v>62</v>
      </c>
      <c r="C1630">
        <v>2008</v>
      </c>
      <c r="D1630" t="s">
        <v>114</v>
      </c>
      <c r="E1630" s="1">
        <v>43435</v>
      </c>
      <c r="F1630">
        <v>2008</v>
      </c>
      <c r="G1630" t="str">
        <f>VLOOKUP(Table1[[#This Row],[tot_e_Rx]],'Lookup Tables'!$B$2:$C$6,2,TRUE)</f>
        <v xml:space="preserve">very low </v>
      </c>
      <c r="H1630">
        <v>1787</v>
      </c>
      <c r="I1630">
        <v>220</v>
      </c>
      <c r="J1630">
        <v>901</v>
      </c>
      <c r="K1630">
        <v>1090</v>
      </c>
      <c r="L1630">
        <v>306</v>
      </c>
      <c r="M1630">
        <v>276</v>
      </c>
      <c r="N1630">
        <v>0.93</v>
      </c>
      <c r="O1630">
        <v>0.92</v>
      </c>
      <c r="P1630" t="str">
        <f>IF(Table1[[#This Row],[pct_pharm_e_Rx]]&gt;=0.85,"most"," ")</f>
        <v>most</v>
      </c>
    </row>
    <row r="1631" spans="1:16" x14ac:dyDescent="0.2">
      <c r="A1631" t="s">
        <v>25</v>
      </c>
      <c r="B1631" t="s">
        <v>26</v>
      </c>
      <c r="C1631">
        <v>2007</v>
      </c>
      <c r="D1631" t="s">
        <v>117</v>
      </c>
      <c r="E1631" s="1">
        <v>43101</v>
      </c>
      <c r="F1631">
        <v>2007</v>
      </c>
      <c r="G1631" t="str">
        <f>VLOOKUP(Table1[[#This Row],[tot_e_Rx]],'Lookup Tables'!$B$2:$C$6,2,TRUE)</f>
        <v xml:space="preserve">very low </v>
      </c>
      <c r="H1631">
        <v>1586</v>
      </c>
      <c r="I1631">
        <v>418</v>
      </c>
      <c r="J1631">
        <v>690</v>
      </c>
      <c r="K1631">
        <v>1145</v>
      </c>
      <c r="L1631">
        <v>237</v>
      </c>
      <c r="M1631">
        <v>85</v>
      </c>
      <c r="N1631">
        <v>0.98</v>
      </c>
      <c r="O1631">
        <v>0.98</v>
      </c>
      <c r="P1631" t="str">
        <f>IF(Table1[[#This Row],[pct_pharm_e_Rx]]&gt;=0.85,"most"," ")</f>
        <v>most</v>
      </c>
    </row>
    <row r="1632" spans="1:16" x14ac:dyDescent="0.2">
      <c r="A1632" t="s">
        <v>61</v>
      </c>
      <c r="B1632" t="s">
        <v>62</v>
      </c>
      <c r="C1632">
        <v>2002</v>
      </c>
      <c r="D1632" t="s">
        <v>114</v>
      </c>
      <c r="E1632" s="1">
        <v>43466</v>
      </c>
      <c r="F1632">
        <v>2002</v>
      </c>
      <c r="G1632" t="str">
        <f>VLOOKUP(Table1[[#This Row],[tot_e_Rx]],'Lookup Tables'!$B$2:$C$6,2,TRUE)</f>
        <v xml:space="preserve">very low </v>
      </c>
      <c r="H1632">
        <v>1790</v>
      </c>
      <c r="I1632">
        <v>212</v>
      </c>
      <c r="J1632">
        <v>907</v>
      </c>
      <c r="K1632">
        <v>1077</v>
      </c>
      <c r="L1632">
        <v>305</v>
      </c>
      <c r="M1632">
        <v>274</v>
      </c>
      <c r="N1632">
        <v>0.93</v>
      </c>
      <c r="O1632">
        <v>0.92</v>
      </c>
      <c r="P1632" t="str">
        <f>IF(Table1[[#This Row],[pct_pharm_e_Rx]]&gt;=0.85,"most"," ")</f>
        <v>most</v>
      </c>
    </row>
    <row r="1633" spans="1:16" x14ac:dyDescent="0.2">
      <c r="A1633" t="s">
        <v>25</v>
      </c>
      <c r="B1633" t="s">
        <v>26</v>
      </c>
      <c r="C1633">
        <v>1997</v>
      </c>
      <c r="D1633" t="s">
        <v>117</v>
      </c>
      <c r="E1633" s="1">
        <v>42979</v>
      </c>
      <c r="F1633">
        <v>1997</v>
      </c>
      <c r="G1633" t="str">
        <f>VLOOKUP(Table1[[#This Row],[tot_e_Rx]],'Lookup Tables'!$B$2:$C$6,2,TRUE)</f>
        <v xml:space="preserve">very low </v>
      </c>
      <c r="H1633">
        <v>1578</v>
      </c>
      <c r="I1633">
        <v>416</v>
      </c>
      <c r="J1633">
        <v>683</v>
      </c>
      <c r="K1633">
        <v>1144</v>
      </c>
      <c r="L1633">
        <v>234</v>
      </c>
      <c r="M1633">
        <v>97</v>
      </c>
      <c r="N1633">
        <v>0.98</v>
      </c>
      <c r="O1633">
        <v>0.98</v>
      </c>
      <c r="P1633" t="str">
        <f>IF(Table1[[#This Row],[pct_pharm_e_Rx]]&gt;=0.85,"most"," ")</f>
        <v>most</v>
      </c>
    </row>
    <row r="1634" spans="1:16" x14ac:dyDescent="0.2">
      <c r="A1634" t="s">
        <v>61</v>
      </c>
      <c r="B1634" t="s">
        <v>62</v>
      </c>
      <c r="C1634">
        <v>1997</v>
      </c>
      <c r="D1634" t="s">
        <v>114</v>
      </c>
      <c r="E1634" s="1">
        <v>43497</v>
      </c>
      <c r="F1634">
        <v>1997</v>
      </c>
      <c r="G1634" t="str">
        <f>VLOOKUP(Table1[[#This Row],[tot_e_Rx]],'Lookup Tables'!$B$2:$C$6,2,TRUE)</f>
        <v xml:space="preserve">very low </v>
      </c>
      <c r="H1634">
        <v>1771</v>
      </c>
      <c r="I1634">
        <v>224</v>
      </c>
      <c r="J1634">
        <v>916</v>
      </c>
      <c r="K1634">
        <v>1078</v>
      </c>
      <c r="L1634">
        <v>310</v>
      </c>
      <c r="M1634">
        <v>279</v>
      </c>
      <c r="N1634">
        <v>0.93</v>
      </c>
      <c r="O1634">
        <v>0.92</v>
      </c>
      <c r="P1634" t="str">
        <f>IF(Table1[[#This Row],[pct_pharm_e_Rx]]&gt;=0.85,"most"," ")</f>
        <v>most</v>
      </c>
    </row>
    <row r="1635" spans="1:16" x14ac:dyDescent="0.2">
      <c r="A1635" t="s">
        <v>61</v>
      </c>
      <c r="B1635" t="s">
        <v>62</v>
      </c>
      <c r="C1635">
        <v>1989</v>
      </c>
      <c r="D1635" t="s">
        <v>114</v>
      </c>
      <c r="E1635" s="1">
        <v>43405</v>
      </c>
      <c r="F1635">
        <v>1989</v>
      </c>
      <c r="G1635" t="str">
        <f>VLOOKUP(Table1[[#This Row],[tot_e_Rx]],'Lookup Tables'!$B$2:$C$6,2,TRUE)</f>
        <v xml:space="preserve">very low </v>
      </c>
      <c r="H1635">
        <v>1774</v>
      </c>
      <c r="I1635">
        <v>213</v>
      </c>
      <c r="J1635">
        <v>903</v>
      </c>
      <c r="K1635">
        <v>1072</v>
      </c>
      <c r="L1635">
        <v>306</v>
      </c>
      <c r="M1635">
        <v>270</v>
      </c>
      <c r="N1635">
        <v>0.93</v>
      </c>
      <c r="O1635">
        <v>0.92</v>
      </c>
      <c r="P1635" t="str">
        <f>IF(Table1[[#This Row],[pct_pharm_e_Rx]]&gt;=0.85,"most"," ")</f>
        <v>most</v>
      </c>
    </row>
    <row r="1636" spans="1:16" x14ac:dyDescent="0.2">
      <c r="A1636" t="s">
        <v>75</v>
      </c>
      <c r="B1636" t="s">
        <v>76</v>
      </c>
      <c r="C1636">
        <v>1988</v>
      </c>
      <c r="D1636" t="s">
        <v>114</v>
      </c>
      <c r="E1636" s="1">
        <v>42675</v>
      </c>
      <c r="F1636">
        <v>1988</v>
      </c>
      <c r="G1636" t="str">
        <f>VLOOKUP(Table1[[#This Row],[tot_e_Rx]],'Lookup Tables'!$B$2:$C$6,2,TRUE)</f>
        <v xml:space="preserve">very low </v>
      </c>
      <c r="H1636">
        <v>1603</v>
      </c>
      <c r="I1636">
        <v>341</v>
      </c>
      <c r="J1636">
        <v>722</v>
      </c>
      <c r="K1636">
        <v>1232</v>
      </c>
      <c r="L1636">
        <v>172</v>
      </c>
      <c r="M1636">
        <v>171</v>
      </c>
      <c r="N1636">
        <v>0.95</v>
      </c>
      <c r="O1636">
        <v>0.94</v>
      </c>
      <c r="P1636" t="str">
        <f>IF(Table1[[#This Row],[pct_pharm_e_Rx]]&gt;=0.85,"most"," ")</f>
        <v>most</v>
      </c>
    </row>
    <row r="1637" spans="1:16" x14ac:dyDescent="0.2">
      <c r="A1637" t="s">
        <v>15</v>
      </c>
      <c r="B1637" t="s">
        <v>16</v>
      </c>
      <c r="C1637">
        <v>1986</v>
      </c>
      <c r="D1637" t="s">
        <v>115</v>
      </c>
      <c r="E1637" s="1">
        <v>42401</v>
      </c>
      <c r="F1637">
        <v>1986</v>
      </c>
      <c r="G1637" t="str">
        <f>VLOOKUP(Table1[[#This Row],[tot_e_Rx]],'Lookup Tables'!$B$2:$C$6,2,TRUE)</f>
        <v xml:space="preserve">very low </v>
      </c>
      <c r="H1637">
        <v>1645</v>
      </c>
      <c r="I1637">
        <v>340</v>
      </c>
      <c r="J1637">
        <v>1010</v>
      </c>
      <c r="K1637">
        <v>953</v>
      </c>
      <c r="L1637">
        <v>281</v>
      </c>
      <c r="M1637">
        <v>61</v>
      </c>
      <c r="N1637">
        <v>0.9</v>
      </c>
      <c r="O1637">
        <v>0.83</v>
      </c>
      <c r="P1637" t="str">
        <f>IF(Table1[[#This Row],[pct_pharm_e_Rx]]&gt;=0.85,"most"," ")</f>
        <v xml:space="preserve"> </v>
      </c>
    </row>
    <row r="1638" spans="1:16" x14ac:dyDescent="0.2">
      <c r="A1638" t="s">
        <v>91</v>
      </c>
      <c r="B1638" t="s">
        <v>92</v>
      </c>
      <c r="C1638">
        <v>1985</v>
      </c>
      <c r="D1638" t="s">
        <v>119</v>
      </c>
      <c r="E1638" s="1">
        <v>43313</v>
      </c>
      <c r="F1638">
        <v>1985</v>
      </c>
      <c r="G1638" t="str">
        <f>VLOOKUP(Table1[[#This Row],[tot_e_Rx]],'Lookup Tables'!$B$2:$C$6,2,TRUE)</f>
        <v xml:space="preserve">very low </v>
      </c>
      <c r="H1638">
        <v>1838</v>
      </c>
      <c r="I1638">
        <v>142</v>
      </c>
      <c r="J1638">
        <v>862</v>
      </c>
      <c r="K1638">
        <v>1122</v>
      </c>
      <c r="L1638">
        <v>269</v>
      </c>
      <c r="M1638">
        <v>299</v>
      </c>
      <c r="N1638">
        <v>0.92</v>
      </c>
      <c r="O1638">
        <v>0.92</v>
      </c>
      <c r="P1638" t="str">
        <f>IF(Table1[[#This Row],[pct_pharm_e_Rx]]&gt;=0.85,"most"," ")</f>
        <v>most</v>
      </c>
    </row>
    <row r="1639" spans="1:16" x14ac:dyDescent="0.2">
      <c r="A1639" t="s">
        <v>51</v>
      </c>
      <c r="B1639" t="s">
        <v>52</v>
      </c>
      <c r="C1639">
        <v>1984</v>
      </c>
      <c r="D1639" t="s">
        <v>116</v>
      </c>
      <c r="E1639" s="1">
        <v>42491</v>
      </c>
      <c r="F1639">
        <v>1984</v>
      </c>
      <c r="G1639" t="str">
        <f>VLOOKUP(Table1[[#This Row],[tot_e_Rx]],'Lookup Tables'!$B$2:$C$6,2,TRUE)</f>
        <v xml:space="preserve">very low </v>
      </c>
      <c r="H1639">
        <v>1696</v>
      </c>
      <c r="I1639">
        <v>288</v>
      </c>
      <c r="J1639">
        <v>1020</v>
      </c>
      <c r="K1639">
        <v>957</v>
      </c>
      <c r="L1639">
        <v>340</v>
      </c>
      <c r="M1639">
        <v>189</v>
      </c>
      <c r="N1639">
        <v>0.96</v>
      </c>
      <c r="O1639">
        <v>0.95</v>
      </c>
      <c r="P1639" t="str">
        <f>IF(Table1[[#This Row],[pct_pharm_e_Rx]]&gt;=0.85,"most"," ")</f>
        <v>most</v>
      </c>
    </row>
    <row r="1640" spans="1:16" x14ac:dyDescent="0.2">
      <c r="A1640" t="s">
        <v>61</v>
      </c>
      <c r="B1640" t="s">
        <v>62</v>
      </c>
      <c r="C1640">
        <v>1984</v>
      </c>
      <c r="D1640" t="s">
        <v>114</v>
      </c>
      <c r="E1640" s="1">
        <v>43374</v>
      </c>
      <c r="F1640">
        <v>1984</v>
      </c>
      <c r="G1640" t="str">
        <f>VLOOKUP(Table1[[#This Row],[tot_e_Rx]],'Lookup Tables'!$B$2:$C$6,2,TRUE)</f>
        <v xml:space="preserve">very low </v>
      </c>
      <c r="H1640">
        <v>1759</v>
      </c>
      <c r="I1640">
        <v>224</v>
      </c>
      <c r="J1640">
        <v>894</v>
      </c>
      <c r="K1640">
        <v>1077</v>
      </c>
      <c r="L1640">
        <v>304</v>
      </c>
      <c r="M1640">
        <v>268</v>
      </c>
      <c r="N1640">
        <v>0.92</v>
      </c>
      <c r="O1640">
        <v>0.91</v>
      </c>
      <c r="P1640" t="str">
        <f>IF(Table1[[#This Row],[pct_pharm_e_Rx]]&gt;=0.85,"most"," ")</f>
        <v>most</v>
      </c>
    </row>
    <row r="1641" spans="1:16" x14ac:dyDescent="0.2">
      <c r="A1641" t="s">
        <v>31</v>
      </c>
      <c r="B1641" t="s">
        <v>32</v>
      </c>
      <c r="C1641">
        <v>1977</v>
      </c>
      <c r="D1641" t="s">
        <v>113</v>
      </c>
      <c r="E1641" s="1">
        <v>43525</v>
      </c>
      <c r="F1641">
        <v>1977</v>
      </c>
      <c r="G1641" t="str">
        <f>VLOOKUP(Table1[[#This Row],[tot_e_Rx]],'Lookup Tables'!$B$2:$C$6,2,TRUE)</f>
        <v xml:space="preserve">very low </v>
      </c>
      <c r="H1641">
        <v>1781</v>
      </c>
      <c r="I1641">
        <v>164</v>
      </c>
      <c r="J1641">
        <v>672</v>
      </c>
      <c r="K1641">
        <v>1303</v>
      </c>
      <c r="L1641">
        <v>131</v>
      </c>
      <c r="M1641">
        <v>61</v>
      </c>
      <c r="N1641">
        <v>0.96</v>
      </c>
      <c r="O1641">
        <v>0.95</v>
      </c>
      <c r="P1641" t="str">
        <f>IF(Table1[[#This Row],[pct_pharm_e_Rx]]&gt;=0.85,"most"," ")</f>
        <v>most</v>
      </c>
    </row>
    <row r="1642" spans="1:16" x14ac:dyDescent="0.2">
      <c r="A1642" t="s">
        <v>73</v>
      </c>
      <c r="B1642" t="s">
        <v>74</v>
      </c>
      <c r="C1642">
        <v>1975</v>
      </c>
      <c r="D1642" t="s">
        <v>114</v>
      </c>
      <c r="E1642" s="1">
        <v>42583</v>
      </c>
      <c r="F1642">
        <v>1975</v>
      </c>
      <c r="G1642" t="str">
        <f>VLOOKUP(Table1[[#This Row],[tot_e_Rx]],'Lookup Tables'!$B$2:$C$6,2,TRUE)</f>
        <v xml:space="preserve">very low </v>
      </c>
      <c r="H1642">
        <v>1669</v>
      </c>
      <c r="I1642">
        <v>306</v>
      </c>
      <c r="J1642">
        <v>875</v>
      </c>
      <c r="K1642">
        <v>879</v>
      </c>
      <c r="L1642">
        <v>301</v>
      </c>
      <c r="M1642">
        <v>172</v>
      </c>
      <c r="N1642">
        <v>0.93</v>
      </c>
      <c r="O1642">
        <v>0.92</v>
      </c>
      <c r="P1642" t="str">
        <f>IF(Table1[[#This Row],[pct_pharm_e_Rx]]&gt;=0.85,"most"," ")</f>
        <v>most</v>
      </c>
    </row>
    <row r="1643" spans="1:16" x14ac:dyDescent="0.2">
      <c r="A1643" t="s">
        <v>35</v>
      </c>
      <c r="B1643" t="s">
        <v>36</v>
      </c>
      <c r="C1643">
        <v>1969</v>
      </c>
      <c r="D1643" t="s">
        <v>114</v>
      </c>
      <c r="E1643" s="1">
        <v>42979</v>
      </c>
      <c r="F1643">
        <v>1969</v>
      </c>
      <c r="G1643" t="str">
        <f>VLOOKUP(Table1[[#This Row],[tot_e_Rx]],'Lookup Tables'!$B$2:$C$6,2,TRUE)</f>
        <v xml:space="preserve">very low </v>
      </c>
      <c r="H1643">
        <v>1666</v>
      </c>
      <c r="I1643">
        <v>302</v>
      </c>
      <c r="J1643">
        <v>936</v>
      </c>
      <c r="K1643">
        <v>948</v>
      </c>
      <c r="L1643">
        <v>233</v>
      </c>
      <c r="M1643">
        <v>274</v>
      </c>
      <c r="N1643">
        <v>0.96</v>
      </c>
      <c r="O1643">
        <v>0.96</v>
      </c>
      <c r="P1643" t="str">
        <f>IF(Table1[[#This Row],[pct_pharm_e_Rx]]&gt;=0.85,"most"," ")</f>
        <v>most</v>
      </c>
    </row>
    <row r="1644" spans="1:16" x14ac:dyDescent="0.2">
      <c r="A1644" t="s">
        <v>87</v>
      </c>
      <c r="B1644" t="s">
        <v>88</v>
      </c>
      <c r="C1644">
        <v>1962</v>
      </c>
      <c r="D1644" t="s">
        <v>116</v>
      </c>
      <c r="E1644" s="1">
        <v>42614</v>
      </c>
      <c r="F1644">
        <v>1962</v>
      </c>
      <c r="G1644" t="str">
        <f>VLOOKUP(Table1[[#This Row],[tot_e_Rx]],'Lookup Tables'!$B$2:$C$6,2,TRUE)</f>
        <v xml:space="preserve">very low </v>
      </c>
      <c r="H1644">
        <v>1529</v>
      </c>
      <c r="I1644">
        <v>429</v>
      </c>
      <c r="J1644">
        <v>563</v>
      </c>
      <c r="K1644">
        <v>1273</v>
      </c>
      <c r="L1644">
        <v>179</v>
      </c>
      <c r="M1644">
        <v>57</v>
      </c>
      <c r="N1644">
        <v>0.97</v>
      </c>
      <c r="O1644">
        <v>0.97</v>
      </c>
      <c r="P1644" t="str">
        <f>IF(Table1[[#This Row],[pct_pharm_e_Rx]]&gt;=0.85,"most"," ")</f>
        <v>most</v>
      </c>
    </row>
    <row r="1645" spans="1:16" x14ac:dyDescent="0.2">
      <c r="A1645" t="s">
        <v>31</v>
      </c>
      <c r="B1645" t="s">
        <v>32</v>
      </c>
      <c r="C1645">
        <v>1955</v>
      </c>
      <c r="D1645" t="s">
        <v>113</v>
      </c>
      <c r="E1645" s="1">
        <v>43556</v>
      </c>
      <c r="F1645">
        <v>1955</v>
      </c>
      <c r="G1645" t="str">
        <f>VLOOKUP(Table1[[#This Row],[tot_e_Rx]],'Lookup Tables'!$B$2:$C$6,2,TRUE)</f>
        <v xml:space="preserve">very low </v>
      </c>
      <c r="H1645">
        <v>1775</v>
      </c>
      <c r="I1645">
        <v>158</v>
      </c>
      <c r="J1645">
        <v>664</v>
      </c>
      <c r="K1645">
        <v>1288</v>
      </c>
      <c r="L1645">
        <v>129</v>
      </c>
      <c r="M1645">
        <v>58</v>
      </c>
      <c r="N1645">
        <v>0.96</v>
      </c>
      <c r="O1645">
        <v>0.96</v>
      </c>
      <c r="P1645" t="str">
        <f>IF(Table1[[#This Row],[pct_pharm_e_Rx]]&gt;=0.85,"most"," ")</f>
        <v>most</v>
      </c>
    </row>
    <row r="1646" spans="1:16" x14ac:dyDescent="0.2">
      <c r="A1646" t="s">
        <v>25</v>
      </c>
      <c r="B1646" t="s">
        <v>26</v>
      </c>
      <c r="C1646">
        <v>1946</v>
      </c>
      <c r="D1646" t="s">
        <v>117</v>
      </c>
      <c r="E1646" s="1">
        <v>42948</v>
      </c>
      <c r="F1646">
        <v>1946</v>
      </c>
      <c r="G1646" t="str">
        <f>VLOOKUP(Table1[[#This Row],[tot_e_Rx]],'Lookup Tables'!$B$2:$C$6,2,TRUE)</f>
        <v xml:space="preserve">very low </v>
      </c>
      <c r="H1646">
        <v>1509</v>
      </c>
      <c r="I1646">
        <v>434</v>
      </c>
      <c r="J1646">
        <v>679</v>
      </c>
      <c r="K1646">
        <v>1114</v>
      </c>
      <c r="L1646">
        <v>224</v>
      </c>
      <c r="M1646">
        <v>89</v>
      </c>
      <c r="N1646">
        <v>0.99</v>
      </c>
      <c r="O1646">
        <v>0.99</v>
      </c>
      <c r="P1646" t="str">
        <f>IF(Table1[[#This Row],[pct_pharm_e_Rx]]&gt;=0.85,"most"," ")</f>
        <v>most</v>
      </c>
    </row>
    <row r="1647" spans="1:16" x14ac:dyDescent="0.2">
      <c r="A1647" t="s">
        <v>61</v>
      </c>
      <c r="B1647" t="s">
        <v>62</v>
      </c>
      <c r="C1647">
        <v>1945</v>
      </c>
      <c r="D1647" t="s">
        <v>114</v>
      </c>
      <c r="E1647" s="1">
        <v>43344</v>
      </c>
      <c r="F1647">
        <v>1945</v>
      </c>
      <c r="G1647" t="str">
        <f>VLOOKUP(Table1[[#This Row],[tot_e_Rx]],'Lookup Tables'!$B$2:$C$6,2,TRUE)</f>
        <v xml:space="preserve">very low </v>
      </c>
      <c r="H1647">
        <v>1711</v>
      </c>
      <c r="I1647">
        <v>232</v>
      </c>
      <c r="J1647">
        <v>880</v>
      </c>
      <c r="K1647">
        <v>1056</v>
      </c>
      <c r="L1647">
        <v>299</v>
      </c>
      <c r="M1647">
        <v>263</v>
      </c>
      <c r="N1647">
        <v>0.92</v>
      </c>
      <c r="O1647">
        <v>0.91</v>
      </c>
      <c r="P1647" t="str">
        <f>IF(Table1[[#This Row],[pct_pharm_e_Rx]]&gt;=0.85,"most"," ")</f>
        <v>most</v>
      </c>
    </row>
    <row r="1648" spans="1:16" x14ac:dyDescent="0.2">
      <c r="A1648" t="s">
        <v>31</v>
      </c>
      <c r="B1648" t="s">
        <v>32</v>
      </c>
      <c r="C1648">
        <v>1944</v>
      </c>
      <c r="D1648" t="s">
        <v>113</v>
      </c>
      <c r="E1648" s="1">
        <v>43497</v>
      </c>
      <c r="F1648">
        <v>1944</v>
      </c>
      <c r="G1648" t="str">
        <f>VLOOKUP(Table1[[#This Row],[tot_e_Rx]],'Lookup Tables'!$B$2:$C$6,2,TRUE)</f>
        <v xml:space="preserve">very low </v>
      </c>
      <c r="H1648">
        <v>1767</v>
      </c>
      <c r="I1648">
        <v>161</v>
      </c>
      <c r="J1648">
        <v>657</v>
      </c>
      <c r="K1648">
        <v>1286</v>
      </c>
      <c r="L1648">
        <v>128</v>
      </c>
      <c r="M1648">
        <v>61</v>
      </c>
      <c r="N1648">
        <v>0.96</v>
      </c>
      <c r="O1648">
        <v>0.95</v>
      </c>
      <c r="P1648" t="str">
        <f>IF(Table1[[#This Row],[pct_pharm_e_Rx]]&gt;=0.85,"most"," ")</f>
        <v>most</v>
      </c>
    </row>
    <row r="1649" spans="1:16" x14ac:dyDescent="0.2">
      <c r="A1649" t="s">
        <v>87</v>
      </c>
      <c r="B1649" t="s">
        <v>88</v>
      </c>
      <c r="C1649">
        <v>1941</v>
      </c>
      <c r="D1649" t="s">
        <v>116</v>
      </c>
      <c r="E1649" s="1">
        <v>42583</v>
      </c>
      <c r="F1649">
        <v>1941</v>
      </c>
      <c r="G1649" t="str">
        <f>VLOOKUP(Table1[[#This Row],[tot_e_Rx]],'Lookup Tables'!$B$2:$C$6,2,TRUE)</f>
        <v xml:space="preserve">very low </v>
      </c>
      <c r="H1649">
        <v>1497</v>
      </c>
      <c r="I1649">
        <v>441</v>
      </c>
      <c r="J1649">
        <v>569</v>
      </c>
      <c r="K1649">
        <v>1184</v>
      </c>
      <c r="L1649">
        <v>175</v>
      </c>
      <c r="M1649">
        <v>56</v>
      </c>
      <c r="N1649">
        <v>0.97</v>
      </c>
      <c r="O1649">
        <v>0.97</v>
      </c>
      <c r="P1649" t="str">
        <f>IF(Table1[[#This Row],[pct_pharm_e_Rx]]&gt;=0.85,"most"," ")</f>
        <v>most</v>
      </c>
    </row>
    <row r="1650" spans="1:16" x14ac:dyDescent="0.2">
      <c r="A1650" t="s">
        <v>91</v>
      </c>
      <c r="B1650" t="s">
        <v>92</v>
      </c>
      <c r="C1650">
        <v>1937</v>
      </c>
      <c r="D1650" t="s">
        <v>119</v>
      </c>
      <c r="E1650" s="1">
        <v>43282</v>
      </c>
      <c r="F1650">
        <v>1937</v>
      </c>
      <c r="G1650" t="str">
        <f>VLOOKUP(Table1[[#This Row],[tot_e_Rx]],'Lookup Tables'!$B$2:$C$6,2,TRUE)</f>
        <v xml:space="preserve">very low </v>
      </c>
      <c r="H1650">
        <v>1790</v>
      </c>
      <c r="I1650">
        <v>147</v>
      </c>
      <c r="J1650">
        <v>783</v>
      </c>
      <c r="K1650">
        <v>1017</v>
      </c>
      <c r="L1650">
        <v>238</v>
      </c>
      <c r="M1650">
        <v>279</v>
      </c>
      <c r="N1650">
        <v>0.92</v>
      </c>
      <c r="O1650">
        <v>0.92</v>
      </c>
      <c r="P1650" t="str">
        <f>IF(Table1[[#This Row],[pct_pharm_e_Rx]]&gt;=0.85,"most"," ")</f>
        <v>most</v>
      </c>
    </row>
    <row r="1651" spans="1:16" x14ac:dyDescent="0.2">
      <c r="A1651" t="s">
        <v>31</v>
      </c>
      <c r="B1651" t="s">
        <v>32</v>
      </c>
      <c r="C1651">
        <v>1936</v>
      </c>
      <c r="D1651" t="s">
        <v>113</v>
      </c>
      <c r="E1651" s="1">
        <v>43466</v>
      </c>
      <c r="F1651">
        <v>1936</v>
      </c>
      <c r="G1651" t="str">
        <f>VLOOKUP(Table1[[#This Row],[tot_e_Rx]],'Lookup Tables'!$B$2:$C$6,2,TRUE)</f>
        <v xml:space="preserve">very low </v>
      </c>
      <c r="H1651">
        <v>1744</v>
      </c>
      <c r="I1651">
        <v>174</v>
      </c>
      <c r="J1651">
        <v>651</v>
      </c>
      <c r="K1651">
        <v>1263</v>
      </c>
      <c r="L1651">
        <v>129</v>
      </c>
      <c r="M1651">
        <v>60</v>
      </c>
      <c r="N1651">
        <v>0.96</v>
      </c>
      <c r="O1651">
        <v>0.96</v>
      </c>
      <c r="P1651" t="str">
        <f>IF(Table1[[#This Row],[pct_pharm_e_Rx]]&gt;=0.85,"most"," ")</f>
        <v>most</v>
      </c>
    </row>
    <row r="1652" spans="1:16" x14ac:dyDescent="0.2">
      <c r="A1652" t="s">
        <v>15</v>
      </c>
      <c r="B1652" t="s">
        <v>16</v>
      </c>
      <c r="C1652">
        <v>1936</v>
      </c>
      <c r="D1652" t="s">
        <v>115</v>
      </c>
      <c r="E1652" s="1">
        <v>42370</v>
      </c>
      <c r="F1652">
        <v>1936</v>
      </c>
      <c r="G1652" t="str">
        <f>VLOOKUP(Table1[[#This Row],[tot_e_Rx]],'Lookup Tables'!$B$2:$C$6,2,TRUE)</f>
        <v xml:space="preserve">very low </v>
      </c>
      <c r="H1652">
        <v>1612</v>
      </c>
      <c r="I1652">
        <v>323</v>
      </c>
      <c r="J1652">
        <v>929</v>
      </c>
      <c r="K1652">
        <v>893</v>
      </c>
      <c r="L1652">
        <v>274</v>
      </c>
      <c r="M1652">
        <v>58</v>
      </c>
      <c r="N1652">
        <v>0.9</v>
      </c>
      <c r="O1652">
        <v>0.84</v>
      </c>
      <c r="P1652" t="str">
        <f>IF(Table1[[#This Row],[pct_pharm_e_Rx]]&gt;=0.85,"most"," ")</f>
        <v xml:space="preserve"> </v>
      </c>
    </row>
    <row r="1653" spans="1:16" x14ac:dyDescent="0.2">
      <c r="A1653" t="s">
        <v>75</v>
      </c>
      <c r="B1653" t="s">
        <v>76</v>
      </c>
      <c r="C1653">
        <v>1921</v>
      </c>
      <c r="D1653" t="s">
        <v>114</v>
      </c>
      <c r="E1653" s="1">
        <v>42644</v>
      </c>
      <c r="F1653">
        <v>1921</v>
      </c>
      <c r="G1653" t="str">
        <f>VLOOKUP(Table1[[#This Row],[tot_e_Rx]],'Lookup Tables'!$B$2:$C$6,2,TRUE)</f>
        <v xml:space="preserve">very low </v>
      </c>
      <c r="H1653">
        <v>1555</v>
      </c>
      <c r="I1653">
        <v>321</v>
      </c>
      <c r="J1653">
        <v>684</v>
      </c>
      <c r="K1653">
        <v>1203</v>
      </c>
      <c r="L1653">
        <v>162</v>
      </c>
      <c r="M1653">
        <v>167</v>
      </c>
      <c r="N1653">
        <v>0.95</v>
      </c>
      <c r="O1653">
        <v>0.93</v>
      </c>
      <c r="P1653" t="str">
        <f>IF(Table1[[#This Row],[pct_pharm_e_Rx]]&gt;=0.85,"most"," ")</f>
        <v>most</v>
      </c>
    </row>
    <row r="1654" spans="1:16" x14ac:dyDescent="0.2">
      <c r="A1654" t="s">
        <v>31</v>
      </c>
      <c r="B1654" t="s">
        <v>32</v>
      </c>
      <c r="C1654">
        <v>1921</v>
      </c>
      <c r="D1654" t="s">
        <v>113</v>
      </c>
      <c r="E1654" s="1">
        <v>43435</v>
      </c>
      <c r="F1654">
        <v>1921</v>
      </c>
      <c r="G1654" t="str">
        <f>VLOOKUP(Table1[[#This Row],[tot_e_Rx]],'Lookup Tables'!$B$2:$C$6,2,TRUE)</f>
        <v xml:space="preserve">very low </v>
      </c>
      <c r="H1654">
        <v>1733</v>
      </c>
      <c r="I1654">
        <v>169</v>
      </c>
      <c r="J1654">
        <v>630</v>
      </c>
      <c r="K1654">
        <v>1269</v>
      </c>
      <c r="L1654">
        <v>123</v>
      </c>
      <c r="M1654">
        <v>57</v>
      </c>
      <c r="N1654">
        <v>0.96</v>
      </c>
      <c r="O1654">
        <v>0.95</v>
      </c>
      <c r="P1654" t="str">
        <f>IF(Table1[[#This Row],[pct_pharm_e_Rx]]&gt;=0.85,"most"," ")</f>
        <v>most</v>
      </c>
    </row>
    <row r="1655" spans="1:16" x14ac:dyDescent="0.2">
      <c r="A1655" t="s">
        <v>35</v>
      </c>
      <c r="B1655" t="s">
        <v>36</v>
      </c>
      <c r="C1655">
        <v>1915</v>
      </c>
      <c r="D1655" t="s">
        <v>114</v>
      </c>
      <c r="E1655" s="1">
        <v>42948</v>
      </c>
      <c r="F1655">
        <v>1915</v>
      </c>
      <c r="G1655" t="str">
        <f>VLOOKUP(Table1[[#This Row],[tot_e_Rx]],'Lookup Tables'!$B$2:$C$6,2,TRUE)</f>
        <v xml:space="preserve">very low </v>
      </c>
      <c r="H1655">
        <v>1607</v>
      </c>
      <c r="I1655">
        <v>307</v>
      </c>
      <c r="J1655">
        <v>922</v>
      </c>
      <c r="K1655">
        <v>917</v>
      </c>
      <c r="L1655">
        <v>231</v>
      </c>
      <c r="M1655">
        <v>259</v>
      </c>
      <c r="N1655">
        <v>0.96</v>
      </c>
      <c r="O1655">
        <v>0.95</v>
      </c>
      <c r="P1655" t="str">
        <f>IF(Table1[[#This Row],[pct_pharm_e_Rx]]&gt;=0.85,"most"," ")</f>
        <v>most</v>
      </c>
    </row>
    <row r="1656" spans="1:16" x14ac:dyDescent="0.2">
      <c r="A1656" t="s">
        <v>61</v>
      </c>
      <c r="B1656" t="s">
        <v>62</v>
      </c>
      <c r="C1656">
        <v>1911</v>
      </c>
      <c r="D1656" t="s">
        <v>114</v>
      </c>
      <c r="E1656" s="1">
        <v>43313</v>
      </c>
      <c r="F1656">
        <v>1911</v>
      </c>
      <c r="G1656" t="str">
        <f>VLOOKUP(Table1[[#This Row],[tot_e_Rx]],'Lookup Tables'!$B$2:$C$6,2,TRUE)</f>
        <v xml:space="preserve">very low </v>
      </c>
      <c r="H1656">
        <v>1672</v>
      </c>
      <c r="I1656">
        <v>239</v>
      </c>
      <c r="J1656">
        <v>865</v>
      </c>
      <c r="K1656">
        <v>1038</v>
      </c>
      <c r="L1656">
        <v>285</v>
      </c>
      <c r="M1656">
        <v>259</v>
      </c>
      <c r="N1656">
        <v>0.92</v>
      </c>
      <c r="O1656">
        <v>0.91</v>
      </c>
      <c r="P1656" t="str">
        <f>IF(Table1[[#This Row],[pct_pharm_e_Rx]]&gt;=0.85,"most"," ")</f>
        <v>most</v>
      </c>
    </row>
    <row r="1657" spans="1:16" x14ac:dyDescent="0.2">
      <c r="A1657" t="s">
        <v>91</v>
      </c>
      <c r="B1657" t="s">
        <v>92</v>
      </c>
      <c r="C1657">
        <v>1907</v>
      </c>
      <c r="D1657" t="s">
        <v>119</v>
      </c>
      <c r="E1657" s="1">
        <v>43221</v>
      </c>
      <c r="F1657">
        <v>1907</v>
      </c>
      <c r="G1657" t="str">
        <f>VLOOKUP(Table1[[#This Row],[tot_e_Rx]],'Lookup Tables'!$B$2:$C$6,2,TRUE)</f>
        <v xml:space="preserve">very low </v>
      </c>
      <c r="H1657">
        <v>1749</v>
      </c>
      <c r="I1657">
        <v>158</v>
      </c>
      <c r="J1657">
        <v>772</v>
      </c>
      <c r="K1657">
        <v>1022</v>
      </c>
      <c r="L1657">
        <v>234</v>
      </c>
      <c r="M1657">
        <v>281</v>
      </c>
      <c r="N1657">
        <v>0.92</v>
      </c>
      <c r="O1657">
        <v>0.92</v>
      </c>
      <c r="P1657" t="str">
        <f>IF(Table1[[#This Row],[pct_pharm_e_Rx]]&gt;=0.85,"most"," ")</f>
        <v>most</v>
      </c>
    </row>
    <row r="1658" spans="1:16" x14ac:dyDescent="0.2">
      <c r="A1658" t="s">
        <v>91</v>
      </c>
      <c r="B1658" t="s">
        <v>92</v>
      </c>
      <c r="C1658">
        <v>1900</v>
      </c>
      <c r="D1658" t="s">
        <v>119</v>
      </c>
      <c r="E1658" s="1">
        <v>43252</v>
      </c>
      <c r="F1658">
        <v>1900</v>
      </c>
      <c r="G1658" t="str">
        <f>VLOOKUP(Table1[[#This Row],[tot_e_Rx]],'Lookup Tables'!$B$2:$C$6,2,TRUE)</f>
        <v xml:space="preserve">very low </v>
      </c>
      <c r="H1658">
        <v>1753</v>
      </c>
      <c r="I1658">
        <v>147</v>
      </c>
      <c r="J1658">
        <v>776</v>
      </c>
      <c r="K1658">
        <v>1011</v>
      </c>
      <c r="L1658">
        <v>235</v>
      </c>
      <c r="M1658">
        <v>285</v>
      </c>
      <c r="N1658">
        <v>0.92</v>
      </c>
      <c r="O1658">
        <v>0.92</v>
      </c>
      <c r="P1658" t="str">
        <f>IF(Table1[[#This Row],[pct_pharm_e_Rx]]&gt;=0.85,"most"," ")</f>
        <v>most</v>
      </c>
    </row>
    <row r="1659" spans="1:16" x14ac:dyDescent="0.2">
      <c r="A1659" t="s">
        <v>87</v>
      </c>
      <c r="B1659" t="s">
        <v>88</v>
      </c>
      <c r="C1659">
        <v>1897</v>
      </c>
      <c r="D1659" t="s">
        <v>116</v>
      </c>
      <c r="E1659" s="1">
        <v>42522</v>
      </c>
      <c r="F1659">
        <v>1897</v>
      </c>
      <c r="G1659" t="str">
        <f>VLOOKUP(Table1[[#This Row],[tot_e_Rx]],'Lookup Tables'!$B$2:$C$6,2,TRUE)</f>
        <v xml:space="preserve">very low </v>
      </c>
      <c r="H1659">
        <v>1384</v>
      </c>
      <c r="I1659">
        <v>509</v>
      </c>
      <c r="J1659">
        <v>588</v>
      </c>
      <c r="K1659">
        <v>1274</v>
      </c>
      <c r="L1659">
        <v>173</v>
      </c>
      <c r="M1659">
        <v>58</v>
      </c>
      <c r="N1659">
        <v>0.98</v>
      </c>
      <c r="O1659">
        <v>0.98</v>
      </c>
      <c r="P1659" t="str">
        <f>IF(Table1[[#This Row],[pct_pharm_e_Rx]]&gt;=0.85,"most"," ")</f>
        <v>most</v>
      </c>
    </row>
    <row r="1660" spans="1:16" x14ac:dyDescent="0.2">
      <c r="A1660" t="s">
        <v>91</v>
      </c>
      <c r="B1660" t="s">
        <v>92</v>
      </c>
      <c r="C1660">
        <v>1897</v>
      </c>
      <c r="D1660" t="s">
        <v>119</v>
      </c>
      <c r="E1660" s="1">
        <v>43132</v>
      </c>
      <c r="F1660">
        <v>1897</v>
      </c>
      <c r="G1660" t="str">
        <f>VLOOKUP(Table1[[#This Row],[tot_e_Rx]],'Lookup Tables'!$B$2:$C$6,2,TRUE)</f>
        <v xml:space="preserve">very low </v>
      </c>
      <c r="H1660">
        <v>1744</v>
      </c>
      <c r="I1660">
        <v>153</v>
      </c>
      <c r="J1660">
        <v>768</v>
      </c>
      <c r="K1660">
        <v>1018</v>
      </c>
      <c r="L1660">
        <v>226</v>
      </c>
      <c r="M1660">
        <v>273</v>
      </c>
      <c r="N1660">
        <v>0.92</v>
      </c>
      <c r="O1660">
        <v>0.93</v>
      </c>
      <c r="P1660" t="str">
        <f>IF(Table1[[#This Row],[pct_pharm_e_Rx]]&gt;=0.85,"most"," ")</f>
        <v>most</v>
      </c>
    </row>
    <row r="1661" spans="1:16" x14ac:dyDescent="0.2">
      <c r="A1661" t="s">
        <v>87</v>
      </c>
      <c r="B1661" t="s">
        <v>88</v>
      </c>
      <c r="C1661">
        <v>1893</v>
      </c>
      <c r="D1661" t="s">
        <v>116</v>
      </c>
      <c r="E1661" s="1">
        <v>42552</v>
      </c>
      <c r="F1661">
        <v>1893</v>
      </c>
      <c r="G1661" t="str">
        <f>VLOOKUP(Table1[[#This Row],[tot_e_Rx]],'Lookup Tables'!$B$2:$C$6,2,TRUE)</f>
        <v xml:space="preserve">very low </v>
      </c>
      <c r="H1661">
        <v>1410</v>
      </c>
      <c r="I1661">
        <v>479</v>
      </c>
      <c r="J1661">
        <v>574</v>
      </c>
      <c r="K1661">
        <v>1212</v>
      </c>
      <c r="L1661">
        <v>174</v>
      </c>
      <c r="M1661">
        <v>59</v>
      </c>
      <c r="N1661">
        <v>0.98</v>
      </c>
      <c r="O1661">
        <v>0.98</v>
      </c>
      <c r="P1661" t="str">
        <f>IF(Table1[[#This Row],[pct_pharm_e_Rx]]&gt;=0.85,"most"," ")</f>
        <v>most</v>
      </c>
    </row>
    <row r="1662" spans="1:16" x14ac:dyDescent="0.2">
      <c r="A1662" t="s">
        <v>91</v>
      </c>
      <c r="B1662" t="s">
        <v>92</v>
      </c>
      <c r="C1662">
        <v>1887</v>
      </c>
      <c r="D1662" t="s">
        <v>119</v>
      </c>
      <c r="E1662" s="1">
        <v>43160</v>
      </c>
      <c r="F1662">
        <v>1887</v>
      </c>
      <c r="G1662" t="str">
        <f>VLOOKUP(Table1[[#This Row],[tot_e_Rx]],'Lookup Tables'!$B$2:$C$6,2,TRUE)</f>
        <v xml:space="preserve">very low </v>
      </c>
      <c r="H1662">
        <v>1732</v>
      </c>
      <c r="I1662">
        <v>155</v>
      </c>
      <c r="J1662">
        <v>759</v>
      </c>
      <c r="K1662">
        <v>1015</v>
      </c>
      <c r="L1662">
        <v>226</v>
      </c>
      <c r="M1662">
        <v>271</v>
      </c>
      <c r="N1662">
        <v>0.92</v>
      </c>
      <c r="O1662">
        <v>0.92</v>
      </c>
      <c r="P1662" t="str">
        <f>IF(Table1[[#This Row],[pct_pharm_e_Rx]]&gt;=0.85,"most"," ")</f>
        <v>most</v>
      </c>
    </row>
    <row r="1663" spans="1:16" x14ac:dyDescent="0.2">
      <c r="A1663" t="s">
        <v>31</v>
      </c>
      <c r="B1663" t="s">
        <v>32</v>
      </c>
      <c r="C1663">
        <v>1884</v>
      </c>
      <c r="D1663" t="s">
        <v>113</v>
      </c>
      <c r="E1663" s="1">
        <v>43405</v>
      </c>
      <c r="F1663">
        <v>1884</v>
      </c>
      <c r="G1663" t="str">
        <f>VLOOKUP(Table1[[#This Row],[tot_e_Rx]],'Lookup Tables'!$B$2:$C$6,2,TRUE)</f>
        <v xml:space="preserve">very low </v>
      </c>
      <c r="H1663">
        <v>1709</v>
      </c>
      <c r="I1663">
        <v>162</v>
      </c>
      <c r="J1663">
        <v>630</v>
      </c>
      <c r="K1663">
        <v>1235</v>
      </c>
      <c r="L1663">
        <v>123</v>
      </c>
      <c r="M1663">
        <v>61</v>
      </c>
      <c r="N1663">
        <v>0.96</v>
      </c>
      <c r="O1663">
        <v>0.95</v>
      </c>
      <c r="P1663" t="str">
        <f>IF(Table1[[#This Row],[pct_pharm_e_Rx]]&gt;=0.85,"most"," ")</f>
        <v>most</v>
      </c>
    </row>
    <row r="1664" spans="1:16" x14ac:dyDescent="0.2">
      <c r="A1664" t="s">
        <v>59</v>
      </c>
      <c r="B1664" t="s">
        <v>60</v>
      </c>
      <c r="C1664">
        <v>1875</v>
      </c>
      <c r="D1664" t="s">
        <v>112</v>
      </c>
      <c r="E1664" s="1">
        <v>42461</v>
      </c>
      <c r="F1664">
        <v>1875</v>
      </c>
      <c r="G1664" t="str">
        <f>VLOOKUP(Table1[[#This Row],[tot_e_Rx]],'Lookup Tables'!$B$2:$C$6,2,TRUE)</f>
        <v xml:space="preserve">very low </v>
      </c>
      <c r="H1664">
        <v>1385</v>
      </c>
      <c r="I1664">
        <v>487</v>
      </c>
      <c r="J1664">
        <v>908</v>
      </c>
      <c r="K1664">
        <v>947</v>
      </c>
      <c r="L1664">
        <v>372</v>
      </c>
      <c r="M1664">
        <v>13</v>
      </c>
      <c r="N1664">
        <v>0.87</v>
      </c>
      <c r="O1664">
        <v>0.84</v>
      </c>
      <c r="P1664" t="str">
        <f>IF(Table1[[#This Row],[pct_pharm_e_Rx]]&gt;=0.85,"most"," ")</f>
        <v xml:space="preserve"> </v>
      </c>
    </row>
    <row r="1665" spans="1:16" x14ac:dyDescent="0.2">
      <c r="A1665" t="s">
        <v>75</v>
      </c>
      <c r="B1665" t="s">
        <v>76</v>
      </c>
      <c r="C1665">
        <v>1872</v>
      </c>
      <c r="D1665" t="s">
        <v>114</v>
      </c>
      <c r="E1665" s="1">
        <v>42614</v>
      </c>
      <c r="F1665">
        <v>1872</v>
      </c>
      <c r="G1665" t="str">
        <f>VLOOKUP(Table1[[#This Row],[tot_e_Rx]],'Lookup Tables'!$B$2:$C$6,2,TRUE)</f>
        <v xml:space="preserve">very low </v>
      </c>
      <c r="H1665">
        <v>1503</v>
      </c>
      <c r="I1665">
        <v>322</v>
      </c>
      <c r="J1665">
        <v>673</v>
      </c>
      <c r="K1665">
        <v>1165</v>
      </c>
      <c r="L1665">
        <v>166</v>
      </c>
      <c r="M1665">
        <v>163</v>
      </c>
      <c r="N1665">
        <v>0.96</v>
      </c>
      <c r="O1665">
        <v>0.93</v>
      </c>
      <c r="P1665" t="str">
        <f>IF(Table1[[#This Row],[pct_pharm_e_Rx]]&gt;=0.85,"most"," ")</f>
        <v>most</v>
      </c>
    </row>
    <row r="1666" spans="1:16" x14ac:dyDescent="0.2">
      <c r="A1666" t="s">
        <v>73</v>
      </c>
      <c r="B1666" t="s">
        <v>74</v>
      </c>
      <c r="C1666">
        <v>1871</v>
      </c>
      <c r="D1666" t="s">
        <v>114</v>
      </c>
      <c r="E1666" s="1">
        <v>42552</v>
      </c>
      <c r="F1666">
        <v>1871</v>
      </c>
      <c r="G1666" t="str">
        <f>VLOOKUP(Table1[[#This Row],[tot_e_Rx]],'Lookup Tables'!$B$2:$C$6,2,TRUE)</f>
        <v xml:space="preserve">very low </v>
      </c>
      <c r="H1666">
        <v>1536</v>
      </c>
      <c r="I1666">
        <v>335</v>
      </c>
      <c r="J1666">
        <v>894</v>
      </c>
      <c r="K1666">
        <v>928</v>
      </c>
      <c r="L1666">
        <v>311</v>
      </c>
      <c r="M1666">
        <v>181</v>
      </c>
      <c r="N1666">
        <v>0.93</v>
      </c>
      <c r="O1666">
        <v>0.92</v>
      </c>
      <c r="P1666" t="str">
        <f>IF(Table1[[#This Row],[pct_pharm_e_Rx]]&gt;=0.85,"most"," ")</f>
        <v>most</v>
      </c>
    </row>
    <row r="1667" spans="1:16" x14ac:dyDescent="0.2">
      <c r="A1667" t="s">
        <v>91</v>
      </c>
      <c r="B1667" t="s">
        <v>92</v>
      </c>
      <c r="C1667">
        <v>1871</v>
      </c>
      <c r="D1667" t="s">
        <v>119</v>
      </c>
      <c r="E1667" s="1">
        <v>43191</v>
      </c>
      <c r="F1667">
        <v>1871</v>
      </c>
      <c r="G1667" t="str">
        <f>VLOOKUP(Table1[[#This Row],[tot_e_Rx]],'Lookup Tables'!$B$2:$C$6,2,TRUE)</f>
        <v xml:space="preserve">very low </v>
      </c>
      <c r="H1667">
        <v>1717</v>
      </c>
      <c r="I1667">
        <v>154</v>
      </c>
      <c r="J1667">
        <v>755</v>
      </c>
      <c r="K1667">
        <v>1008</v>
      </c>
      <c r="L1667">
        <v>229</v>
      </c>
      <c r="M1667">
        <v>272</v>
      </c>
      <c r="N1667">
        <v>0.92</v>
      </c>
      <c r="O1667">
        <v>0.92</v>
      </c>
      <c r="P1667" t="str">
        <f>IF(Table1[[#This Row],[pct_pharm_e_Rx]]&gt;=0.85,"most"," ")</f>
        <v>most</v>
      </c>
    </row>
    <row r="1668" spans="1:16" x14ac:dyDescent="0.2">
      <c r="A1668" t="s">
        <v>91</v>
      </c>
      <c r="B1668" t="s">
        <v>92</v>
      </c>
      <c r="C1668">
        <v>1863</v>
      </c>
      <c r="D1668" t="s">
        <v>119</v>
      </c>
      <c r="E1668" s="1">
        <v>43101</v>
      </c>
      <c r="F1668">
        <v>1863</v>
      </c>
      <c r="G1668" t="str">
        <f>VLOOKUP(Table1[[#This Row],[tot_e_Rx]],'Lookup Tables'!$B$2:$C$6,2,TRUE)</f>
        <v xml:space="preserve">very low </v>
      </c>
      <c r="H1668">
        <v>1708</v>
      </c>
      <c r="I1668">
        <v>155</v>
      </c>
      <c r="J1668">
        <v>745</v>
      </c>
      <c r="K1668">
        <v>1002</v>
      </c>
      <c r="L1668">
        <v>212</v>
      </c>
      <c r="M1668">
        <v>276</v>
      </c>
      <c r="N1668">
        <v>0.93</v>
      </c>
      <c r="O1668">
        <v>0.93</v>
      </c>
      <c r="P1668" t="str">
        <f>IF(Table1[[#This Row],[pct_pharm_e_Rx]]&gt;=0.85,"most"," ")</f>
        <v>most</v>
      </c>
    </row>
    <row r="1669" spans="1:16" x14ac:dyDescent="0.2">
      <c r="A1669" t="s">
        <v>91</v>
      </c>
      <c r="B1669" t="s">
        <v>92</v>
      </c>
      <c r="C1669">
        <v>1862</v>
      </c>
      <c r="D1669" t="s">
        <v>119</v>
      </c>
      <c r="E1669" s="1">
        <v>43070</v>
      </c>
      <c r="F1669">
        <v>1862</v>
      </c>
      <c r="G1669" t="str">
        <f>VLOOKUP(Table1[[#This Row],[tot_e_Rx]],'Lookup Tables'!$B$2:$C$6,2,TRUE)</f>
        <v xml:space="preserve">very low </v>
      </c>
      <c r="H1669">
        <v>1699</v>
      </c>
      <c r="I1669">
        <v>163</v>
      </c>
      <c r="J1669">
        <v>737</v>
      </c>
      <c r="K1669">
        <v>1013</v>
      </c>
      <c r="L1669">
        <v>212</v>
      </c>
      <c r="M1669">
        <v>273</v>
      </c>
      <c r="N1669">
        <v>0.93</v>
      </c>
      <c r="O1669">
        <v>0.94</v>
      </c>
      <c r="P1669" t="str">
        <f>IF(Table1[[#This Row],[pct_pharm_e_Rx]]&gt;=0.85,"most"," ")</f>
        <v>most</v>
      </c>
    </row>
    <row r="1670" spans="1:16" x14ac:dyDescent="0.2">
      <c r="A1670" t="s">
        <v>61</v>
      </c>
      <c r="B1670" t="s">
        <v>62</v>
      </c>
      <c r="C1670">
        <v>1860</v>
      </c>
      <c r="D1670" t="s">
        <v>114</v>
      </c>
      <c r="E1670" s="1">
        <v>43282</v>
      </c>
      <c r="F1670">
        <v>1860</v>
      </c>
      <c r="G1670" t="str">
        <f>VLOOKUP(Table1[[#This Row],[tot_e_Rx]],'Lookup Tables'!$B$2:$C$6,2,TRUE)</f>
        <v xml:space="preserve">very low </v>
      </c>
      <c r="H1670">
        <v>1616</v>
      </c>
      <c r="I1670">
        <v>244</v>
      </c>
      <c r="J1670">
        <v>785</v>
      </c>
      <c r="K1670">
        <v>983</v>
      </c>
      <c r="L1670">
        <v>265</v>
      </c>
      <c r="M1670">
        <v>237</v>
      </c>
      <c r="N1670">
        <v>0.91</v>
      </c>
      <c r="O1670">
        <v>0.9</v>
      </c>
      <c r="P1670" t="str">
        <f>IF(Table1[[#This Row],[pct_pharm_e_Rx]]&gt;=0.85,"most"," ")</f>
        <v>most</v>
      </c>
    </row>
    <row r="1671" spans="1:16" x14ac:dyDescent="0.2">
      <c r="A1671" t="s">
        <v>97</v>
      </c>
      <c r="B1671" t="s">
        <v>98</v>
      </c>
      <c r="C1671">
        <v>1855</v>
      </c>
      <c r="D1671" t="s">
        <v>114</v>
      </c>
      <c r="E1671" s="1">
        <v>42583</v>
      </c>
      <c r="F1671">
        <v>1855</v>
      </c>
      <c r="G1671" t="str">
        <f>VLOOKUP(Table1[[#This Row],[tot_e_Rx]],'Lookup Tables'!$B$2:$C$6,2,TRUE)</f>
        <v xml:space="preserve">very low </v>
      </c>
      <c r="H1671">
        <v>1487</v>
      </c>
      <c r="I1671">
        <v>368</v>
      </c>
      <c r="J1671">
        <v>896</v>
      </c>
      <c r="K1671">
        <v>872</v>
      </c>
      <c r="L1671">
        <v>208</v>
      </c>
      <c r="M1671">
        <v>217</v>
      </c>
      <c r="N1671">
        <v>0.93</v>
      </c>
      <c r="O1671">
        <v>0.89</v>
      </c>
      <c r="P1671" t="str">
        <f>IF(Table1[[#This Row],[pct_pharm_e_Rx]]&gt;=0.85,"most"," ")</f>
        <v>most</v>
      </c>
    </row>
    <row r="1672" spans="1:16" x14ac:dyDescent="0.2">
      <c r="A1672" t="s">
        <v>35</v>
      </c>
      <c r="B1672" t="s">
        <v>36</v>
      </c>
      <c r="C1672">
        <v>1854</v>
      </c>
      <c r="D1672" t="s">
        <v>114</v>
      </c>
      <c r="E1672" s="1">
        <v>42917</v>
      </c>
      <c r="F1672">
        <v>1854</v>
      </c>
      <c r="G1672" t="str">
        <f>VLOOKUP(Table1[[#This Row],[tot_e_Rx]],'Lookup Tables'!$B$2:$C$6,2,TRUE)</f>
        <v xml:space="preserve">very low </v>
      </c>
      <c r="H1672">
        <v>1552</v>
      </c>
      <c r="I1672">
        <v>301</v>
      </c>
      <c r="J1672">
        <v>901</v>
      </c>
      <c r="K1672">
        <v>882</v>
      </c>
      <c r="L1672">
        <v>224</v>
      </c>
      <c r="M1672">
        <v>250</v>
      </c>
      <c r="N1672">
        <v>0.95</v>
      </c>
      <c r="O1672">
        <v>0.95</v>
      </c>
      <c r="P1672" t="str">
        <f>IF(Table1[[#This Row],[pct_pharm_e_Rx]]&gt;=0.85,"most"," ")</f>
        <v>most</v>
      </c>
    </row>
    <row r="1673" spans="1:16" x14ac:dyDescent="0.2">
      <c r="A1673" t="s">
        <v>107</v>
      </c>
      <c r="B1673" t="s">
        <v>108</v>
      </c>
      <c r="C1673">
        <v>1848</v>
      </c>
      <c r="D1673" t="s">
        <v>117</v>
      </c>
      <c r="E1673" s="1">
        <v>42461</v>
      </c>
      <c r="F1673">
        <v>1848</v>
      </c>
      <c r="G1673" t="str">
        <f>VLOOKUP(Table1[[#This Row],[tot_e_Rx]],'Lookup Tables'!$B$2:$C$6,2,TRUE)</f>
        <v xml:space="preserve">very low </v>
      </c>
      <c r="H1673">
        <v>1562</v>
      </c>
      <c r="I1673">
        <v>286</v>
      </c>
      <c r="J1673">
        <v>674</v>
      </c>
      <c r="K1673">
        <v>1143</v>
      </c>
      <c r="L1673">
        <v>144</v>
      </c>
      <c r="M1673">
        <v>100</v>
      </c>
      <c r="N1673">
        <v>0.93</v>
      </c>
      <c r="O1673">
        <v>0.92</v>
      </c>
      <c r="P1673" t="str">
        <f>IF(Table1[[#This Row],[pct_pharm_e_Rx]]&gt;=0.85,"most"," ")</f>
        <v>most</v>
      </c>
    </row>
    <row r="1674" spans="1:16" x14ac:dyDescent="0.2">
      <c r="A1674" t="s">
        <v>67</v>
      </c>
      <c r="B1674" t="s">
        <v>68</v>
      </c>
      <c r="C1674">
        <v>1847</v>
      </c>
      <c r="D1674" t="s">
        <v>119</v>
      </c>
      <c r="E1674" s="1">
        <v>42491</v>
      </c>
      <c r="F1674">
        <v>1847</v>
      </c>
      <c r="G1674" t="str">
        <f>VLOOKUP(Table1[[#This Row],[tot_e_Rx]],'Lookup Tables'!$B$2:$C$6,2,TRUE)</f>
        <v xml:space="preserve">very low </v>
      </c>
      <c r="H1674">
        <v>1261</v>
      </c>
      <c r="I1674">
        <v>586</v>
      </c>
      <c r="J1674">
        <v>892</v>
      </c>
      <c r="K1674">
        <v>937</v>
      </c>
      <c r="L1674">
        <v>208</v>
      </c>
      <c r="M1674">
        <v>193</v>
      </c>
      <c r="N1674">
        <v>0.86</v>
      </c>
      <c r="O1674">
        <v>0.85</v>
      </c>
      <c r="P1674" t="str">
        <f>IF(Table1[[#This Row],[pct_pharm_e_Rx]]&gt;=0.85,"most"," ")</f>
        <v>most</v>
      </c>
    </row>
    <row r="1675" spans="1:16" x14ac:dyDescent="0.2">
      <c r="A1675" t="s">
        <v>25</v>
      </c>
      <c r="B1675" t="s">
        <v>26</v>
      </c>
      <c r="C1675">
        <v>1842</v>
      </c>
      <c r="D1675" t="s">
        <v>117</v>
      </c>
      <c r="E1675" s="1">
        <v>42917</v>
      </c>
      <c r="F1675">
        <v>1842</v>
      </c>
      <c r="G1675" t="str">
        <f>VLOOKUP(Table1[[#This Row],[tot_e_Rx]],'Lookup Tables'!$B$2:$C$6,2,TRUE)</f>
        <v xml:space="preserve">very low </v>
      </c>
      <c r="H1675">
        <v>1397</v>
      </c>
      <c r="I1675">
        <v>442</v>
      </c>
      <c r="J1675">
        <v>656</v>
      </c>
      <c r="K1675">
        <v>1052</v>
      </c>
      <c r="L1675">
        <v>210</v>
      </c>
      <c r="M1675">
        <v>79</v>
      </c>
      <c r="N1675">
        <v>0.98</v>
      </c>
      <c r="O1675">
        <v>0.98</v>
      </c>
      <c r="P1675" t="str">
        <f>IF(Table1[[#This Row],[pct_pharm_e_Rx]]&gt;=0.85,"most"," ")</f>
        <v>most</v>
      </c>
    </row>
    <row r="1676" spans="1:16" x14ac:dyDescent="0.2">
      <c r="A1676" t="s">
        <v>65</v>
      </c>
      <c r="B1676" t="s">
        <v>66</v>
      </c>
      <c r="C1676">
        <v>1840</v>
      </c>
      <c r="D1676" t="s">
        <v>119</v>
      </c>
      <c r="E1676" s="1">
        <v>43435</v>
      </c>
      <c r="F1676">
        <v>1840</v>
      </c>
      <c r="G1676" t="str">
        <f>VLOOKUP(Table1[[#This Row],[tot_e_Rx]],'Lookup Tables'!$B$2:$C$6,2,TRUE)</f>
        <v xml:space="preserve">very low </v>
      </c>
      <c r="H1676">
        <v>1681</v>
      </c>
      <c r="I1676">
        <v>156</v>
      </c>
      <c r="J1676">
        <v>832</v>
      </c>
      <c r="K1676">
        <v>993</v>
      </c>
      <c r="L1676">
        <v>310</v>
      </c>
      <c r="M1676">
        <v>185</v>
      </c>
      <c r="N1676">
        <v>0.95</v>
      </c>
      <c r="O1676">
        <v>0.95</v>
      </c>
      <c r="P1676" t="str">
        <f>IF(Table1[[#This Row],[pct_pharm_e_Rx]]&gt;=0.85,"most"," ")</f>
        <v>most</v>
      </c>
    </row>
    <row r="1677" spans="1:16" x14ac:dyDescent="0.2">
      <c r="A1677" t="s">
        <v>61</v>
      </c>
      <c r="B1677" t="s">
        <v>62</v>
      </c>
      <c r="C1677">
        <v>1839</v>
      </c>
      <c r="D1677" t="s">
        <v>114</v>
      </c>
      <c r="E1677" s="1">
        <v>43252</v>
      </c>
      <c r="F1677">
        <v>1839</v>
      </c>
      <c r="G1677" t="str">
        <f>VLOOKUP(Table1[[#This Row],[tot_e_Rx]],'Lookup Tables'!$B$2:$C$6,2,TRUE)</f>
        <v xml:space="preserve">very low </v>
      </c>
      <c r="H1677">
        <v>1587</v>
      </c>
      <c r="I1677">
        <v>251</v>
      </c>
      <c r="J1677">
        <v>776</v>
      </c>
      <c r="K1677">
        <v>983</v>
      </c>
      <c r="L1677">
        <v>254</v>
      </c>
      <c r="M1677">
        <v>236</v>
      </c>
      <c r="N1677">
        <v>0.91</v>
      </c>
      <c r="O1677">
        <v>0.9</v>
      </c>
      <c r="P1677" t="str">
        <f>IF(Table1[[#This Row],[pct_pharm_e_Rx]]&gt;=0.85,"most"," ")</f>
        <v>most</v>
      </c>
    </row>
    <row r="1678" spans="1:16" x14ac:dyDescent="0.2">
      <c r="A1678" t="s">
        <v>91</v>
      </c>
      <c r="B1678" t="s">
        <v>92</v>
      </c>
      <c r="C1678">
        <v>1838</v>
      </c>
      <c r="D1678" t="s">
        <v>119</v>
      </c>
      <c r="E1678" s="1">
        <v>43040</v>
      </c>
      <c r="F1678">
        <v>1838</v>
      </c>
      <c r="G1678" t="str">
        <f>VLOOKUP(Table1[[#This Row],[tot_e_Rx]],'Lookup Tables'!$B$2:$C$6,2,TRUE)</f>
        <v xml:space="preserve">very low </v>
      </c>
      <c r="H1678">
        <v>1670</v>
      </c>
      <c r="I1678">
        <v>168</v>
      </c>
      <c r="J1678">
        <v>726</v>
      </c>
      <c r="K1678">
        <v>1001</v>
      </c>
      <c r="L1678">
        <v>206</v>
      </c>
      <c r="M1678">
        <v>274</v>
      </c>
      <c r="N1678">
        <v>0.94</v>
      </c>
      <c r="O1678">
        <v>0.94</v>
      </c>
      <c r="P1678" t="str">
        <f>IF(Table1[[#This Row],[pct_pharm_e_Rx]]&gt;=0.85,"most"," ")</f>
        <v>most</v>
      </c>
    </row>
    <row r="1679" spans="1:16" x14ac:dyDescent="0.2">
      <c r="A1679" t="s">
        <v>65</v>
      </c>
      <c r="B1679" t="s">
        <v>66</v>
      </c>
      <c r="C1679">
        <v>1837</v>
      </c>
      <c r="D1679" t="s">
        <v>119</v>
      </c>
      <c r="E1679" s="1">
        <v>43556</v>
      </c>
      <c r="F1679">
        <v>1837</v>
      </c>
      <c r="G1679" t="str">
        <f>VLOOKUP(Table1[[#This Row],[tot_e_Rx]],'Lookup Tables'!$B$2:$C$6,2,TRUE)</f>
        <v xml:space="preserve">very low </v>
      </c>
      <c r="H1679">
        <v>1675</v>
      </c>
      <c r="I1679">
        <v>159</v>
      </c>
      <c r="J1679">
        <v>826</v>
      </c>
      <c r="K1679">
        <v>1008</v>
      </c>
      <c r="L1679">
        <v>318</v>
      </c>
      <c r="M1679">
        <v>181</v>
      </c>
      <c r="N1679">
        <v>0.95</v>
      </c>
      <c r="O1679">
        <v>0.96</v>
      </c>
      <c r="P1679" t="str">
        <f>IF(Table1[[#This Row],[pct_pharm_e_Rx]]&gt;=0.85,"most"," ")</f>
        <v>most</v>
      </c>
    </row>
    <row r="1680" spans="1:16" x14ac:dyDescent="0.2">
      <c r="A1680" t="s">
        <v>51</v>
      </c>
      <c r="B1680" t="s">
        <v>52</v>
      </c>
      <c r="C1680">
        <v>1834</v>
      </c>
      <c r="D1680" t="s">
        <v>116</v>
      </c>
      <c r="E1680" s="1">
        <v>42461</v>
      </c>
      <c r="F1680">
        <v>1834</v>
      </c>
      <c r="G1680" t="str">
        <f>VLOOKUP(Table1[[#This Row],[tot_e_Rx]],'Lookup Tables'!$B$2:$C$6,2,TRUE)</f>
        <v xml:space="preserve">very low </v>
      </c>
      <c r="H1680">
        <v>1559</v>
      </c>
      <c r="I1680">
        <v>275</v>
      </c>
      <c r="J1680">
        <v>971</v>
      </c>
      <c r="K1680">
        <v>856</v>
      </c>
      <c r="L1680">
        <v>319</v>
      </c>
      <c r="M1680">
        <v>166</v>
      </c>
      <c r="N1680">
        <v>0.96</v>
      </c>
      <c r="O1680">
        <v>0.96</v>
      </c>
      <c r="P1680" t="str">
        <f>IF(Table1[[#This Row],[pct_pharm_e_Rx]]&gt;=0.85,"most"," ")</f>
        <v>most</v>
      </c>
    </row>
    <row r="1681" spans="1:16" x14ac:dyDescent="0.2">
      <c r="A1681" t="s">
        <v>65</v>
      </c>
      <c r="B1681" t="s">
        <v>66</v>
      </c>
      <c r="C1681">
        <v>1833</v>
      </c>
      <c r="D1681" t="s">
        <v>119</v>
      </c>
      <c r="E1681" s="1">
        <v>43344</v>
      </c>
      <c r="F1681">
        <v>1833</v>
      </c>
      <c r="G1681" t="str">
        <f>VLOOKUP(Table1[[#This Row],[tot_e_Rx]],'Lookup Tables'!$B$2:$C$6,2,TRUE)</f>
        <v xml:space="preserve">very low </v>
      </c>
      <c r="H1681">
        <v>1676</v>
      </c>
      <c r="I1681">
        <v>155</v>
      </c>
      <c r="J1681">
        <v>848</v>
      </c>
      <c r="K1681">
        <v>979</v>
      </c>
      <c r="L1681">
        <v>302</v>
      </c>
      <c r="M1681">
        <v>194</v>
      </c>
      <c r="N1681">
        <v>0.95</v>
      </c>
      <c r="O1681">
        <v>0.95</v>
      </c>
      <c r="P1681" t="str">
        <f>IF(Table1[[#This Row],[pct_pharm_e_Rx]]&gt;=0.85,"most"," ")</f>
        <v>most</v>
      </c>
    </row>
    <row r="1682" spans="1:16" x14ac:dyDescent="0.2">
      <c r="A1682" t="s">
        <v>65</v>
      </c>
      <c r="B1682" t="s">
        <v>66</v>
      </c>
      <c r="C1682">
        <v>1832</v>
      </c>
      <c r="D1682" t="s">
        <v>119</v>
      </c>
      <c r="E1682" s="1">
        <v>43466</v>
      </c>
      <c r="F1682">
        <v>1832</v>
      </c>
      <c r="G1682" t="str">
        <f>VLOOKUP(Table1[[#This Row],[tot_e_Rx]],'Lookup Tables'!$B$2:$C$6,2,TRUE)</f>
        <v xml:space="preserve">very low </v>
      </c>
      <c r="H1682">
        <v>1678</v>
      </c>
      <c r="I1682">
        <v>153</v>
      </c>
      <c r="J1682">
        <v>835</v>
      </c>
      <c r="K1682">
        <v>984</v>
      </c>
      <c r="L1682">
        <v>307</v>
      </c>
      <c r="M1682">
        <v>186</v>
      </c>
      <c r="N1682">
        <v>0.95</v>
      </c>
      <c r="O1682">
        <v>0.94</v>
      </c>
      <c r="P1682" t="str">
        <f>IF(Table1[[#This Row],[pct_pharm_e_Rx]]&gt;=0.85,"most"," ")</f>
        <v>most</v>
      </c>
    </row>
    <row r="1683" spans="1:16" x14ac:dyDescent="0.2">
      <c r="A1683" t="s">
        <v>101</v>
      </c>
      <c r="B1683" t="s">
        <v>102</v>
      </c>
      <c r="C1683">
        <v>1831</v>
      </c>
      <c r="D1683" t="s">
        <v>116</v>
      </c>
      <c r="E1683" s="1">
        <v>43525</v>
      </c>
      <c r="F1683">
        <v>1831</v>
      </c>
      <c r="G1683" t="str">
        <f>VLOOKUP(Table1[[#This Row],[tot_e_Rx]],'Lookup Tables'!$B$2:$C$6,2,TRUE)</f>
        <v xml:space="preserve">very low </v>
      </c>
      <c r="H1683">
        <v>1687</v>
      </c>
      <c r="I1683">
        <v>137</v>
      </c>
      <c r="J1683">
        <v>762</v>
      </c>
      <c r="K1683">
        <v>1068</v>
      </c>
      <c r="L1683">
        <v>251</v>
      </c>
      <c r="M1683">
        <v>185</v>
      </c>
      <c r="N1683">
        <v>0.95</v>
      </c>
      <c r="O1683">
        <v>0.95</v>
      </c>
      <c r="P1683" t="str">
        <f>IF(Table1[[#This Row],[pct_pharm_e_Rx]]&gt;=0.85,"most"," ")</f>
        <v>most</v>
      </c>
    </row>
    <row r="1684" spans="1:16" x14ac:dyDescent="0.2">
      <c r="A1684" t="s">
        <v>35</v>
      </c>
      <c r="B1684" t="s">
        <v>36</v>
      </c>
      <c r="C1684">
        <v>1825</v>
      </c>
      <c r="D1684" t="s">
        <v>114</v>
      </c>
      <c r="E1684" s="1">
        <v>42887</v>
      </c>
      <c r="F1684">
        <v>1825</v>
      </c>
      <c r="G1684" t="str">
        <f>VLOOKUP(Table1[[#This Row],[tot_e_Rx]],'Lookup Tables'!$B$2:$C$6,2,TRUE)</f>
        <v xml:space="preserve">very low </v>
      </c>
      <c r="H1684">
        <v>1536</v>
      </c>
      <c r="I1684">
        <v>288</v>
      </c>
      <c r="J1684">
        <v>902</v>
      </c>
      <c r="K1684">
        <v>869</v>
      </c>
      <c r="L1684">
        <v>224</v>
      </c>
      <c r="M1684">
        <v>248</v>
      </c>
      <c r="N1684">
        <v>0.95</v>
      </c>
      <c r="O1684">
        <v>0.94</v>
      </c>
      <c r="P1684" t="str">
        <f>IF(Table1[[#This Row],[pct_pharm_e_Rx]]&gt;=0.85,"most"," ")</f>
        <v>most</v>
      </c>
    </row>
    <row r="1685" spans="1:16" x14ac:dyDescent="0.2">
      <c r="A1685" t="s">
        <v>65</v>
      </c>
      <c r="B1685" t="s">
        <v>66</v>
      </c>
      <c r="C1685">
        <v>1824</v>
      </c>
      <c r="D1685" t="s">
        <v>119</v>
      </c>
      <c r="E1685" s="1">
        <v>43405</v>
      </c>
      <c r="F1685">
        <v>1824</v>
      </c>
      <c r="G1685" t="str">
        <f>VLOOKUP(Table1[[#This Row],[tot_e_Rx]],'Lookup Tables'!$B$2:$C$6,2,TRUE)</f>
        <v xml:space="preserve">very low </v>
      </c>
      <c r="H1685">
        <v>1672</v>
      </c>
      <c r="I1685">
        <v>152</v>
      </c>
      <c r="J1685">
        <v>827</v>
      </c>
      <c r="K1685">
        <v>986</v>
      </c>
      <c r="L1685">
        <v>305</v>
      </c>
      <c r="M1685">
        <v>188</v>
      </c>
      <c r="N1685">
        <v>0.95</v>
      </c>
      <c r="O1685">
        <v>0.94</v>
      </c>
      <c r="P1685" t="str">
        <f>IF(Table1[[#This Row],[pct_pharm_e_Rx]]&gt;=0.85,"most"," ")</f>
        <v>most</v>
      </c>
    </row>
    <row r="1686" spans="1:16" x14ac:dyDescent="0.2">
      <c r="A1686" t="s">
        <v>65</v>
      </c>
      <c r="B1686" t="s">
        <v>66</v>
      </c>
      <c r="C1686">
        <v>1823</v>
      </c>
      <c r="D1686" t="s">
        <v>119</v>
      </c>
      <c r="E1686" s="1">
        <v>43525</v>
      </c>
      <c r="F1686">
        <v>1823</v>
      </c>
      <c r="G1686" t="str">
        <f>VLOOKUP(Table1[[#This Row],[tot_e_Rx]],'Lookup Tables'!$B$2:$C$6,2,TRUE)</f>
        <v xml:space="preserve">very low </v>
      </c>
      <c r="H1686">
        <v>1660</v>
      </c>
      <c r="I1686">
        <v>156</v>
      </c>
      <c r="J1686">
        <v>837</v>
      </c>
      <c r="K1686">
        <v>984</v>
      </c>
      <c r="L1686">
        <v>317</v>
      </c>
      <c r="M1686">
        <v>188</v>
      </c>
      <c r="N1686">
        <v>0.95</v>
      </c>
      <c r="O1686">
        <v>0.95</v>
      </c>
      <c r="P1686" t="str">
        <f>IF(Table1[[#This Row],[pct_pharm_e_Rx]]&gt;=0.85,"most"," ")</f>
        <v>most</v>
      </c>
    </row>
    <row r="1687" spans="1:16" x14ac:dyDescent="0.2">
      <c r="A1687" t="s">
        <v>65</v>
      </c>
      <c r="B1687" t="s">
        <v>66</v>
      </c>
      <c r="C1687">
        <v>1819</v>
      </c>
      <c r="D1687" t="s">
        <v>119</v>
      </c>
      <c r="E1687" s="1">
        <v>43497</v>
      </c>
      <c r="F1687">
        <v>1819</v>
      </c>
      <c r="G1687" t="str">
        <f>VLOOKUP(Table1[[#This Row],[tot_e_Rx]],'Lookup Tables'!$B$2:$C$6,2,TRUE)</f>
        <v xml:space="preserve">very low </v>
      </c>
      <c r="H1687">
        <v>1663</v>
      </c>
      <c r="I1687">
        <v>156</v>
      </c>
      <c r="J1687">
        <v>842</v>
      </c>
      <c r="K1687">
        <v>975</v>
      </c>
      <c r="L1687">
        <v>313</v>
      </c>
      <c r="M1687">
        <v>190</v>
      </c>
      <c r="N1687">
        <v>0.95</v>
      </c>
      <c r="O1687">
        <v>0.95</v>
      </c>
      <c r="P1687" t="str">
        <f>IF(Table1[[#This Row],[pct_pharm_e_Rx]]&gt;=0.85,"most"," ")</f>
        <v>most</v>
      </c>
    </row>
    <row r="1688" spans="1:16" x14ac:dyDescent="0.2">
      <c r="A1688" t="s">
        <v>101</v>
      </c>
      <c r="B1688" t="s">
        <v>102</v>
      </c>
      <c r="C1688">
        <v>1816</v>
      </c>
      <c r="D1688" t="s">
        <v>116</v>
      </c>
      <c r="E1688" s="1">
        <v>43497</v>
      </c>
      <c r="F1688">
        <v>1816</v>
      </c>
      <c r="G1688" t="str">
        <f>VLOOKUP(Table1[[#This Row],[tot_e_Rx]],'Lookup Tables'!$B$2:$C$6,2,TRUE)</f>
        <v xml:space="preserve">very low </v>
      </c>
      <c r="H1688">
        <v>1678</v>
      </c>
      <c r="I1688">
        <v>137</v>
      </c>
      <c r="J1688">
        <v>761</v>
      </c>
      <c r="K1688">
        <v>1053</v>
      </c>
      <c r="L1688">
        <v>248</v>
      </c>
      <c r="M1688">
        <v>182</v>
      </c>
      <c r="N1688">
        <v>0.95</v>
      </c>
      <c r="O1688">
        <v>0.94</v>
      </c>
      <c r="P1688" t="str">
        <f>IF(Table1[[#This Row],[pct_pharm_e_Rx]]&gt;=0.85,"most"," ")</f>
        <v>most</v>
      </c>
    </row>
    <row r="1689" spans="1:16" x14ac:dyDescent="0.2">
      <c r="A1689" t="s">
        <v>101</v>
      </c>
      <c r="B1689" t="s">
        <v>102</v>
      </c>
      <c r="C1689">
        <v>1812</v>
      </c>
      <c r="D1689" t="s">
        <v>116</v>
      </c>
      <c r="E1689" s="1">
        <v>43556</v>
      </c>
      <c r="F1689">
        <v>1812</v>
      </c>
      <c r="G1689" t="str">
        <f>VLOOKUP(Table1[[#This Row],[tot_e_Rx]],'Lookup Tables'!$B$2:$C$6,2,TRUE)</f>
        <v xml:space="preserve">very low </v>
      </c>
      <c r="H1689">
        <v>1681</v>
      </c>
      <c r="I1689">
        <v>130</v>
      </c>
      <c r="J1689">
        <v>750</v>
      </c>
      <c r="K1689">
        <v>1060</v>
      </c>
      <c r="L1689">
        <v>247</v>
      </c>
      <c r="M1689">
        <v>179</v>
      </c>
      <c r="N1689">
        <v>0.95</v>
      </c>
      <c r="O1689">
        <v>0.94</v>
      </c>
      <c r="P1689" t="str">
        <f>IF(Table1[[#This Row],[pct_pharm_e_Rx]]&gt;=0.85,"most"," ")</f>
        <v>most</v>
      </c>
    </row>
    <row r="1690" spans="1:16" x14ac:dyDescent="0.2">
      <c r="A1690" t="s">
        <v>101</v>
      </c>
      <c r="B1690" t="s">
        <v>102</v>
      </c>
      <c r="C1690">
        <v>1811</v>
      </c>
      <c r="D1690" t="s">
        <v>116</v>
      </c>
      <c r="E1690" s="1">
        <v>43466</v>
      </c>
      <c r="F1690">
        <v>1811</v>
      </c>
      <c r="G1690" t="str">
        <f>VLOOKUP(Table1[[#This Row],[tot_e_Rx]],'Lookup Tables'!$B$2:$C$6,2,TRUE)</f>
        <v xml:space="preserve">very low </v>
      </c>
      <c r="H1690">
        <v>1670</v>
      </c>
      <c r="I1690">
        <v>141</v>
      </c>
      <c r="J1690">
        <v>731</v>
      </c>
      <c r="K1690">
        <v>1054</v>
      </c>
      <c r="L1690">
        <v>238</v>
      </c>
      <c r="M1690">
        <v>175</v>
      </c>
      <c r="N1690">
        <v>0.95</v>
      </c>
      <c r="O1690">
        <v>0.95</v>
      </c>
      <c r="P1690" t="str">
        <f>IF(Table1[[#This Row],[pct_pharm_e_Rx]]&gt;=0.85,"most"," ")</f>
        <v>most</v>
      </c>
    </row>
    <row r="1691" spans="1:16" x14ac:dyDescent="0.2">
      <c r="A1691" t="s">
        <v>97</v>
      </c>
      <c r="B1691" t="s">
        <v>98</v>
      </c>
      <c r="C1691">
        <v>1810</v>
      </c>
      <c r="D1691" t="s">
        <v>114</v>
      </c>
      <c r="E1691" s="1">
        <v>42522</v>
      </c>
      <c r="F1691">
        <v>1810</v>
      </c>
      <c r="G1691" t="str">
        <f>VLOOKUP(Table1[[#This Row],[tot_e_Rx]],'Lookup Tables'!$B$2:$C$6,2,TRUE)</f>
        <v xml:space="preserve">very low </v>
      </c>
      <c r="H1691">
        <v>1425</v>
      </c>
      <c r="I1691">
        <v>385</v>
      </c>
      <c r="J1691">
        <v>895</v>
      </c>
      <c r="K1691">
        <v>904</v>
      </c>
      <c r="L1691">
        <v>215</v>
      </c>
      <c r="M1691">
        <v>221</v>
      </c>
      <c r="N1691">
        <v>0.93</v>
      </c>
      <c r="O1691">
        <v>0.87</v>
      </c>
      <c r="P1691" t="str">
        <f>IF(Table1[[#This Row],[pct_pharm_e_Rx]]&gt;=0.85,"most"," ")</f>
        <v>most</v>
      </c>
    </row>
    <row r="1692" spans="1:16" x14ac:dyDescent="0.2">
      <c r="A1692" t="s">
        <v>65</v>
      </c>
      <c r="B1692" t="s">
        <v>66</v>
      </c>
      <c r="C1692">
        <v>1808</v>
      </c>
      <c r="D1692" t="s">
        <v>119</v>
      </c>
      <c r="E1692" s="1">
        <v>43374</v>
      </c>
      <c r="F1692">
        <v>1808</v>
      </c>
      <c r="G1692" t="str">
        <f>VLOOKUP(Table1[[#This Row],[tot_e_Rx]],'Lookup Tables'!$B$2:$C$6,2,TRUE)</f>
        <v xml:space="preserve">very low </v>
      </c>
      <c r="H1692">
        <v>1657</v>
      </c>
      <c r="I1692">
        <v>151</v>
      </c>
      <c r="J1692">
        <v>829</v>
      </c>
      <c r="K1692">
        <v>971</v>
      </c>
      <c r="L1692">
        <v>300</v>
      </c>
      <c r="M1692">
        <v>189</v>
      </c>
      <c r="N1692">
        <v>0.95</v>
      </c>
      <c r="O1692">
        <v>0.95</v>
      </c>
      <c r="P1692" t="str">
        <f>IF(Table1[[#This Row],[pct_pharm_e_Rx]]&gt;=0.85,"most"," ")</f>
        <v>most</v>
      </c>
    </row>
    <row r="1693" spans="1:16" x14ac:dyDescent="0.2">
      <c r="A1693" t="s">
        <v>75</v>
      </c>
      <c r="B1693" t="s">
        <v>76</v>
      </c>
      <c r="C1693">
        <v>1806</v>
      </c>
      <c r="D1693" t="s">
        <v>114</v>
      </c>
      <c r="E1693" s="1">
        <v>42522</v>
      </c>
      <c r="F1693">
        <v>1806</v>
      </c>
      <c r="G1693" t="str">
        <f>VLOOKUP(Table1[[#This Row],[tot_e_Rx]],'Lookup Tables'!$B$2:$C$6,2,TRUE)</f>
        <v xml:space="preserve">very low </v>
      </c>
      <c r="H1693">
        <v>1369</v>
      </c>
      <c r="I1693">
        <v>393</v>
      </c>
      <c r="J1693">
        <v>642</v>
      </c>
      <c r="K1693">
        <v>1137</v>
      </c>
      <c r="L1693">
        <v>160</v>
      </c>
      <c r="M1693">
        <v>160</v>
      </c>
      <c r="N1693">
        <v>0.95</v>
      </c>
      <c r="O1693">
        <v>0.94</v>
      </c>
      <c r="P1693" t="str">
        <f>IF(Table1[[#This Row],[pct_pharm_e_Rx]]&gt;=0.85,"most"," ")</f>
        <v>most</v>
      </c>
    </row>
    <row r="1694" spans="1:16" x14ac:dyDescent="0.2">
      <c r="A1694" t="s">
        <v>75</v>
      </c>
      <c r="B1694" t="s">
        <v>76</v>
      </c>
      <c r="C1694">
        <v>1806</v>
      </c>
      <c r="D1694" t="s">
        <v>114</v>
      </c>
      <c r="E1694" s="1">
        <v>42583</v>
      </c>
      <c r="F1694">
        <v>1806</v>
      </c>
      <c r="G1694" t="str">
        <f>VLOOKUP(Table1[[#This Row],[tot_e_Rx]],'Lookup Tables'!$B$2:$C$6,2,TRUE)</f>
        <v xml:space="preserve">very low </v>
      </c>
      <c r="H1694">
        <v>1426</v>
      </c>
      <c r="I1694">
        <v>336</v>
      </c>
      <c r="J1694">
        <v>632</v>
      </c>
      <c r="K1694">
        <v>1101</v>
      </c>
      <c r="L1694">
        <v>152</v>
      </c>
      <c r="M1694">
        <v>154</v>
      </c>
      <c r="N1694">
        <v>0.95</v>
      </c>
      <c r="O1694">
        <v>0.93</v>
      </c>
      <c r="P1694" t="str">
        <f>IF(Table1[[#This Row],[pct_pharm_e_Rx]]&gt;=0.85,"most"," ")</f>
        <v>most</v>
      </c>
    </row>
    <row r="1695" spans="1:16" x14ac:dyDescent="0.2">
      <c r="A1695" t="s">
        <v>61</v>
      </c>
      <c r="B1695" t="s">
        <v>62</v>
      </c>
      <c r="C1695">
        <v>1805</v>
      </c>
      <c r="D1695" t="s">
        <v>114</v>
      </c>
      <c r="E1695" s="1">
        <v>43191</v>
      </c>
      <c r="F1695">
        <v>1805</v>
      </c>
      <c r="G1695" t="str">
        <f>VLOOKUP(Table1[[#This Row],[tot_e_Rx]],'Lookup Tables'!$B$2:$C$6,2,TRUE)</f>
        <v xml:space="preserve">very low </v>
      </c>
      <c r="H1695">
        <v>1493</v>
      </c>
      <c r="I1695">
        <v>312</v>
      </c>
      <c r="J1695">
        <v>756</v>
      </c>
      <c r="K1695">
        <v>970</v>
      </c>
      <c r="L1695">
        <v>249</v>
      </c>
      <c r="M1695">
        <v>228</v>
      </c>
      <c r="N1695">
        <v>0.92</v>
      </c>
      <c r="O1695">
        <v>0.9</v>
      </c>
      <c r="P1695" t="str">
        <f>IF(Table1[[#This Row],[pct_pharm_e_Rx]]&gt;=0.85,"most"," ")</f>
        <v>most</v>
      </c>
    </row>
    <row r="1696" spans="1:16" x14ac:dyDescent="0.2">
      <c r="A1696" t="s">
        <v>91</v>
      </c>
      <c r="B1696" t="s">
        <v>92</v>
      </c>
      <c r="C1696">
        <v>1804</v>
      </c>
      <c r="D1696" t="s">
        <v>119</v>
      </c>
      <c r="E1696" s="1">
        <v>43009</v>
      </c>
      <c r="F1696">
        <v>1804</v>
      </c>
      <c r="G1696" t="str">
        <f>VLOOKUP(Table1[[#This Row],[tot_e_Rx]],'Lookup Tables'!$B$2:$C$6,2,TRUE)</f>
        <v xml:space="preserve">very low </v>
      </c>
      <c r="H1696">
        <v>1643</v>
      </c>
      <c r="I1696">
        <v>161</v>
      </c>
      <c r="J1696">
        <v>707</v>
      </c>
      <c r="K1696">
        <v>991</v>
      </c>
      <c r="L1696">
        <v>200</v>
      </c>
      <c r="M1696">
        <v>270</v>
      </c>
      <c r="N1696">
        <v>0.93</v>
      </c>
      <c r="O1696">
        <v>0.93</v>
      </c>
      <c r="P1696" t="str">
        <f>IF(Table1[[#This Row],[pct_pharm_e_Rx]]&gt;=0.85,"most"," ")</f>
        <v>most</v>
      </c>
    </row>
    <row r="1697" spans="1:16" x14ac:dyDescent="0.2">
      <c r="A1697" t="s">
        <v>97</v>
      </c>
      <c r="B1697" t="s">
        <v>98</v>
      </c>
      <c r="C1697">
        <v>1800</v>
      </c>
      <c r="D1697" t="s">
        <v>114</v>
      </c>
      <c r="E1697" s="1">
        <v>42552</v>
      </c>
      <c r="F1697">
        <v>1800</v>
      </c>
      <c r="G1697" t="str">
        <f>VLOOKUP(Table1[[#This Row],[tot_e_Rx]],'Lookup Tables'!$B$2:$C$6,2,TRUE)</f>
        <v xml:space="preserve">very low </v>
      </c>
      <c r="H1697">
        <v>1434</v>
      </c>
      <c r="I1697">
        <v>366</v>
      </c>
      <c r="J1697">
        <v>901</v>
      </c>
      <c r="K1697">
        <v>886</v>
      </c>
      <c r="L1697">
        <v>213</v>
      </c>
      <c r="M1697">
        <v>223</v>
      </c>
      <c r="N1697">
        <v>0.93</v>
      </c>
      <c r="O1697">
        <v>0.87</v>
      </c>
      <c r="P1697" t="str">
        <f>IF(Table1[[#This Row],[pct_pharm_e_Rx]]&gt;=0.85,"most"," ")</f>
        <v>most</v>
      </c>
    </row>
    <row r="1698" spans="1:16" x14ac:dyDescent="0.2">
      <c r="A1698" t="s">
        <v>61</v>
      </c>
      <c r="B1698" t="s">
        <v>62</v>
      </c>
      <c r="C1698">
        <v>1799</v>
      </c>
      <c r="D1698" t="s">
        <v>114</v>
      </c>
      <c r="E1698" s="1">
        <v>43221</v>
      </c>
      <c r="F1698">
        <v>1799</v>
      </c>
      <c r="G1698" t="str">
        <f>VLOOKUP(Table1[[#This Row],[tot_e_Rx]],'Lookup Tables'!$B$2:$C$6,2,TRUE)</f>
        <v xml:space="preserve">very low </v>
      </c>
      <c r="H1698">
        <v>1524</v>
      </c>
      <c r="I1698">
        <v>275</v>
      </c>
      <c r="J1698">
        <v>760</v>
      </c>
      <c r="K1698">
        <v>958</v>
      </c>
      <c r="L1698">
        <v>248</v>
      </c>
      <c r="M1698">
        <v>223</v>
      </c>
      <c r="N1698">
        <v>0.92</v>
      </c>
      <c r="O1698">
        <v>0.9</v>
      </c>
      <c r="P1698" t="str">
        <f>IF(Table1[[#This Row],[pct_pharm_e_Rx]]&gt;=0.85,"most"," ")</f>
        <v>most</v>
      </c>
    </row>
    <row r="1699" spans="1:16" x14ac:dyDescent="0.2">
      <c r="A1699" t="s">
        <v>59</v>
      </c>
      <c r="B1699" t="s">
        <v>60</v>
      </c>
      <c r="C1699">
        <v>1798</v>
      </c>
      <c r="D1699" t="s">
        <v>112</v>
      </c>
      <c r="E1699" s="1">
        <v>42430</v>
      </c>
      <c r="F1699">
        <v>1798</v>
      </c>
      <c r="G1699" t="str">
        <f>VLOOKUP(Table1[[#This Row],[tot_e_Rx]],'Lookup Tables'!$B$2:$C$6,2,TRUE)</f>
        <v xml:space="preserve">very low </v>
      </c>
      <c r="H1699">
        <v>1342</v>
      </c>
      <c r="I1699">
        <v>453</v>
      </c>
      <c r="J1699">
        <v>903</v>
      </c>
      <c r="K1699">
        <v>876</v>
      </c>
      <c r="L1699">
        <v>345</v>
      </c>
      <c r="M1699">
        <v>12</v>
      </c>
      <c r="N1699">
        <v>0.86</v>
      </c>
      <c r="O1699">
        <v>0.81</v>
      </c>
      <c r="P1699" t="str">
        <f>IF(Table1[[#This Row],[pct_pharm_e_Rx]]&gt;=0.85,"most"," ")</f>
        <v xml:space="preserve"> </v>
      </c>
    </row>
    <row r="1700" spans="1:16" x14ac:dyDescent="0.2">
      <c r="A1700" t="s">
        <v>101</v>
      </c>
      <c r="B1700" t="s">
        <v>102</v>
      </c>
      <c r="C1700">
        <v>1790</v>
      </c>
      <c r="D1700" t="s">
        <v>116</v>
      </c>
      <c r="E1700" s="1">
        <v>43435</v>
      </c>
      <c r="F1700">
        <v>1790</v>
      </c>
      <c r="G1700" t="str">
        <f>VLOOKUP(Table1[[#This Row],[tot_e_Rx]],'Lookup Tables'!$B$2:$C$6,2,TRUE)</f>
        <v xml:space="preserve">very low </v>
      </c>
      <c r="H1700">
        <v>1648</v>
      </c>
      <c r="I1700">
        <v>141</v>
      </c>
      <c r="J1700">
        <v>725</v>
      </c>
      <c r="K1700">
        <v>1041</v>
      </c>
      <c r="L1700">
        <v>246</v>
      </c>
      <c r="M1700">
        <v>172</v>
      </c>
      <c r="N1700">
        <v>0.96</v>
      </c>
      <c r="O1700">
        <v>0.96</v>
      </c>
      <c r="P1700" t="str">
        <f>IF(Table1[[#This Row],[pct_pharm_e_Rx]]&gt;=0.85,"most"," ")</f>
        <v>most</v>
      </c>
    </row>
    <row r="1701" spans="1:16" x14ac:dyDescent="0.2">
      <c r="A1701" t="s">
        <v>65</v>
      </c>
      <c r="B1701" t="s">
        <v>66</v>
      </c>
      <c r="C1701">
        <v>1789</v>
      </c>
      <c r="D1701" t="s">
        <v>119</v>
      </c>
      <c r="E1701" s="1">
        <v>43313</v>
      </c>
      <c r="F1701">
        <v>1789</v>
      </c>
      <c r="G1701" t="str">
        <f>VLOOKUP(Table1[[#This Row],[tot_e_Rx]],'Lookup Tables'!$B$2:$C$6,2,TRUE)</f>
        <v xml:space="preserve">very low </v>
      </c>
      <c r="H1701">
        <v>1635</v>
      </c>
      <c r="I1701">
        <v>154</v>
      </c>
      <c r="J1701">
        <v>823</v>
      </c>
      <c r="K1701">
        <v>958</v>
      </c>
      <c r="L1701">
        <v>288</v>
      </c>
      <c r="M1701">
        <v>188</v>
      </c>
      <c r="N1701">
        <v>0.95</v>
      </c>
      <c r="O1701">
        <v>0.95</v>
      </c>
      <c r="P1701" t="str">
        <f>IF(Table1[[#This Row],[pct_pharm_e_Rx]]&gt;=0.85,"most"," ")</f>
        <v>most</v>
      </c>
    </row>
    <row r="1702" spans="1:16" x14ac:dyDescent="0.2">
      <c r="A1702" t="s">
        <v>31</v>
      </c>
      <c r="B1702" t="s">
        <v>32</v>
      </c>
      <c r="C1702">
        <v>1788</v>
      </c>
      <c r="D1702" t="s">
        <v>113</v>
      </c>
      <c r="E1702" s="1">
        <v>43374</v>
      </c>
      <c r="F1702">
        <v>1788</v>
      </c>
      <c r="G1702" t="str">
        <f>VLOOKUP(Table1[[#This Row],[tot_e_Rx]],'Lookup Tables'!$B$2:$C$6,2,TRUE)</f>
        <v xml:space="preserve">very low </v>
      </c>
      <c r="H1702">
        <v>1603</v>
      </c>
      <c r="I1702">
        <v>170</v>
      </c>
      <c r="J1702">
        <v>610</v>
      </c>
      <c r="K1702">
        <v>1164</v>
      </c>
      <c r="L1702">
        <v>115</v>
      </c>
      <c r="M1702">
        <v>59</v>
      </c>
      <c r="N1702">
        <v>0.96</v>
      </c>
      <c r="O1702">
        <v>0.96</v>
      </c>
      <c r="P1702" t="str">
        <f>IF(Table1[[#This Row],[pct_pharm_e_Rx]]&gt;=0.85,"most"," ")</f>
        <v>most</v>
      </c>
    </row>
    <row r="1703" spans="1:16" x14ac:dyDescent="0.2">
      <c r="A1703" t="s">
        <v>107</v>
      </c>
      <c r="B1703" t="s">
        <v>108</v>
      </c>
      <c r="C1703">
        <v>1785</v>
      </c>
      <c r="D1703" t="s">
        <v>117</v>
      </c>
      <c r="E1703" s="1">
        <v>42430</v>
      </c>
      <c r="F1703">
        <v>1785</v>
      </c>
      <c r="G1703" t="str">
        <f>VLOOKUP(Table1[[#This Row],[tot_e_Rx]],'Lookup Tables'!$B$2:$C$6,2,TRUE)</f>
        <v xml:space="preserve">very low </v>
      </c>
      <c r="H1703">
        <v>1518</v>
      </c>
      <c r="I1703">
        <v>267</v>
      </c>
      <c r="J1703">
        <v>661</v>
      </c>
      <c r="K1703">
        <v>1092</v>
      </c>
      <c r="L1703">
        <v>128</v>
      </c>
      <c r="M1703">
        <v>93</v>
      </c>
      <c r="N1703">
        <v>0.91</v>
      </c>
      <c r="O1703">
        <v>0.9</v>
      </c>
      <c r="P1703" t="str">
        <f>IF(Table1[[#This Row],[pct_pharm_e_Rx]]&gt;=0.85,"most"," ")</f>
        <v>most</v>
      </c>
    </row>
    <row r="1704" spans="1:16" x14ac:dyDescent="0.2">
      <c r="A1704" t="s">
        <v>75</v>
      </c>
      <c r="B1704" t="s">
        <v>76</v>
      </c>
      <c r="C1704">
        <v>1784</v>
      </c>
      <c r="D1704" t="s">
        <v>114</v>
      </c>
      <c r="E1704" s="1">
        <v>42552</v>
      </c>
      <c r="F1704">
        <v>1784</v>
      </c>
      <c r="G1704" t="str">
        <f>VLOOKUP(Table1[[#This Row],[tot_e_Rx]],'Lookup Tables'!$B$2:$C$6,2,TRUE)</f>
        <v xml:space="preserve">very low </v>
      </c>
      <c r="H1704">
        <v>1378</v>
      </c>
      <c r="I1704">
        <v>363</v>
      </c>
      <c r="J1704">
        <v>646</v>
      </c>
      <c r="K1704">
        <v>1115</v>
      </c>
      <c r="L1704">
        <v>155</v>
      </c>
      <c r="M1704">
        <v>161</v>
      </c>
      <c r="N1704">
        <v>0.95</v>
      </c>
      <c r="O1704">
        <v>0.93</v>
      </c>
      <c r="P1704" t="str">
        <f>IF(Table1[[#This Row],[pct_pharm_e_Rx]]&gt;=0.85,"most"," ")</f>
        <v>most</v>
      </c>
    </row>
    <row r="1705" spans="1:16" x14ac:dyDescent="0.2">
      <c r="A1705" t="s">
        <v>61</v>
      </c>
      <c r="B1705" t="s">
        <v>62</v>
      </c>
      <c r="C1705">
        <v>1784</v>
      </c>
      <c r="D1705" t="s">
        <v>114</v>
      </c>
      <c r="E1705" s="1">
        <v>43160</v>
      </c>
      <c r="F1705">
        <v>1784</v>
      </c>
      <c r="G1705" t="str">
        <f>VLOOKUP(Table1[[#This Row],[tot_e_Rx]],'Lookup Tables'!$B$2:$C$6,2,TRUE)</f>
        <v xml:space="preserve">very low </v>
      </c>
      <c r="H1705">
        <v>1473</v>
      </c>
      <c r="I1705">
        <v>311</v>
      </c>
      <c r="J1705">
        <v>754</v>
      </c>
      <c r="K1705">
        <v>955</v>
      </c>
      <c r="L1705">
        <v>243</v>
      </c>
      <c r="M1705">
        <v>224</v>
      </c>
      <c r="N1705">
        <v>0.9</v>
      </c>
      <c r="O1705">
        <v>0.88</v>
      </c>
      <c r="P1705" t="str">
        <f>IF(Table1[[#This Row],[pct_pharm_e_Rx]]&gt;=0.85,"most"," ")</f>
        <v>most</v>
      </c>
    </row>
    <row r="1706" spans="1:16" x14ac:dyDescent="0.2">
      <c r="A1706" t="s">
        <v>101</v>
      </c>
      <c r="B1706" t="s">
        <v>102</v>
      </c>
      <c r="C1706">
        <v>1777</v>
      </c>
      <c r="D1706" t="s">
        <v>116</v>
      </c>
      <c r="E1706" s="1">
        <v>43405</v>
      </c>
      <c r="F1706">
        <v>1777</v>
      </c>
      <c r="G1706" t="str">
        <f>VLOOKUP(Table1[[#This Row],[tot_e_Rx]],'Lookup Tables'!$B$2:$C$6,2,TRUE)</f>
        <v xml:space="preserve">very low </v>
      </c>
      <c r="H1706">
        <v>1638</v>
      </c>
      <c r="I1706">
        <v>139</v>
      </c>
      <c r="J1706">
        <v>723</v>
      </c>
      <c r="K1706">
        <v>1038</v>
      </c>
      <c r="L1706">
        <v>242</v>
      </c>
      <c r="M1706">
        <v>170</v>
      </c>
      <c r="N1706">
        <v>0.96</v>
      </c>
      <c r="O1706">
        <v>0.96</v>
      </c>
      <c r="P1706" t="str">
        <f>IF(Table1[[#This Row],[pct_pharm_e_Rx]]&gt;=0.85,"most"," ")</f>
        <v>most</v>
      </c>
    </row>
    <row r="1707" spans="1:16" x14ac:dyDescent="0.2">
      <c r="A1707" t="s">
        <v>25</v>
      </c>
      <c r="B1707" t="s">
        <v>26</v>
      </c>
      <c r="C1707">
        <v>1776</v>
      </c>
      <c r="D1707" t="s">
        <v>117</v>
      </c>
      <c r="E1707" s="1">
        <v>42887</v>
      </c>
      <c r="F1707">
        <v>1776</v>
      </c>
      <c r="G1707" t="str">
        <f>VLOOKUP(Table1[[#This Row],[tot_e_Rx]],'Lookup Tables'!$B$2:$C$6,2,TRUE)</f>
        <v xml:space="preserve">very low </v>
      </c>
      <c r="H1707">
        <v>1340</v>
      </c>
      <c r="I1707">
        <v>433</v>
      </c>
      <c r="J1707">
        <v>643</v>
      </c>
      <c r="K1707">
        <v>1038</v>
      </c>
      <c r="L1707">
        <v>200</v>
      </c>
      <c r="M1707">
        <v>78</v>
      </c>
      <c r="N1707">
        <v>0.98</v>
      </c>
      <c r="O1707">
        <v>0.98</v>
      </c>
      <c r="P1707" t="str">
        <f>IF(Table1[[#This Row],[pct_pharm_e_Rx]]&gt;=0.85,"most"," ")</f>
        <v>most</v>
      </c>
    </row>
    <row r="1708" spans="1:16" x14ac:dyDescent="0.2">
      <c r="A1708" t="s">
        <v>61</v>
      </c>
      <c r="B1708" t="s">
        <v>62</v>
      </c>
      <c r="C1708">
        <v>1773</v>
      </c>
      <c r="D1708" t="s">
        <v>114</v>
      </c>
      <c r="E1708" s="1">
        <v>43132</v>
      </c>
      <c r="F1708">
        <v>1773</v>
      </c>
      <c r="G1708" t="str">
        <f>VLOOKUP(Table1[[#This Row],[tot_e_Rx]],'Lookup Tables'!$B$2:$C$6,2,TRUE)</f>
        <v xml:space="preserve">very low </v>
      </c>
      <c r="H1708">
        <v>1460</v>
      </c>
      <c r="I1708">
        <v>313</v>
      </c>
      <c r="J1708">
        <v>751</v>
      </c>
      <c r="K1708">
        <v>950</v>
      </c>
      <c r="L1708">
        <v>241</v>
      </c>
      <c r="M1708">
        <v>223</v>
      </c>
      <c r="N1708">
        <v>0.9</v>
      </c>
      <c r="O1708">
        <v>0.87</v>
      </c>
      <c r="P1708" t="str">
        <f>IF(Table1[[#This Row],[pct_pharm_e_Rx]]&gt;=0.85,"most"," ")</f>
        <v>most</v>
      </c>
    </row>
    <row r="1709" spans="1:16" x14ac:dyDescent="0.2">
      <c r="A1709" t="s">
        <v>101</v>
      </c>
      <c r="B1709" t="s">
        <v>102</v>
      </c>
      <c r="C1709">
        <v>1773</v>
      </c>
      <c r="D1709" t="s">
        <v>116</v>
      </c>
      <c r="E1709" s="1">
        <v>43374</v>
      </c>
      <c r="F1709">
        <v>1773</v>
      </c>
      <c r="G1709" t="str">
        <f>VLOOKUP(Table1[[#This Row],[tot_e_Rx]],'Lookup Tables'!$B$2:$C$6,2,TRUE)</f>
        <v xml:space="preserve">very low </v>
      </c>
      <c r="H1709">
        <v>1636</v>
      </c>
      <c r="I1709">
        <v>137</v>
      </c>
      <c r="J1709">
        <v>726</v>
      </c>
      <c r="K1709">
        <v>1032</v>
      </c>
      <c r="L1709">
        <v>238</v>
      </c>
      <c r="M1709">
        <v>177</v>
      </c>
      <c r="N1709">
        <v>0.96</v>
      </c>
      <c r="O1709">
        <v>0.96</v>
      </c>
      <c r="P1709" t="str">
        <f>IF(Table1[[#This Row],[pct_pharm_e_Rx]]&gt;=0.85,"most"," ")</f>
        <v>most</v>
      </c>
    </row>
    <row r="1710" spans="1:16" x14ac:dyDescent="0.2">
      <c r="A1710" t="s">
        <v>65</v>
      </c>
      <c r="B1710" t="s">
        <v>66</v>
      </c>
      <c r="C1710">
        <v>1766</v>
      </c>
      <c r="D1710" t="s">
        <v>119</v>
      </c>
      <c r="E1710" s="1">
        <v>43282</v>
      </c>
      <c r="F1710">
        <v>1766</v>
      </c>
      <c r="G1710" t="str">
        <f>VLOOKUP(Table1[[#This Row],[tot_e_Rx]],'Lookup Tables'!$B$2:$C$6,2,TRUE)</f>
        <v xml:space="preserve">very low </v>
      </c>
      <c r="H1710">
        <v>1614</v>
      </c>
      <c r="I1710">
        <v>152</v>
      </c>
      <c r="J1710">
        <v>699</v>
      </c>
      <c r="K1710">
        <v>947</v>
      </c>
      <c r="L1710">
        <v>267</v>
      </c>
      <c r="M1710">
        <v>175</v>
      </c>
      <c r="N1710">
        <v>0.95</v>
      </c>
      <c r="O1710">
        <v>0.95</v>
      </c>
      <c r="P1710" t="str">
        <f>IF(Table1[[#This Row],[pct_pharm_e_Rx]]&gt;=0.85,"most"," ")</f>
        <v>most</v>
      </c>
    </row>
    <row r="1711" spans="1:16" x14ac:dyDescent="0.2">
      <c r="A1711" t="s">
        <v>101</v>
      </c>
      <c r="B1711" t="s">
        <v>102</v>
      </c>
      <c r="C1711">
        <v>1762</v>
      </c>
      <c r="D1711" t="s">
        <v>116</v>
      </c>
      <c r="E1711" s="1">
        <v>43344</v>
      </c>
      <c r="F1711">
        <v>1762</v>
      </c>
      <c r="G1711" t="str">
        <f>VLOOKUP(Table1[[#This Row],[tot_e_Rx]],'Lookup Tables'!$B$2:$C$6,2,TRUE)</f>
        <v xml:space="preserve">very low </v>
      </c>
      <c r="H1711">
        <v>1622</v>
      </c>
      <c r="I1711">
        <v>140</v>
      </c>
      <c r="J1711">
        <v>727</v>
      </c>
      <c r="K1711">
        <v>1021</v>
      </c>
      <c r="L1711">
        <v>240</v>
      </c>
      <c r="M1711">
        <v>172</v>
      </c>
      <c r="N1711">
        <v>0.95</v>
      </c>
      <c r="O1711">
        <v>0.94</v>
      </c>
      <c r="P1711" t="str">
        <f>IF(Table1[[#This Row],[pct_pharm_e_Rx]]&gt;=0.85,"most"," ")</f>
        <v>most</v>
      </c>
    </row>
    <row r="1712" spans="1:16" x14ac:dyDescent="0.2">
      <c r="A1712" t="s">
        <v>91</v>
      </c>
      <c r="B1712" t="s">
        <v>92</v>
      </c>
      <c r="C1712">
        <v>1760</v>
      </c>
      <c r="D1712" t="s">
        <v>119</v>
      </c>
      <c r="E1712" s="1">
        <v>42979</v>
      </c>
      <c r="F1712">
        <v>1760</v>
      </c>
      <c r="G1712" t="str">
        <f>VLOOKUP(Table1[[#This Row],[tot_e_Rx]],'Lookup Tables'!$B$2:$C$6,2,TRUE)</f>
        <v xml:space="preserve">very low </v>
      </c>
      <c r="H1712">
        <v>1612</v>
      </c>
      <c r="I1712">
        <v>148</v>
      </c>
      <c r="J1712">
        <v>711</v>
      </c>
      <c r="K1712">
        <v>950</v>
      </c>
      <c r="L1712">
        <v>195</v>
      </c>
      <c r="M1712">
        <v>263</v>
      </c>
      <c r="N1712">
        <v>0.93</v>
      </c>
      <c r="O1712">
        <v>0.93</v>
      </c>
      <c r="P1712" t="str">
        <f>IF(Table1[[#This Row],[pct_pharm_e_Rx]]&gt;=0.85,"most"," ")</f>
        <v>most</v>
      </c>
    </row>
    <row r="1713" spans="1:16" x14ac:dyDescent="0.2">
      <c r="A1713" t="s">
        <v>25</v>
      </c>
      <c r="B1713" t="s">
        <v>26</v>
      </c>
      <c r="C1713">
        <v>1758</v>
      </c>
      <c r="D1713" t="s">
        <v>117</v>
      </c>
      <c r="E1713" s="1">
        <v>42856</v>
      </c>
      <c r="F1713">
        <v>1758</v>
      </c>
      <c r="G1713" t="str">
        <f>VLOOKUP(Table1[[#This Row],[tot_e_Rx]],'Lookup Tables'!$B$2:$C$6,2,TRUE)</f>
        <v xml:space="preserve">very low </v>
      </c>
      <c r="H1713">
        <v>1318</v>
      </c>
      <c r="I1713">
        <v>437</v>
      </c>
      <c r="J1713">
        <v>639</v>
      </c>
      <c r="K1713">
        <v>1037</v>
      </c>
      <c r="L1713">
        <v>201</v>
      </c>
      <c r="M1713">
        <v>77</v>
      </c>
      <c r="N1713">
        <v>0.97</v>
      </c>
      <c r="O1713">
        <v>0.97</v>
      </c>
      <c r="P1713" t="str">
        <f>IF(Table1[[#This Row],[pct_pharm_e_Rx]]&gt;=0.85,"most"," ")</f>
        <v>most</v>
      </c>
    </row>
    <row r="1714" spans="1:16" x14ac:dyDescent="0.2">
      <c r="A1714" t="s">
        <v>35</v>
      </c>
      <c r="B1714" t="s">
        <v>36</v>
      </c>
      <c r="C1714">
        <v>1751</v>
      </c>
      <c r="D1714" t="s">
        <v>114</v>
      </c>
      <c r="E1714" s="1">
        <v>42856</v>
      </c>
      <c r="F1714">
        <v>1751</v>
      </c>
      <c r="G1714" t="str">
        <f>VLOOKUP(Table1[[#This Row],[tot_e_Rx]],'Lookup Tables'!$B$2:$C$6,2,TRUE)</f>
        <v xml:space="preserve">very low </v>
      </c>
      <c r="H1714">
        <v>1459</v>
      </c>
      <c r="I1714">
        <v>291</v>
      </c>
      <c r="J1714">
        <v>879</v>
      </c>
      <c r="K1714">
        <v>818</v>
      </c>
      <c r="L1714">
        <v>201</v>
      </c>
      <c r="M1714">
        <v>248</v>
      </c>
      <c r="N1714">
        <v>0.93</v>
      </c>
      <c r="O1714">
        <v>0.93</v>
      </c>
      <c r="P1714" t="str">
        <f>IF(Table1[[#This Row],[pct_pharm_e_Rx]]&gt;=0.85,"most"," ")</f>
        <v>most</v>
      </c>
    </row>
    <row r="1715" spans="1:16" x14ac:dyDescent="0.2">
      <c r="A1715" t="s">
        <v>61</v>
      </c>
      <c r="B1715" t="s">
        <v>62</v>
      </c>
      <c r="C1715">
        <v>1750</v>
      </c>
      <c r="D1715" t="s">
        <v>114</v>
      </c>
      <c r="E1715" s="1">
        <v>43101</v>
      </c>
      <c r="F1715">
        <v>1750</v>
      </c>
      <c r="G1715" t="str">
        <f>VLOOKUP(Table1[[#This Row],[tot_e_Rx]],'Lookup Tables'!$B$2:$C$6,2,TRUE)</f>
        <v xml:space="preserve">very low </v>
      </c>
      <c r="H1715">
        <v>1431</v>
      </c>
      <c r="I1715">
        <v>319</v>
      </c>
      <c r="J1715">
        <v>746</v>
      </c>
      <c r="K1715">
        <v>937</v>
      </c>
      <c r="L1715">
        <v>231</v>
      </c>
      <c r="M1715">
        <v>222</v>
      </c>
      <c r="N1715">
        <v>0.9</v>
      </c>
      <c r="O1715">
        <v>0.88</v>
      </c>
      <c r="P1715" t="str">
        <f>IF(Table1[[#This Row],[pct_pharm_e_Rx]]&gt;=0.85,"most"," ")</f>
        <v>most</v>
      </c>
    </row>
    <row r="1716" spans="1:16" x14ac:dyDescent="0.2">
      <c r="A1716" t="s">
        <v>51</v>
      </c>
      <c r="B1716" t="s">
        <v>52</v>
      </c>
      <c r="C1716">
        <v>1748</v>
      </c>
      <c r="D1716" t="s">
        <v>116</v>
      </c>
      <c r="E1716" s="1">
        <v>42430</v>
      </c>
      <c r="F1716">
        <v>1748</v>
      </c>
      <c r="G1716" t="str">
        <f>VLOOKUP(Table1[[#This Row],[tot_e_Rx]],'Lookup Tables'!$B$2:$C$6,2,TRUE)</f>
        <v xml:space="preserve">very low </v>
      </c>
      <c r="H1716">
        <v>1479</v>
      </c>
      <c r="I1716">
        <v>269</v>
      </c>
      <c r="J1716">
        <v>945</v>
      </c>
      <c r="K1716">
        <v>795</v>
      </c>
      <c r="L1716">
        <v>316</v>
      </c>
      <c r="M1716">
        <v>148</v>
      </c>
      <c r="N1716">
        <v>0.94</v>
      </c>
      <c r="O1716">
        <v>0.92</v>
      </c>
      <c r="P1716" t="str">
        <f>IF(Table1[[#This Row],[pct_pharm_e_Rx]]&gt;=0.85,"most"," ")</f>
        <v>most</v>
      </c>
    </row>
    <row r="1717" spans="1:16" x14ac:dyDescent="0.2">
      <c r="A1717" t="s">
        <v>65</v>
      </c>
      <c r="B1717" t="s">
        <v>66</v>
      </c>
      <c r="C1717">
        <v>1746</v>
      </c>
      <c r="D1717" t="s">
        <v>119</v>
      </c>
      <c r="E1717" s="1">
        <v>43252</v>
      </c>
      <c r="F1717">
        <v>1746</v>
      </c>
      <c r="G1717" t="str">
        <f>VLOOKUP(Table1[[#This Row],[tot_e_Rx]],'Lookup Tables'!$B$2:$C$6,2,TRUE)</f>
        <v xml:space="preserve">very low </v>
      </c>
      <c r="H1717">
        <v>1591</v>
      </c>
      <c r="I1717">
        <v>155</v>
      </c>
      <c r="J1717">
        <v>690</v>
      </c>
      <c r="K1717">
        <v>946</v>
      </c>
      <c r="L1717">
        <v>271</v>
      </c>
      <c r="M1717">
        <v>162</v>
      </c>
      <c r="N1717">
        <v>0.95</v>
      </c>
      <c r="O1717">
        <v>0.95</v>
      </c>
      <c r="P1717" t="str">
        <f>IF(Table1[[#This Row],[pct_pharm_e_Rx]]&gt;=0.85,"most"," ")</f>
        <v>most</v>
      </c>
    </row>
    <row r="1718" spans="1:16" x14ac:dyDescent="0.2">
      <c r="A1718" t="s">
        <v>31</v>
      </c>
      <c r="B1718" t="s">
        <v>32</v>
      </c>
      <c r="C1718">
        <v>1745</v>
      </c>
      <c r="D1718" t="s">
        <v>113</v>
      </c>
      <c r="E1718" s="1">
        <v>43344</v>
      </c>
      <c r="F1718">
        <v>1745</v>
      </c>
      <c r="G1718" t="str">
        <f>VLOOKUP(Table1[[#This Row],[tot_e_Rx]],'Lookup Tables'!$B$2:$C$6,2,TRUE)</f>
        <v xml:space="preserve">very low </v>
      </c>
      <c r="H1718">
        <v>1574</v>
      </c>
      <c r="I1718">
        <v>168</v>
      </c>
      <c r="J1718">
        <v>591</v>
      </c>
      <c r="K1718">
        <v>1141</v>
      </c>
      <c r="L1718">
        <v>104</v>
      </c>
      <c r="M1718">
        <v>55</v>
      </c>
      <c r="N1718">
        <v>0.95</v>
      </c>
      <c r="O1718">
        <v>0.96</v>
      </c>
      <c r="P1718" t="str">
        <f>IF(Table1[[#This Row],[pct_pharm_e_Rx]]&gt;=0.85,"most"," ")</f>
        <v>most</v>
      </c>
    </row>
    <row r="1719" spans="1:16" x14ac:dyDescent="0.2">
      <c r="A1719" t="s">
        <v>101</v>
      </c>
      <c r="B1719" t="s">
        <v>102</v>
      </c>
      <c r="C1719">
        <v>1742</v>
      </c>
      <c r="D1719" t="s">
        <v>116</v>
      </c>
      <c r="E1719" s="1">
        <v>43313</v>
      </c>
      <c r="F1719">
        <v>1742</v>
      </c>
      <c r="G1719" t="str">
        <f>VLOOKUP(Table1[[#This Row],[tot_e_Rx]],'Lookup Tables'!$B$2:$C$6,2,TRUE)</f>
        <v xml:space="preserve">very low </v>
      </c>
      <c r="H1719">
        <v>1588</v>
      </c>
      <c r="I1719">
        <v>154</v>
      </c>
      <c r="J1719">
        <v>714</v>
      </c>
      <c r="K1719">
        <v>1016</v>
      </c>
      <c r="L1719">
        <v>235</v>
      </c>
      <c r="M1719">
        <v>163</v>
      </c>
      <c r="N1719">
        <v>0.96</v>
      </c>
      <c r="O1719">
        <v>0.96</v>
      </c>
      <c r="P1719" t="str">
        <f>IF(Table1[[#This Row],[pct_pharm_e_Rx]]&gt;=0.85,"most"," ")</f>
        <v>most</v>
      </c>
    </row>
    <row r="1720" spans="1:16" x14ac:dyDescent="0.2">
      <c r="A1720" t="s">
        <v>35</v>
      </c>
      <c r="B1720" t="s">
        <v>36</v>
      </c>
      <c r="C1720">
        <v>1740</v>
      </c>
      <c r="D1720" t="s">
        <v>114</v>
      </c>
      <c r="E1720" s="1">
        <v>42826</v>
      </c>
      <c r="F1720">
        <v>1740</v>
      </c>
      <c r="G1720" t="str">
        <f>VLOOKUP(Table1[[#This Row],[tot_e_Rx]],'Lookup Tables'!$B$2:$C$6,2,TRUE)</f>
        <v xml:space="preserve">very low </v>
      </c>
      <c r="H1720">
        <v>1451</v>
      </c>
      <c r="I1720">
        <v>288</v>
      </c>
      <c r="J1720">
        <v>874</v>
      </c>
      <c r="K1720">
        <v>816</v>
      </c>
      <c r="L1720">
        <v>210</v>
      </c>
      <c r="M1720">
        <v>245</v>
      </c>
      <c r="N1720">
        <v>0.93</v>
      </c>
      <c r="O1720">
        <v>0.93</v>
      </c>
      <c r="P1720" t="str">
        <f>IF(Table1[[#This Row],[pct_pharm_e_Rx]]&gt;=0.85,"most"," ")</f>
        <v>most</v>
      </c>
    </row>
    <row r="1721" spans="1:16" x14ac:dyDescent="0.2">
      <c r="A1721" t="s">
        <v>65</v>
      </c>
      <c r="B1721" t="s">
        <v>66</v>
      </c>
      <c r="C1721">
        <v>1740</v>
      </c>
      <c r="D1721" t="s">
        <v>119</v>
      </c>
      <c r="E1721" s="1">
        <v>43221</v>
      </c>
      <c r="F1721">
        <v>1740</v>
      </c>
      <c r="G1721" t="str">
        <f>VLOOKUP(Table1[[#This Row],[tot_e_Rx]],'Lookup Tables'!$B$2:$C$6,2,TRUE)</f>
        <v xml:space="preserve">very low </v>
      </c>
      <c r="H1721">
        <v>1579</v>
      </c>
      <c r="I1721">
        <v>161</v>
      </c>
      <c r="J1721">
        <v>695</v>
      </c>
      <c r="K1721">
        <v>931</v>
      </c>
      <c r="L1721">
        <v>269</v>
      </c>
      <c r="M1721">
        <v>162</v>
      </c>
      <c r="N1721">
        <v>0.95</v>
      </c>
      <c r="O1721">
        <v>0.94</v>
      </c>
      <c r="P1721" t="str">
        <f>IF(Table1[[#This Row],[pct_pharm_e_Rx]]&gt;=0.85,"most"," ")</f>
        <v>most</v>
      </c>
    </row>
    <row r="1722" spans="1:16" x14ac:dyDescent="0.2">
      <c r="A1722" t="s">
        <v>25</v>
      </c>
      <c r="B1722" t="s">
        <v>26</v>
      </c>
      <c r="C1722">
        <v>1732</v>
      </c>
      <c r="D1722" t="s">
        <v>117</v>
      </c>
      <c r="E1722" s="1">
        <v>42826</v>
      </c>
      <c r="F1722">
        <v>1732</v>
      </c>
      <c r="G1722" t="str">
        <f>VLOOKUP(Table1[[#This Row],[tot_e_Rx]],'Lookup Tables'!$B$2:$C$6,2,TRUE)</f>
        <v xml:space="preserve">very low </v>
      </c>
      <c r="H1722">
        <v>1294</v>
      </c>
      <c r="I1722">
        <v>435</v>
      </c>
      <c r="J1722">
        <v>632</v>
      </c>
      <c r="K1722">
        <v>1023</v>
      </c>
      <c r="L1722">
        <v>201</v>
      </c>
      <c r="M1722">
        <v>76</v>
      </c>
      <c r="N1722">
        <v>0.97</v>
      </c>
      <c r="O1722">
        <v>0.97</v>
      </c>
      <c r="P1722" t="str">
        <f>IF(Table1[[#This Row],[pct_pharm_e_Rx]]&gt;=0.85,"most"," ")</f>
        <v>most</v>
      </c>
    </row>
    <row r="1723" spans="1:16" x14ac:dyDescent="0.2">
      <c r="A1723" t="s">
        <v>73</v>
      </c>
      <c r="B1723" t="s">
        <v>74</v>
      </c>
      <c r="C1723">
        <v>1731</v>
      </c>
      <c r="D1723" t="s">
        <v>114</v>
      </c>
      <c r="E1723" s="1">
        <v>42522</v>
      </c>
      <c r="F1723">
        <v>1731</v>
      </c>
      <c r="G1723" t="str">
        <f>VLOOKUP(Table1[[#This Row],[tot_e_Rx]],'Lookup Tables'!$B$2:$C$6,2,TRUE)</f>
        <v xml:space="preserve">very low </v>
      </c>
      <c r="H1723">
        <v>1384</v>
      </c>
      <c r="I1723">
        <v>347</v>
      </c>
      <c r="J1723">
        <v>846</v>
      </c>
      <c r="K1723">
        <v>858</v>
      </c>
      <c r="L1723">
        <v>284</v>
      </c>
      <c r="M1723">
        <v>169</v>
      </c>
      <c r="N1723">
        <v>0.93</v>
      </c>
      <c r="O1723">
        <v>0.92</v>
      </c>
      <c r="P1723" t="str">
        <f>IF(Table1[[#This Row],[pct_pharm_e_Rx]]&gt;=0.85,"most"," ")</f>
        <v>most</v>
      </c>
    </row>
    <row r="1724" spans="1:16" x14ac:dyDescent="0.2">
      <c r="A1724" t="s">
        <v>31</v>
      </c>
      <c r="B1724" t="s">
        <v>32</v>
      </c>
      <c r="C1724">
        <v>1727</v>
      </c>
      <c r="D1724" t="s">
        <v>113</v>
      </c>
      <c r="E1724" s="1">
        <v>43313</v>
      </c>
      <c r="F1724">
        <v>1727</v>
      </c>
      <c r="G1724" t="str">
        <f>VLOOKUP(Table1[[#This Row],[tot_e_Rx]],'Lookup Tables'!$B$2:$C$6,2,TRUE)</f>
        <v xml:space="preserve">very low </v>
      </c>
      <c r="H1724">
        <v>1553</v>
      </c>
      <c r="I1724">
        <v>174</v>
      </c>
      <c r="J1724">
        <v>598</v>
      </c>
      <c r="K1724">
        <v>1118</v>
      </c>
      <c r="L1724">
        <v>102</v>
      </c>
      <c r="M1724">
        <v>53</v>
      </c>
      <c r="N1724">
        <v>0.96</v>
      </c>
      <c r="O1724">
        <v>0.96</v>
      </c>
      <c r="P1724" t="str">
        <f>IF(Table1[[#This Row],[pct_pharm_e_Rx]]&gt;=0.85,"most"," ")</f>
        <v>most</v>
      </c>
    </row>
    <row r="1725" spans="1:16" x14ac:dyDescent="0.2">
      <c r="A1725" t="s">
        <v>87</v>
      </c>
      <c r="B1725" t="s">
        <v>88</v>
      </c>
      <c r="C1725">
        <v>1725</v>
      </c>
      <c r="D1725" t="s">
        <v>116</v>
      </c>
      <c r="E1725" s="1">
        <v>42491</v>
      </c>
      <c r="F1725">
        <v>1725</v>
      </c>
      <c r="G1725" t="str">
        <f>VLOOKUP(Table1[[#This Row],[tot_e_Rx]],'Lookup Tables'!$B$2:$C$6,2,TRUE)</f>
        <v xml:space="preserve">very low </v>
      </c>
      <c r="H1725">
        <v>1308</v>
      </c>
      <c r="I1725">
        <v>413</v>
      </c>
      <c r="J1725">
        <v>565</v>
      </c>
      <c r="K1725">
        <v>1137</v>
      </c>
      <c r="L1725">
        <v>163</v>
      </c>
      <c r="M1725">
        <v>58</v>
      </c>
      <c r="N1725">
        <v>0.97</v>
      </c>
      <c r="O1725">
        <v>0.97</v>
      </c>
      <c r="P1725" t="str">
        <f>IF(Table1[[#This Row],[pct_pharm_e_Rx]]&gt;=0.85,"most"," ")</f>
        <v>most</v>
      </c>
    </row>
    <row r="1726" spans="1:16" x14ac:dyDescent="0.2">
      <c r="A1726" t="s">
        <v>91</v>
      </c>
      <c r="B1726" t="s">
        <v>92</v>
      </c>
      <c r="C1726">
        <v>1706</v>
      </c>
      <c r="D1726" t="s">
        <v>119</v>
      </c>
      <c r="E1726" s="1">
        <v>42948</v>
      </c>
      <c r="F1726">
        <v>1706</v>
      </c>
      <c r="G1726" t="str">
        <f>VLOOKUP(Table1[[#This Row],[tot_e_Rx]],'Lookup Tables'!$B$2:$C$6,2,TRUE)</f>
        <v xml:space="preserve">very low </v>
      </c>
      <c r="H1726">
        <v>1556</v>
      </c>
      <c r="I1726">
        <v>150</v>
      </c>
      <c r="J1726">
        <v>693</v>
      </c>
      <c r="K1726">
        <v>923</v>
      </c>
      <c r="L1726">
        <v>186</v>
      </c>
      <c r="M1726">
        <v>259</v>
      </c>
      <c r="N1726">
        <v>0.92</v>
      </c>
      <c r="O1726">
        <v>0.92</v>
      </c>
      <c r="P1726" t="str">
        <f>IF(Table1[[#This Row],[pct_pharm_e_Rx]]&gt;=0.85,"most"," ")</f>
        <v>most</v>
      </c>
    </row>
    <row r="1727" spans="1:16" x14ac:dyDescent="0.2">
      <c r="A1727" t="s">
        <v>101</v>
      </c>
      <c r="B1727" t="s">
        <v>102</v>
      </c>
      <c r="C1727">
        <v>1706</v>
      </c>
      <c r="D1727" t="s">
        <v>116</v>
      </c>
      <c r="E1727" s="1">
        <v>43282</v>
      </c>
      <c r="F1727">
        <v>1706</v>
      </c>
      <c r="G1727" t="str">
        <f>VLOOKUP(Table1[[#This Row],[tot_e_Rx]],'Lookup Tables'!$B$2:$C$6,2,TRUE)</f>
        <v xml:space="preserve">very low </v>
      </c>
      <c r="H1727">
        <v>1549</v>
      </c>
      <c r="I1727">
        <v>157</v>
      </c>
      <c r="J1727">
        <v>656</v>
      </c>
      <c r="K1727">
        <v>864</v>
      </c>
      <c r="L1727">
        <v>223</v>
      </c>
      <c r="M1727">
        <v>159</v>
      </c>
      <c r="N1727">
        <v>0.96</v>
      </c>
      <c r="O1727">
        <v>0.96</v>
      </c>
      <c r="P1727" t="str">
        <f>IF(Table1[[#This Row],[pct_pharm_e_Rx]]&gt;=0.85,"most"," ")</f>
        <v>most</v>
      </c>
    </row>
    <row r="1728" spans="1:16" x14ac:dyDescent="0.2">
      <c r="A1728" t="s">
        <v>65</v>
      </c>
      <c r="B1728" t="s">
        <v>66</v>
      </c>
      <c r="C1728">
        <v>1704</v>
      </c>
      <c r="D1728" t="s">
        <v>119</v>
      </c>
      <c r="E1728" s="1">
        <v>43191</v>
      </c>
      <c r="F1728">
        <v>1704</v>
      </c>
      <c r="G1728" t="str">
        <f>VLOOKUP(Table1[[#This Row],[tot_e_Rx]],'Lookup Tables'!$B$2:$C$6,2,TRUE)</f>
        <v xml:space="preserve">very low </v>
      </c>
      <c r="H1728">
        <v>1542</v>
      </c>
      <c r="I1728">
        <v>162</v>
      </c>
      <c r="J1728">
        <v>667</v>
      </c>
      <c r="K1728">
        <v>935</v>
      </c>
      <c r="L1728">
        <v>261</v>
      </c>
      <c r="M1728">
        <v>166</v>
      </c>
      <c r="N1728">
        <v>0.95</v>
      </c>
      <c r="O1728">
        <v>0.95</v>
      </c>
      <c r="P1728" t="str">
        <f>IF(Table1[[#This Row],[pct_pharm_e_Rx]]&gt;=0.85,"most"," ")</f>
        <v>most</v>
      </c>
    </row>
    <row r="1729" spans="1:16" x14ac:dyDescent="0.2">
      <c r="A1729" t="s">
        <v>87</v>
      </c>
      <c r="B1729" t="s">
        <v>88</v>
      </c>
      <c r="C1729">
        <v>1702</v>
      </c>
      <c r="D1729" t="s">
        <v>116</v>
      </c>
      <c r="E1729" s="1">
        <v>42461</v>
      </c>
      <c r="F1729">
        <v>1702</v>
      </c>
      <c r="G1729" t="str">
        <f>VLOOKUP(Table1[[#This Row],[tot_e_Rx]],'Lookup Tables'!$B$2:$C$6,2,TRUE)</f>
        <v xml:space="preserve">very low </v>
      </c>
      <c r="H1729">
        <v>1287</v>
      </c>
      <c r="I1729">
        <v>411</v>
      </c>
      <c r="J1729">
        <v>564</v>
      </c>
      <c r="K1729">
        <v>1113</v>
      </c>
      <c r="L1729">
        <v>167</v>
      </c>
      <c r="M1729">
        <v>57</v>
      </c>
      <c r="N1729">
        <v>0.98</v>
      </c>
      <c r="O1729">
        <v>0.98</v>
      </c>
      <c r="P1729" t="str">
        <f>IF(Table1[[#This Row],[pct_pharm_e_Rx]]&gt;=0.85,"most"," ")</f>
        <v>most</v>
      </c>
    </row>
    <row r="1730" spans="1:16" x14ac:dyDescent="0.2">
      <c r="A1730" t="s">
        <v>31</v>
      </c>
      <c r="B1730" t="s">
        <v>32</v>
      </c>
      <c r="C1730">
        <v>1701</v>
      </c>
      <c r="D1730" t="s">
        <v>113</v>
      </c>
      <c r="E1730" s="1">
        <v>43282</v>
      </c>
      <c r="F1730">
        <v>1701</v>
      </c>
      <c r="G1730" t="str">
        <f>VLOOKUP(Table1[[#This Row],[tot_e_Rx]],'Lookup Tables'!$B$2:$C$6,2,TRUE)</f>
        <v xml:space="preserve">very low </v>
      </c>
      <c r="H1730">
        <v>1521</v>
      </c>
      <c r="I1730">
        <v>179</v>
      </c>
      <c r="J1730">
        <v>560</v>
      </c>
      <c r="K1730">
        <v>1052</v>
      </c>
      <c r="L1730">
        <v>108</v>
      </c>
      <c r="M1730">
        <v>49</v>
      </c>
      <c r="N1730">
        <v>0.96</v>
      </c>
      <c r="O1730">
        <v>0.96</v>
      </c>
      <c r="P1730" t="str">
        <f>IF(Table1[[#This Row],[pct_pharm_e_Rx]]&gt;=0.85,"most"," ")</f>
        <v>most</v>
      </c>
    </row>
    <row r="1731" spans="1:16" x14ac:dyDescent="0.2">
      <c r="A1731" t="s">
        <v>25</v>
      </c>
      <c r="B1731" t="s">
        <v>26</v>
      </c>
      <c r="C1731">
        <v>1697</v>
      </c>
      <c r="D1731" t="s">
        <v>117</v>
      </c>
      <c r="E1731" s="1">
        <v>42795</v>
      </c>
      <c r="F1731">
        <v>1697</v>
      </c>
      <c r="G1731" t="str">
        <f>VLOOKUP(Table1[[#This Row],[tot_e_Rx]],'Lookup Tables'!$B$2:$C$6,2,TRUE)</f>
        <v xml:space="preserve">very low </v>
      </c>
      <c r="H1731">
        <v>1277</v>
      </c>
      <c r="I1731">
        <v>417</v>
      </c>
      <c r="J1731">
        <v>619</v>
      </c>
      <c r="K1731">
        <v>1000</v>
      </c>
      <c r="L1731">
        <v>194</v>
      </c>
      <c r="M1731">
        <v>74</v>
      </c>
      <c r="N1731">
        <v>0.96</v>
      </c>
      <c r="O1731">
        <v>0.96</v>
      </c>
      <c r="P1731" t="str">
        <f>IF(Table1[[#This Row],[pct_pharm_e_Rx]]&gt;=0.85,"most"," ")</f>
        <v>most</v>
      </c>
    </row>
    <row r="1732" spans="1:16" x14ac:dyDescent="0.2">
      <c r="A1732" t="s">
        <v>101</v>
      </c>
      <c r="B1732" t="s">
        <v>102</v>
      </c>
      <c r="C1732">
        <v>1691</v>
      </c>
      <c r="D1732" t="s">
        <v>116</v>
      </c>
      <c r="E1732" s="1">
        <v>43252</v>
      </c>
      <c r="F1732">
        <v>1691</v>
      </c>
      <c r="G1732" t="str">
        <f>VLOOKUP(Table1[[#This Row],[tot_e_Rx]],'Lookup Tables'!$B$2:$C$6,2,TRUE)</f>
        <v xml:space="preserve">very low </v>
      </c>
      <c r="H1732">
        <v>1530</v>
      </c>
      <c r="I1732">
        <v>161</v>
      </c>
      <c r="J1732">
        <v>656</v>
      </c>
      <c r="K1732">
        <v>874</v>
      </c>
      <c r="L1732">
        <v>223</v>
      </c>
      <c r="M1732">
        <v>157</v>
      </c>
      <c r="N1732">
        <v>0.96</v>
      </c>
      <c r="O1732">
        <v>0.95</v>
      </c>
      <c r="P1732" t="str">
        <f>IF(Table1[[#This Row],[pct_pharm_e_Rx]]&gt;=0.85,"most"," ")</f>
        <v>most</v>
      </c>
    </row>
    <row r="1733" spans="1:16" x14ac:dyDescent="0.2">
      <c r="A1733" t="s">
        <v>61</v>
      </c>
      <c r="B1733" t="s">
        <v>62</v>
      </c>
      <c r="C1733">
        <v>1680</v>
      </c>
      <c r="D1733" t="s">
        <v>114</v>
      </c>
      <c r="E1733" s="1">
        <v>43070</v>
      </c>
      <c r="F1733">
        <v>1680</v>
      </c>
      <c r="G1733" t="str">
        <f>VLOOKUP(Table1[[#This Row],[tot_e_Rx]],'Lookup Tables'!$B$2:$C$6,2,TRUE)</f>
        <v xml:space="preserve">very low </v>
      </c>
      <c r="H1733">
        <v>1354</v>
      </c>
      <c r="I1733">
        <v>324</v>
      </c>
      <c r="J1733">
        <v>719</v>
      </c>
      <c r="K1733">
        <v>898</v>
      </c>
      <c r="L1733">
        <v>222</v>
      </c>
      <c r="M1733">
        <v>212</v>
      </c>
      <c r="N1733">
        <v>0.9</v>
      </c>
      <c r="O1733">
        <v>0.88</v>
      </c>
      <c r="P1733" t="str">
        <f>IF(Table1[[#This Row],[pct_pharm_e_Rx]]&gt;=0.85,"most"," ")</f>
        <v>most</v>
      </c>
    </row>
    <row r="1734" spans="1:16" x14ac:dyDescent="0.2">
      <c r="A1734" t="s">
        <v>107</v>
      </c>
      <c r="B1734" t="s">
        <v>108</v>
      </c>
      <c r="C1734">
        <v>1679</v>
      </c>
      <c r="D1734" t="s">
        <v>117</v>
      </c>
      <c r="E1734" s="1">
        <v>42401</v>
      </c>
      <c r="F1734">
        <v>1679</v>
      </c>
      <c r="G1734" t="str">
        <f>VLOOKUP(Table1[[#This Row],[tot_e_Rx]],'Lookup Tables'!$B$2:$C$6,2,TRUE)</f>
        <v xml:space="preserve">very low </v>
      </c>
      <c r="H1734">
        <v>1426</v>
      </c>
      <c r="I1734">
        <v>253</v>
      </c>
      <c r="J1734">
        <v>633</v>
      </c>
      <c r="K1734">
        <v>1015</v>
      </c>
      <c r="L1734">
        <v>126</v>
      </c>
      <c r="M1734">
        <v>90</v>
      </c>
      <c r="N1734">
        <v>0.91</v>
      </c>
      <c r="O1734">
        <v>0.89</v>
      </c>
      <c r="P1734" t="str">
        <f>IF(Table1[[#This Row],[pct_pharm_e_Rx]]&gt;=0.85,"most"," ")</f>
        <v>most</v>
      </c>
    </row>
    <row r="1735" spans="1:16" x14ac:dyDescent="0.2">
      <c r="A1735" t="s">
        <v>59</v>
      </c>
      <c r="B1735" t="s">
        <v>60</v>
      </c>
      <c r="C1735">
        <v>1669</v>
      </c>
      <c r="D1735" t="s">
        <v>112</v>
      </c>
      <c r="E1735" s="1">
        <v>42401</v>
      </c>
      <c r="F1735">
        <v>1669</v>
      </c>
      <c r="G1735" t="str">
        <f>VLOOKUP(Table1[[#This Row],[tot_e_Rx]],'Lookup Tables'!$B$2:$C$6,2,TRUE)</f>
        <v xml:space="preserve">very low </v>
      </c>
      <c r="H1735">
        <v>1313</v>
      </c>
      <c r="I1735">
        <v>353</v>
      </c>
      <c r="J1735">
        <v>847</v>
      </c>
      <c r="K1735">
        <v>803</v>
      </c>
      <c r="L1735">
        <v>333</v>
      </c>
      <c r="M1735">
        <v>11</v>
      </c>
      <c r="N1735">
        <v>0.85</v>
      </c>
      <c r="O1735">
        <v>0.82</v>
      </c>
      <c r="P1735" t="str">
        <f>IF(Table1[[#This Row],[pct_pharm_e_Rx]]&gt;=0.85,"most"," ")</f>
        <v xml:space="preserve"> </v>
      </c>
    </row>
    <row r="1736" spans="1:16" x14ac:dyDescent="0.2">
      <c r="A1736" t="s">
        <v>25</v>
      </c>
      <c r="B1736" t="s">
        <v>26</v>
      </c>
      <c r="C1736">
        <v>1667</v>
      </c>
      <c r="D1736" t="s">
        <v>117</v>
      </c>
      <c r="E1736" s="1">
        <v>42767</v>
      </c>
      <c r="F1736">
        <v>1667</v>
      </c>
      <c r="G1736" t="str">
        <f>VLOOKUP(Table1[[#This Row],[tot_e_Rx]],'Lookup Tables'!$B$2:$C$6,2,TRUE)</f>
        <v xml:space="preserve">very low </v>
      </c>
      <c r="H1736">
        <v>1248</v>
      </c>
      <c r="I1736">
        <v>415</v>
      </c>
      <c r="J1736">
        <v>600</v>
      </c>
      <c r="K1736">
        <v>996</v>
      </c>
      <c r="L1736">
        <v>179</v>
      </c>
      <c r="M1736">
        <v>69</v>
      </c>
      <c r="N1736">
        <v>0.96</v>
      </c>
      <c r="O1736">
        <v>0.96</v>
      </c>
      <c r="P1736" t="str">
        <f>IF(Table1[[#This Row],[pct_pharm_e_Rx]]&gt;=0.85,"most"," ")</f>
        <v>most</v>
      </c>
    </row>
    <row r="1737" spans="1:16" x14ac:dyDescent="0.2">
      <c r="A1737" t="s">
        <v>31</v>
      </c>
      <c r="B1737" t="s">
        <v>32</v>
      </c>
      <c r="C1737">
        <v>1667</v>
      </c>
      <c r="D1737" t="s">
        <v>113</v>
      </c>
      <c r="E1737" s="1">
        <v>43252</v>
      </c>
      <c r="F1737">
        <v>1667</v>
      </c>
      <c r="G1737" t="str">
        <f>VLOOKUP(Table1[[#This Row],[tot_e_Rx]],'Lookup Tables'!$B$2:$C$6,2,TRUE)</f>
        <v xml:space="preserve">very low </v>
      </c>
      <c r="H1737">
        <v>1485</v>
      </c>
      <c r="I1737">
        <v>179</v>
      </c>
      <c r="J1737">
        <v>546</v>
      </c>
      <c r="K1737">
        <v>1052</v>
      </c>
      <c r="L1737">
        <v>98</v>
      </c>
      <c r="M1737">
        <v>49</v>
      </c>
      <c r="N1737">
        <v>0.96</v>
      </c>
      <c r="O1737">
        <v>0.95</v>
      </c>
      <c r="P1737" t="str">
        <f>IF(Table1[[#This Row],[pct_pharm_e_Rx]]&gt;=0.85,"most"," ")</f>
        <v>most</v>
      </c>
    </row>
    <row r="1738" spans="1:16" x14ac:dyDescent="0.2">
      <c r="A1738" t="s">
        <v>87</v>
      </c>
      <c r="B1738" t="s">
        <v>88</v>
      </c>
      <c r="C1738">
        <v>1663</v>
      </c>
      <c r="D1738" t="s">
        <v>116</v>
      </c>
      <c r="E1738" s="1">
        <v>42430</v>
      </c>
      <c r="F1738">
        <v>1663</v>
      </c>
      <c r="G1738" t="str">
        <f>VLOOKUP(Table1[[#This Row],[tot_e_Rx]],'Lookup Tables'!$B$2:$C$6,2,TRUE)</f>
        <v xml:space="preserve">very low </v>
      </c>
      <c r="H1738">
        <v>1257</v>
      </c>
      <c r="I1738">
        <v>402</v>
      </c>
      <c r="J1738">
        <v>577</v>
      </c>
      <c r="K1738">
        <v>1063</v>
      </c>
      <c r="L1738">
        <v>168</v>
      </c>
      <c r="M1738">
        <v>51</v>
      </c>
      <c r="N1738">
        <v>0.97</v>
      </c>
      <c r="O1738">
        <v>0.96</v>
      </c>
      <c r="P1738" t="str">
        <f>IF(Table1[[#This Row],[pct_pharm_e_Rx]]&gt;=0.85,"most"," ")</f>
        <v>most</v>
      </c>
    </row>
    <row r="1739" spans="1:16" x14ac:dyDescent="0.2">
      <c r="A1739" t="s">
        <v>51</v>
      </c>
      <c r="B1739" t="s">
        <v>52</v>
      </c>
      <c r="C1739">
        <v>1662</v>
      </c>
      <c r="D1739" t="s">
        <v>116</v>
      </c>
      <c r="E1739" s="1">
        <v>42401</v>
      </c>
      <c r="F1739">
        <v>1662</v>
      </c>
      <c r="G1739" t="str">
        <f>VLOOKUP(Table1[[#This Row],[tot_e_Rx]],'Lookup Tables'!$B$2:$C$6,2,TRUE)</f>
        <v xml:space="preserve">very low </v>
      </c>
      <c r="H1739">
        <v>1414</v>
      </c>
      <c r="I1739">
        <v>248</v>
      </c>
      <c r="J1739">
        <v>937</v>
      </c>
      <c r="K1739">
        <v>714</v>
      </c>
      <c r="L1739">
        <v>313</v>
      </c>
      <c r="M1739">
        <v>141</v>
      </c>
      <c r="N1739">
        <v>0.94</v>
      </c>
      <c r="O1739">
        <v>0.93</v>
      </c>
      <c r="P1739" t="str">
        <f>IF(Table1[[#This Row],[pct_pharm_e_Rx]]&gt;=0.85,"most"," ")</f>
        <v>most</v>
      </c>
    </row>
    <row r="1740" spans="1:16" x14ac:dyDescent="0.2">
      <c r="A1740" t="s">
        <v>67</v>
      </c>
      <c r="B1740" t="s">
        <v>68</v>
      </c>
      <c r="C1740">
        <v>1658</v>
      </c>
      <c r="D1740" t="s">
        <v>119</v>
      </c>
      <c r="E1740" s="1">
        <v>42461</v>
      </c>
      <c r="F1740">
        <v>1658</v>
      </c>
      <c r="G1740" t="str">
        <f>VLOOKUP(Table1[[#This Row],[tot_e_Rx]],'Lookup Tables'!$B$2:$C$6,2,TRUE)</f>
        <v xml:space="preserve">very low </v>
      </c>
      <c r="H1740">
        <v>1196</v>
      </c>
      <c r="I1740">
        <v>462</v>
      </c>
      <c r="J1740">
        <v>853</v>
      </c>
      <c r="K1740">
        <v>787</v>
      </c>
      <c r="L1740">
        <v>188</v>
      </c>
      <c r="M1740">
        <v>172</v>
      </c>
      <c r="N1740">
        <v>0.85</v>
      </c>
      <c r="O1740">
        <v>0.85</v>
      </c>
      <c r="P1740" t="str">
        <f>IF(Table1[[#This Row],[pct_pharm_e_Rx]]&gt;=0.85,"most"," ")</f>
        <v>most</v>
      </c>
    </row>
    <row r="1741" spans="1:16" x14ac:dyDescent="0.2">
      <c r="A1741" t="s">
        <v>101</v>
      </c>
      <c r="B1741" t="s">
        <v>102</v>
      </c>
      <c r="C1741">
        <v>1658</v>
      </c>
      <c r="D1741" t="s">
        <v>116</v>
      </c>
      <c r="E1741" s="1">
        <v>43191</v>
      </c>
      <c r="F1741">
        <v>1658</v>
      </c>
      <c r="G1741" t="str">
        <f>VLOOKUP(Table1[[#This Row],[tot_e_Rx]],'Lookup Tables'!$B$2:$C$6,2,TRUE)</f>
        <v xml:space="preserve">very low </v>
      </c>
      <c r="H1741">
        <v>1428</v>
      </c>
      <c r="I1741">
        <v>230</v>
      </c>
      <c r="J1741">
        <v>646</v>
      </c>
      <c r="K1741">
        <v>871</v>
      </c>
      <c r="L1741">
        <v>219</v>
      </c>
      <c r="M1741">
        <v>148</v>
      </c>
      <c r="N1741">
        <v>0.96</v>
      </c>
      <c r="O1741">
        <v>0.96</v>
      </c>
      <c r="P1741" t="str">
        <f>IF(Table1[[#This Row],[pct_pharm_e_Rx]]&gt;=0.85,"most"," ")</f>
        <v>most</v>
      </c>
    </row>
    <row r="1742" spans="1:16" x14ac:dyDescent="0.2">
      <c r="A1742" t="s">
        <v>61</v>
      </c>
      <c r="B1742" t="s">
        <v>62</v>
      </c>
      <c r="C1742">
        <v>1654</v>
      </c>
      <c r="D1742" t="s">
        <v>114</v>
      </c>
      <c r="E1742" s="1">
        <v>43009</v>
      </c>
      <c r="F1742">
        <v>1654</v>
      </c>
      <c r="G1742" t="str">
        <f>VLOOKUP(Table1[[#This Row],[tot_e_Rx]],'Lookup Tables'!$B$2:$C$6,2,TRUE)</f>
        <v xml:space="preserve">very low </v>
      </c>
      <c r="H1742">
        <v>1313</v>
      </c>
      <c r="I1742">
        <v>341</v>
      </c>
      <c r="J1742">
        <v>710</v>
      </c>
      <c r="K1742">
        <v>877</v>
      </c>
      <c r="L1742">
        <v>216</v>
      </c>
      <c r="M1742">
        <v>201</v>
      </c>
      <c r="N1742">
        <v>0.9</v>
      </c>
      <c r="O1742">
        <v>0.89</v>
      </c>
      <c r="P1742" t="str">
        <f>IF(Table1[[#This Row],[pct_pharm_e_Rx]]&gt;=0.85,"most"," ")</f>
        <v>most</v>
      </c>
    </row>
    <row r="1743" spans="1:16" x14ac:dyDescent="0.2">
      <c r="A1743" t="s">
        <v>65</v>
      </c>
      <c r="B1743" t="s">
        <v>66</v>
      </c>
      <c r="C1743">
        <v>1654</v>
      </c>
      <c r="D1743" t="s">
        <v>119</v>
      </c>
      <c r="E1743" s="1">
        <v>43132</v>
      </c>
      <c r="F1743">
        <v>1654</v>
      </c>
      <c r="G1743" t="str">
        <f>VLOOKUP(Table1[[#This Row],[tot_e_Rx]],'Lookup Tables'!$B$2:$C$6,2,TRUE)</f>
        <v xml:space="preserve">very low </v>
      </c>
      <c r="H1743">
        <v>1462</v>
      </c>
      <c r="I1743">
        <v>191</v>
      </c>
      <c r="J1743">
        <v>657</v>
      </c>
      <c r="K1743">
        <v>904</v>
      </c>
      <c r="L1743">
        <v>259</v>
      </c>
      <c r="M1743">
        <v>164</v>
      </c>
      <c r="N1743">
        <v>0.95</v>
      </c>
      <c r="O1743">
        <v>0.95</v>
      </c>
      <c r="P1743" t="str">
        <f>IF(Table1[[#This Row],[pct_pharm_e_Rx]]&gt;=0.85,"most"," ")</f>
        <v>most</v>
      </c>
    </row>
    <row r="1744" spans="1:16" x14ac:dyDescent="0.2">
      <c r="A1744" t="s">
        <v>101</v>
      </c>
      <c r="B1744" t="s">
        <v>102</v>
      </c>
      <c r="C1744">
        <v>1653</v>
      </c>
      <c r="D1744" t="s">
        <v>116</v>
      </c>
      <c r="E1744" s="1">
        <v>43221</v>
      </c>
      <c r="F1744">
        <v>1653</v>
      </c>
      <c r="G1744" t="str">
        <f>VLOOKUP(Table1[[#This Row],[tot_e_Rx]],'Lookup Tables'!$B$2:$C$6,2,TRUE)</f>
        <v xml:space="preserve">very low </v>
      </c>
      <c r="H1744">
        <v>1430</v>
      </c>
      <c r="I1744">
        <v>223</v>
      </c>
      <c r="J1744">
        <v>641</v>
      </c>
      <c r="K1744">
        <v>869</v>
      </c>
      <c r="L1744">
        <v>223</v>
      </c>
      <c r="M1744">
        <v>147</v>
      </c>
      <c r="N1744">
        <v>0.96</v>
      </c>
      <c r="O1744">
        <v>0.96</v>
      </c>
      <c r="P1744" t="str">
        <f>IF(Table1[[#This Row],[pct_pharm_e_Rx]]&gt;=0.85,"most"," ")</f>
        <v>most</v>
      </c>
    </row>
    <row r="1745" spans="1:16" x14ac:dyDescent="0.2">
      <c r="A1745" t="s">
        <v>87</v>
      </c>
      <c r="B1745" t="s">
        <v>88</v>
      </c>
      <c r="C1745">
        <v>1650</v>
      </c>
      <c r="D1745" t="s">
        <v>116</v>
      </c>
      <c r="E1745" s="1">
        <v>42401</v>
      </c>
      <c r="F1745">
        <v>1650</v>
      </c>
      <c r="G1745" t="str">
        <f>VLOOKUP(Table1[[#This Row],[tot_e_Rx]],'Lookup Tables'!$B$2:$C$6,2,TRUE)</f>
        <v xml:space="preserve">very low </v>
      </c>
      <c r="H1745">
        <v>1242</v>
      </c>
      <c r="I1745">
        <v>405</v>
      </c>
      <c r="J1745">
        <v>574</v>
      </c>
      <c r="K1745">
        <v>1053</v>
      </c>
      <c r="L1745">
        <v>163</v>
      </c>
      <c r="M1745">
        <v>50</v>
      </c>
      <c r="N1745">
        <v>0.97</v>
      </c>
      <c r="O1745">
        <v>0.96</v>
      </c>
      <c r="P1745" t="str">
        <f>IF(Table1[[#This Row],[pct_pharm_e_Rx]]&gt;=0.85,"most"," ")</f>
        <v>most</v>
      </c>
    </row>
    <row r="1746" spans="1:16" x14ac:dyDescent="0.2">
      <c r="A1746" t="s">
        <v>91</v>
      </c>
      <c r="B1746" t="s">
        <v>92</v>
      </c>
      <c r="C1746">
        <v>1648</v>
      </c>
      <c r="D1746" t="s">
        <v>119</v>
      </c>
      <c r="E1746" s="1">
        <v>42917</v>
      </c>
      <c r="F1746">
        <v>1648</v>
      </c>
      <c r="G1746" t="str">
        <f>VLOOKUP(Table1[[#This Row],[tot_e_Rx]],'Lookup Tables'!$B$2:$C$6,2,TRUE)</f>
        <v xml:space="preserve">very low </v>
      </c>
      <c r="H1746">
        <v>1497</v>
      </c>
      <c r="I1746">
        <v>151</v>
      </c>
      <c r="J1746">
        <v>666</v>
      </c>
      <c r="K1746">
        <v>908</v>
      </c>
      <c r="L1746">
        <v>176</v>
      </c>
      <c r="M1746">
        <v>255</v>
      </c>
      <c r="N1746">
        <v>0.92</v>
      </c>
      <c r="O1746">
        <v>0.92</v>
      </c>
      <c r="P1746" t="str">
        <f>IF(Table1[[#This Row],[pct_pharm_e_Rx]]&gt;=0.85,"most"," ")</f>
        <v>most</v>
      </c>
    </row>
    <row r="1747" spans="1:16" x14ac:dyDescent="0.2">
      <c r="A1747" t="s">
        <v>65</v>
      </c>
      <c r="B1747" t="s">
        <v>66</v>
      </c>
      <c r="C1747">
        <v>1648</v>
      </c>
      <c r="D1747" t="s">
        <v>119</v>
      </c>
      <c r="E1747" s="1">
        <v>43160</v>
      </c>
      <c r="F1747">
        <v>1648</v>
      </c>
      <c r="G1747" t="str">
        <f>VLOOKUP(Table1[[#This Row],[tot_e_Rx]],'Lookup Tables'!$B$2:$C$6,2,TRUE)</f>
        <v xml:space="preserve">very low </v>
      </c>
      <c r="H1747">
        <v>1479</v>
      </c>
      <c r="I1747">
        <v>169</v>
      </c>
      <c r="J1747">
        <v>646</v>
      </c>
      <c r="K1747">
        <v>904</v>
      </c>
      <c r="L1747">
        <v>255</v>
      </c>
      <c r="M1747">
        <v>163</v>
      </c>
      <c r="N1747">
        <v>0.95</v>
      </c>
      <c r="O1747">
        <v>0.95</v>
      </c>
      <c r="P1747" t="str">
        <f>IF(Table1[[#This Row],[pct_pharm_e_Rx]]&gt;=0.85,"most"," ")</f>
        <v>most</v>
      </c>
    </row>
    <row r="1748" spans="1:16" x14ac:dyDescent="0.2">
      <c r="A1748" t="s">
        <v>65</v>
      </c>
      <c r="B1748" t="s">
        <v>66</v>
      </c>
      <c r="C1748">
        <v>1647</v>
      </c>
      <c r="D1748" t="s">
        <v>119</v>
      </c>
      <c r="E1748" s="1">
        <v>43101</v>
      </c>
      <c r="F1748">
        <v>1647</v>
      </c>
      <c r="G1748" t="str">
        <f>VLOOKUP(Table1[[#This Row],[tot_e_Rx]],'Lookup Tables'!$B$2:$C$6,2,TRUE)</f>
        <v xml:space="preserve">very low </v>
      </c>
      <c r="H1748">
        <v>1451</v>
      </c>
      <c r="I1748">
        <v>196</v>
      </c>
      <c r="J1748">
        <v>651</v>
      </c>
      <c r="K1748">
        <v>901</v>
      </c>
      <c r="L1748">
        <v>249</v>
      </c>
      <c r="M1748">
        <v>162</v>
      </c>
      <c r="N1748">
        <v>0.95</v>
      </c>
      <c r="O1748">
        <v>0.95</v>
      </c>
      <c r="P1748" t="str">
        <f>IF(Table1[[#This Row],[pct_pharm_e_Rx]]&gt;=0.85,"most"," ")</f>
        <v>most</v>
      </c>
    </row>
    <row r="1749" spans="1:16" x14ac:dyDescent="0.2">
      <c r="A1749" t="s">
        <v>61</v>
      </c>
      <c r="B1749" t="s">
        <v>62</v>
      </c>
      <c r="C1749">
        <v>1637</v>
      </c>
      <c r="D1749" t="s">
        <v>114</v>
      </c>
      <c r="E1749" s="1">
        <v>43040</v>
      </c>
      <c r="F1749">
        <v>1637</v>
      </c>
      <c r="G1749" t="str">
        <f>VLOOKUP(Table1[[#This Row],[tot_e_Rx]],'Lookup Tables'!$B$2:$C$6,2,TRUE)</f>
        <v xml:space="preserve">very low </v>
      </c>
      <c r="H1749">
        <v>1303</v>
      </c>
      <c r="I1749">
        <v>332</v>
      </c>
      <c r="J1749">
        <v>705</v>
      </c>
      <c r="K1749">
        <v>870</v>
      </c>
      <c r="L1749">
        <v>218</v>
      </c>
      <c r="M1749">
        <v>200</v>
      </c>
      <c r="N1749">
        <v>0.89</v>
      </c>
      <c r="O1749">
        <v>0.88</v>
      </c>
      <c r="P1749" t="str">
        <f>IF(Table1[[#This Row],[pct_pharm_e_Rx]]&gt;=0.85,"most"," ")</f>
        <v>most</v>
      </c>
    </row>
    <row r="1750" spans="1:16" x14ac:dyDescent="0.2">
      <c r="A1750" t="s">
        <v>101</v>
      </c>
      <c r="B1750" t="s">
        <v>102</v>
      </c>
      <c r="C1750">
        <v>1636</v>
      </c>
      <c r="D1750" t="s">
        <v>116</v>
      </c>
      <c r="E1750" s="1">
        <v>43132</v>
      </c>
      <c r="F1750">
        <v>1636</v>
      </c>
      <c r="G1750" t="str">
        <f>VLOOKUP(Table1[[#This Row],[tot_e_Rx]],'Lookup Tables'!$B$2:$C$6,2,TRUE)</f>
        <v xml:space="preserve">very low </v>
      </c>
      <c r="H1750">
        <v>1414</v>
      </c>
      <c r="I1750">
        <v>221</v>
      </c>
      <c r="J1750">
        <v>648</v>
      </c>
      <c r="K1750">
        <v>859</v>
      </c>
      <c r="L1750">
        <v>222</v>
      </c>
      <c r="M1750">
        <v>139</v>
      </c>
      <c r="N1750">
        <v>0.95</v>
      </c>
      <c r="O1750">
        <v>0.95</v>
      </c>
      <c r="P1750" t="str">
        <f>IF(Table1[[#This Row],[pct_pharm_e_Rx]]&gt;=0.85,"most"," ")</f>
        <v>most</v>
      </c>
    </row>
    <row r="1751" spans="1:16" x14ac:dyDescent="0.2">
      <c r="A1751" t="s">
        <v>101</v>
      </c>
      <c r="B1751" t="s">
        <v>102</v>
      </c>
      <c r="C1751">
        <v>1632</v>
      </c>
      <c r="D1751" t="s">
        <v>116</v>
      </c>
      <c r="E1751" s="1">
        <v>43101</v>
      </c>
      <c r="F1751">
        <v>1632</v>
      </c>
      <c r="G1751" t="str">
        <f>VLOOKUP(Table1[[#This Row],[tot_e_Rx]],'Lookup Tables'!$B$2:$C$6,2,TRUE)</f>
        <v xml:space="preserve">very low </v>
      </c>
      <c r="H1751">
        <v>1395</v>
      </c>
      <c r="I1751">
        <v>237</v>
      </c>
      <c r="J1751">
        <v>642</v>
      </c>
      <c r="K1751">
        <v>864</v>
      </c>
      <c r="L1751">
        <v>220</v>
      </c>
      <c r="M1751">
        <v>142</v>
      </c>
      <c r="N1751">
        <v>0.94</v>
      </c>
      <c r="O1751">
        <v>0.94</v>
      </c>
      <c r="P1751" t="str">
        <f>IF(Table1[[#This Row],[pct_pharm_e_Rx]]&gt;=0.85,"most"," ")</f>
        <v>most</v>
      </c>
    </row>
    <row r="1752" spans="1:16" x14ac:dyDescent="0.2">
      <c r="A1752" t="s">
        <v>59</v>
      </c>
      <c r="B1752" t="s">
        <v>60</v>
      </c>
      <c r="C1752">
        <v>1632</v>
      </c>
      <c r="D1752" t="s">
        <v>112</v>
      </c>
      <c r="E1752" s="1">
        <v>42370</v>
      </c>
      <c r="F1752">
        <v>1632</v>
      </c>
      <c r="G1752" t="str">
        <f>VLOOKUP(Table1[[#This Row],[tot_e_Rx]],'Lookup Tables'!$B$2:$C$6,2,TRUE)</f>
        <v xml:space="preserve">very low </v>
      </c>
      <c r="H1752">
        <v>1280</v>
      </c>
      <c r="I1752">
        <v>350</v>
      </c>
      <c r="J1752">
        <v>721</v>
      </c>
      <c r="K1752">
        <v>755</v>
      </c>
      <c r="L1752">
        <v>314</v>
      </c>
      <c r="M1752">
        <v>10</v>
      </c>
      <c r="N1752">
        <v>0.85</v>
      </c>
      <c r="O1752">
        <v>0.82</v>
      </c>
      <c r="P1752" t="str">
        <f>IF(Table1[[#This Row],[pct_pharm_e_Rx]]&gt;=0.85,"most"," ")</f>
        <v xml:space="preserve"> </v>
      </c>
    </row>
    <row r="1753" spans="1:16" x14ac:dyDescent="0.2">
      <c r="A1753" t="s">
        <v>65</v>
      </c>
      <c r="B1753" t="s">
        <v>66</v>
      </c>
      <c r="C1753">
        <v>1629</v>
      </c>
      <c r="D1753" t="s">
        <v>119</v>
      </c>
      <c r="E1753" s="1">
        <v>43070</v>
      </c>
      <c r="F1753">
        <v>1629</v>
      </c>
      <c r="G1753" t="str">
        <f>VLOOKUP(Table1[[#This Row],[tot_e_Rx]],'Lookup Tables'!$B$2:$C$6,2,TRUE)</f>
        <v xml:space="preserve">very low </v>
      </c>
      <c r="H1753">
        <v>1434</v>
      </c>
      <c r="I1753">
        <v>195</v>
      </c>
      <c r="J1753">
        <v>654</v>
      </c>
      <c r="K1753">
        <v>888</v>
      </c>
      <c r="L1753">
        <v>242</v>
      </c>
      <c r="M1753">
        <v>155</v>
      </c>
      <c r="N1753">
        <v>0.95</v>
      </c>
      <c r="O1753">
        <v>0.94</v>
      </c>
      <c r="P1753" t="str">
        <f>IF(Table1[[#This Row],[pct_pharm_e_Rx]]&gt;=0.85,"most"," ")</f>
        <v>most</v>
      </c>
    </row>
    <row r="1754" spans="1:16" x14ac:dyDescent="0.2">
      <c r="A1754" t="s">
        <v>107</v>
      </c>
      <c r="B1754" t="s">
        <v>108</v>
      </c>
      <c r="C1754">
        <v>1628</v>
      </c>
      <c r="D1754" t="s">
        <v>117</v>
      </c>
      <c r="E1754" s="1">
        <v>42370</v>
      </c>
      <c r="F1754">
        <v>1628</v>
      </c>
      <c r="G1754" t="str">
        <f>VLOOKUP(Table1[[#This Row],[tot_e_Rx]],'Lookup Tables'!$B$2:$C$6,2,TRUE)</f>
        <v xml:space="preserve">very low </v>
      </c>
      <c r="H1754">
        <v>1379</v>
      </c>
      <c r="I1754">
        <v>249</v>
      </c>
      <c r="J1754">
        <v>572</v>
      </c>
      <c r="K1754">
        <v>831</v>
      </c>
      <c r="L1754">
        <v>130</v>
      </c>
      <c r="M1754">
        <v>99</v>
      </c>
      <c r="N1754">
        <v>0.9</v>
      </c>
      <c r="O1754">
        <v>0.89</v>
      </c>
      <c r="P1754" t="str">
        <f>IF(Table1[[#This Row],[pct_pharm_e_Rx]]&gt;=0.85,"most"," ")</f>
        <v>most</v>
      </c>
    </row>
    <row r="1755" spans="1:16" x14ac:dyDescent="0.2">
      <c r="A1755" t="s">
        <v>35</v>
      </c>
      <c r="B1755" t="s">
        <v>36</v>
      </c>
      <c r="C1755">
        <v>1626</v>
      </c>
      <c r="D1755" t="s">
        <v>114</v>
      </c>
      <c r="E1755" s="1">
        <v>42795</v>
      </c>
      <c r="F1755">
        <v>1626</v>
      </c>
      <c r="G1755" t="str">
        <f>VLOOKUP(Table1[[#This Row],[tot_e_Rx]],'Lookup Tables'!$B$2:$C$6,2,TRUE)</f>
        <v xml:space="preserve">very low </v>
      </c>
      <c r="H1755">
        <v>1345</v>
      </c>
      <c r="I1755">
        <v>280</v>
      </c>
      <c r="J1755">
        <v>821</v>
      </c>
      <c r="K1755">
        <v>760</v>
      </c>
      <c r="L1755">
        <v>201</v>
      </c>
      <c r="M1755">
        <v>227</v>
      </c>
      <c r="N1755">
        <v>0.93</v>
      </c>
      <c r="O1755">
        <v>0.91</v>
      </c>
      <c r="P1755" t="str">
        <f>IF(Table1[[#This Row],[pct_pharm_e_Rx]]&gt;=0.85,"most"," ")</f>
        <v>most</v>
      </c>
    </row>
    <row r="1756" spans="1:16" x14ac:dyDescent="0.2">
      <c r="A1756" t="s">
        <v>101</v>
      </c>
      <c r="B1756" t="s">
        <v>102</v>
      </c>
      <c r="C1756">
        <v>1625</v>
      </c>
      <c r="D1756" t="s">
        <v>116</v>
      </c>
      <c r="E1756" s="1">
        <v>43160</v>
      </c>
      <c r="F1756">
        <v>1625</v>
      </c>
      <c r="G1756" t="str">
        <f>VLOOKUP(Table1[[#This Row],[tot_e_Rx]],'Lookup Tables'!$B$2:$C$6,2,TRUE)</f>
        <v xml:space="preserve">very low </v>
      </c>
      <c r="H1756">
        <v>1401</v>
      </c>
      <c r="I1756">
        <v>224</v>
      </c>
      <c r="J1756">
        <v>633</v>
      </c>
      <c r="K1756">
        <v>865</v>
      </c>
      <c r="L1756">
        <v>214</v>
      </c>
      <c r="M1756">
        <v>147</v>
      </c>
      <c r="N1756">
        <v>0.95</v>
      </c>
      <c r="O1756">
        <v>0.95</v>
      </c>
      <c r="P1756" t="str">
        <f>IF(Table1[[#This Row],[pct_pharm_e_Rx]]&gt;=0.85,"most"," ")</f>
        <v>most</v>
      </c>
    </row>
    <row r="1757" spans="1:16" x14ac:dyDescent="0.2">
      <c r="A1757" t="s">
        <v>61</v>
      </c>
      <c r="B1757" t="s">
        <v>62</v>
      </c>
      <c r="C1757">
        <v>1619</v>
      </c>
      <c r="D1757" t="s">
        <v>114</v>
      </c>
      <c r="E1757" s="1">
        <v>42979</v>
      </c>
      <c r="F1757">
        <v>1619</v>
      </c>
      <c r="G1757" t="str">
        <f>VLOOKUP(Table1[[#This Row],[tot_e_Rx]],'Lookup Tables'!$B$2:$C$6,2,TRUE)</f>
        <v xml:space="preserve">very low </v>
      </c>
      <c r="H1757">
        <v>1287</v>
      </c>
      <c r="I1757">
        <v>332</v>
      </c>
      <c r="J1757">
        <v>689</v>
      </c>
      <c r="K1757">
        <v>873</v>
      </c>
      <c r="L1757">
        <v>211</v>
      </c>
      <c r="M1757">
        <v>196</v>
      </c>
      <c r="N1757">
        <v>0.89</v>
      </c>
      <c r="O1757">
        <v>0.89</v>
      </c>
      <c r="P1757" t="str">
        <f>IF(Table1[[#This Row],[pct_pharm_e_Rx]]&gt;=0.85,"most"," ")</f>
        <v>most</v>
      </c>
    </row>
    <row r="1758" spans="1:16" x14ac:dyDescent="0.2">
      <c r="A1758" t="s">
        <v>51</v>
      </c>
      <c r="B1758" t="s">
        <v>52</v>
      </c>
      <c r="C1758">
        <v>1618</v>
      </c>
      <c r="D1758" t="s">
        <v>116</v>
      </c>
      <c r="E1758" s="1">
        <v>42370</v>
      </c>
      <c r="F1758">
        <v>1618</v>
      </c>
      <c r="G1758" t="str">
        <f>VLOOKUP(Table1[[#This Row],[tot_e_Rx]],'Lookup Tables'!$B$2:$C$6,2,TRUE)</f>
        <v xml:space="preserve">very low </v>
      </c>
      <c r="H1758">
        <v>1362</v>
      </c>
      <c r="I1758">
        <v>256</v>
      </c>
      <c r="J1758">
        <v>855</v>
      </c>
      <c r="K1758">
        <v>654</v>
      </c>
      <c r="L1758">
        <v>315</v>
      </c>
      <c r="M1758">
        <v>126</v>
      </c>
      <c r="N1758">
        <v>0.94</v>
      </c>
      <c r="O1758">
        <v>0.93</v>
      </c>
      <c r="P1758" t="str">
        <f>IF(Table1[[#This Row],[pct_pharm_e_Rx]]&gt;=0.85,"most"," ")</f>
        <v>most</v>
      </c>
    </row>
    <row r="1759" spans="1:16" x14ac:dyDescent="0.2">
      <c r="A1759" t="s">
        <v>91</v>
      </c>
      <c r="B1759" t="s">
        <v>92</v>
      </c>
      <c r="C1759">
        <v>1615</v>
      </c>
      <c r="D1759" t="s">
        <v>119</v>
      </c>
      <c r="E1759" s="1">
        <v>42887</v>
      </c>
      <c r="F1759">
        <v>1615</v>
      </c>
      <c r="G1759" t="str">
        <f>VLOOKUP(Table1[[#This Row],[tot_e_Rx]],'Lookup Tables'!$B$2:$C$6,2,TRUE)</f>
        <v xml:space="preserve">very low </v>
      </c>
      <c r="H1759">
        <v>1432</v>
      </c>
      <c r="I1759">
        <v>183</v>
      </c>
      <c r="J1759">
        <v>663</v>
      </c>
      <c r="K1759">
        <v>897</v>
      </c>
      <c r="L1759">
        <v>178</v>
      </c>
      <c r="M1759">
        <v>256</v>
      </c>
      <c r="N1759">
        <v>0.91</v>
      </c>
      <c r="O1759">
        <v>0.91</v>
      </c>
      <c r="P1759" t="str">
        <f>IF(Table1[[#This Row],[pct_pharm_e_Rx]]&gt;=0.85,"most"," ")</f>
        <v>most</v>
      </c>
    </row>
    <row r="1760" spans="1:16" x14ac:dyDescent="0.2">
      <c r="A1760" t="s">
        <v>65</v>
      </c>
      <c r="B1760" t="s">
        <v>66</v>
      </c>
      <c r="C1760">
        <v>1613</v>
      </c>
      <c r="D1760" t="s">
        <v>119</v>
      </c>
      <c r="E1760" s="1">
        <v>43040</v>
      </c>
      <c r="F1760">
        <v>1613</v>
      </c>
      <c r="G1760" t="str">
        <f>VLOOKUP(Table1[[#This Row],[tot_e_Rx]],'Lookup Tables'!$B$2:$C$6,2,TRUE)</f>
        <v xml:space="preserve">very low </v>
      </c>
      <c r="H1760">
        <v>1417</v>
      </c>
      <c r="I1760">
        <v>196</v>
      </c>
      <c r="J1760">
        <v>670</v>
      </c>
      <c r="K1760">
        <v>855</v>
      </c>
      <c r="L1760">
        <v>242</v>
      </c>
      <c r="M1760">
        <v>157</v>
      </c>
      <c r="N1760">
        <v>0.94</v>
      </c>
      <c r="O1760">
        <v>0.94</v>
      </c>
      <c r="P1760" t="str">
        <f>IF(Table1[[#This Row],[pct_pharm_e_Rx]]&gt;=0.85,"most"," ")</f>
        <v>most</v>
      </c>
    </row>
    <row r="1761" spans="1:16" x14ac:dyDescent="0.2">
      <c r="A1761" t="s">
        <v>65</v>
      </c>
      <c r="B1761" t="s">
        <v>66</v>
      </c>
      <c r="C1761">
        <v>1607</v>
      </c>
      <c r="D1761" t="s">
        <v>119</v>
      </c>
      <c r="E1761" s="1">
        <v>43009</v>
      </c>
      <c r="F1761">
        <v>1607</v>
      </c>
      <c r="G1761" t="str">
        <f>VLOOKUP(Table1[[#This Row],[tot_e_Rx]],'Lookup Tables'!$B$2:$C$6,2,TRUE)</f>
        <v xml:space="preserve">very low </v>
      </c>
      <c r="H1761">
        <v>1411</v>
      </c>
      <c r="I1761">
        <v>196</v>
      </c>
      <c r="J1761">
        <v>661</v>
      </c>
      <c r="K1761">
        <v>859</v>
      </c>
      <c r="L1761">
        <v>235</v>
      </c>
      <c r="M1761">
        <v>153</v>
      </c>
      <c r="N1761">
        <v>0.94</v>
      </c>
      <c r="O1761">
        <v>0.94</v>
      </c>
      <c r="P1761" t="str">
        <f>IF(Table1[[#This Row],[pct_pharm_e_Rx]]&gt;=0.85,"most"," ")</f>
        <v>most</v>
      </c>
    </row>
    <row r="1762" spans="1:16" x14ac:dyDescent="0.2">
      <c r="A1762" t="s">
        <v>35</v>
      </c>
      <c r="B1762" t="s">
        <v>36</v>
      </c>
      <c r="C1762">
        <v>1602</v>
      </c>
      <c r="D1762" t="s">
        <v>114</v>
      </c>
      <c r="E1762" s="1">
        <v>42767</v>
      </c>
      <c r="F1762">
        <v>1602</v>
      </c>
      <c r="G1762" t="str">
        <f>VLOOKUP(Table1[[#This Row],[tot_e_Rx]],'Lookup Tables'!$B$2:$C$6,2,TRUE)</f>
        <v xml:space="preserve">very low </v>
      </c>
      <c r="H1762">
        <v>1350</v>
      </c>
      <c r="I1762">
        <v>251</v>
      </c>
      <c r="J1762">
        <v>809</v>
      </c>
      <c r="K1762">
        <v>753</v>
      </c>
      <c r="L1762">
        <v>199</v>
      </c>
      <c r="M1762">
        <v>225</v>
      </c>
      <c r="N1762">
        <v>0.93</v>
      </c>
      <c r="O1762">
        <v>0.9</v>
      </c>
      <c r="P1762" t="str">
        <f>IF(Table1[[#This Row],[pct_pharm_e_Rx]]&gt;=0.85,"most"," ")</f>
        <v>most</v>
      </c>
    </row>
    <row r="1763" spans="1:16" x14ac:dyDescent="0.2">
      <c r="A1763" t="s">
        <v>87</v>
      </c>
      <c r="B1763" t="s">
        <v>88</v>
      </c>
      <c r="C1763">
        <v>1598</v>
      </c>
      <c r="D1763" t="s">
        <v>116</v>
      </c>
      <c r="E1763" s="1">
        <v>42370</v>
      </c>
      <c r="F1763">
        <v>1598</v>
      </c>
      <c r="G1763" t="str">
        <f>VLOOKUP(Table1[[#This Row],[tot_e_Rx]],'Lookup Tables'!$B$2:$C$6,2,TRUE)</f>
        <v xml:space="preserve">very low </v>
      </c>
      <c r="H1763">
        <v>1192</v>
      </c>
      <c r="I1763">
        <v>399</v>
      </c>
      <c r="J1763">
        <v>467</v>
      </c>
      <c r="K1763">
        <v>877</v>
      </c>
      <c r="L1763">
        <v>162</v>
      </c>
      <c r="M1763">
        <v>57</v>
      </c>
      <c r="N1763">
        <v>0.98</v>
      </c>
      <c r="O1763">
        <v>0.96</v>
      </c>
      <c r="P1763" t="str">
        <f>IF(Table1[[#This Row],[pct_pharm_e_Rx]]&gt;=0.85,"most"," ")</f>
        <v>most</v>
      </c>
    </row>
    <row r="1764" spans="1:16" x14ac:dyDescent="0.2">
      <c r="A1764" t="s">
        <v>35</v>
      </c>
      <c r="B1764" t="s">
        <v>36</v>
      </c>
      <c r="C1764">
        <v>1597</v>
      </c>
      <c r="D1764" t="s">
        <v>114</v>
      </c>
      <c r="E1764" s="1">
        <v>42736</v>
      </c>
      <c r="F1764">
        <v>1597</v>
      </c>
      <c r="G1764" t="str">
        <f>VLOOKUP(Table1[[#This Row],[tot_e_Rx]],'Lookup Tables'!$B$2:$C$6,2,TRUE)</f>
        <v xml:space="preserve">very low </v>
      </c>
      <c r="H1764">
        <v>1345</v>
      </c>
      <c r="I1764">
        <v>251</v>
      </c>
      <c r="J1764">
        <v>811</v>
      </c>
      <c r="K1764">
        <v>745</v>
      </c>
      <c r="L1764">
        <v>196</v>
      </c>
      <c r="M1764">
        <v>222</v>
      </c>
      <c r="N1764">
        <v>0.91</v>
      </c>
      <c r="O1764">
        <v>0.9</v>
      </c>
      <c r="P1764" t="str">
        <f>IF(Table1[[#This Row],[pct_pharm_e_Rx]]&gt;=0.85,"most"," ")</f>
        <v>most</v>
      </c>
    </row>
    <row r="1765" spans="1:16" x14ac:dyDescent="0.2">
      <c r="A1765" t="s">
        <v>101</v>
      </c>
      <c r="B1765" t="s">
        <v>102</v>
      </c>
      <c r="C1765">
        <v>1592</v>
      </c>
      <c r="D1765" t="s">
        <v>116</v>
      </c>
      <c r="E1765" s="1">
        <v>43070</v>
      </c>
      <c r="F1765">
        <v>1592</v>
      </c>
      <c r="G1765" t="str">
        <f>VLOOKUP(Table1[[#This Row],[tot_e_Rx]],'Lookup Tables'!$B$2:$C$6,2,TRUE)</f>
        <v xml:space="preserve">very low </v>
      </c>
      <c r="H1765">
        <v>1361</v>
      </c>
      <c r="I1765">
        <v>230</v>
      </c>
      <c r="J1765">
        <v>638</v>
      </c>
      <c r="K1765">
        <v>832</v>
      </c>
      <c r="L1765">
        <v>215</v>
      </c>
      <c r="M1765">
        <v>140</v>
      </c>
      <c r="N1765">
        <v>0.93</v>
      </c>
      <c r="O1765">
        <v>0.93</v>
      </c>
      <c r="P1765" t="str">
        <f>IF(Table1[[#This Row],[pct_pharm_e_Rx]]&gt;=0.85,"most"," ")</f>
        <v>most</v>
      </c>
    </row>
    <row r="1766" spans="1:16" x14ac:dyDescent="0.2">
      <c r="A1766" t="s">
        <v>97</v>
      </c>
      <c r="B1766" t="s">
        <v>98</v>
      </c>
      <c r="C1766">
        <v>1589</v>
      </c>
      <c r="D1766" t="s">
        <v>114</v>
      </c>
      <c r="E1766" s="1">
        <v>42491</v>
      </c>
      <c r="F1766">
        <v>1589</v>
      </c>
      <c r="G1766" t="str">
        <f>VLOOKUP(Table1[[#This Row],[tot_e_Rx]],'Lookup Tables'!$B$2:$C$6,2,TRUE)</f>
        <v xml:space="preserve">very low </v>
      </c>
      <c r="H1766">
        <v>1264</v>
      </c>
      <c r="I1766">
        <v>325</v>
      </c>
      <c r="J1766">
        <v>814</v>
      </c>
      <c r="K1766">
        <v>766</v>
      </c>
      <c r="L1766">
        <v>190</v>
      </c>
      <c r="M1766">
        <v>190</v>
      </c>
      <c r="N1766">
        <v>0.93</v>
      </c>
      <c r="O1766">
        <v>0.88</v>
      </c>
      <c r="P1766" t="str">
        <f>IF(Table1[[#This Row],[pct_pharm_e_Rx]]&gt;=0.85,"most"," ")</f>
        <v>most</v>
      </c>
    </row>
    <row r="1767" spans="1:16" x14ac:dyDescent="0.2">
      <c r="A1767" t="s">
        <v>65</v>
      </c>
      <c r="B1767" t="s">
        <v>66</v>
      </c>
      <c r="C1767">
        <v>1589</v>
      </c>
      <c r="D1767" t="s">
        <v>119</v>
      </c>
      <c r="E1767" s="1">
        <v>42979</v>
      </c>
      <c r="F1767">
        <v>1589</v>
      </c>
      <c r="G1767" t="str">
        <f>VLOOKUP(Table1[[#This Row],[tot_e_Rx]],'Lookup Tables'!$B$2:$C$6,2,TRUE)</f>
        <v xml:space="preserve">very low </v>
      </c>
      <c r="H1767">
        <v>1394</v>
      </c>
      <c r="I1767">
        <v>195</v>
      </c>
      <c r="J1767">
        <v>650</v>
      </c>
      <c r="K1767">
        <v>852</v>
      </c>
      <c r="L1767">
        <v>230</v>
      </c>
      <c r="M1767">
        <v>149</v>
      </c>
      <c r="N1767">
        <v>0.93</v>
      </c>
      <c r="O1767">
        <v>0.93</v>
      </c>
      <c r="P1767" t="str">
        <f>IF(Table1[[#This Row],[pct_pharm_e_Rx]]&gt;=0.85,"most"," ")</f>
        <v>most</v>
      </c>
    </row>
    <row r="1768" spans="1:16" x14ac:dyDescent="0.2">
      <c r="A1768" t="s">
        <v>91</v>
      </c>
      <c r="B1768" t="s">
        <v>92</v>
      </c>
      <c r="C1768">
        <v>1587</v>
      </c>
      <c r="D1768" t="s">
        <v>119</v>
      </c>
      <c r="E1768" s="1">
        <v>42856</v>
      </c>
      <c r="F1768">
        <v>1587</v>
      </c>
      <c r="G1768" t="str">
        <f>VLOOKUP(Table1[[#This Row],[tot_e_Rx]],'Lookup Tables'!$B$2:$C$6,2,TRUE)</f>
        <v xml:space="preserve">very low </v>
      </c>
      <c r="H1768">
        <v>1402</v>
      </c>
      <c r="I1768">
        <v>184</v>
      </c>
      <c r="J1768">
        <v>658</v>
      </c>
      <c r="K1768">
        <v>872</v>
      </c>
      <c r="L1768">
        <v>174</v>
      </c>
      <c r="M1768">
        <v>245</v>
      </c>
      <c r="N1768">
        <v>0.92</v>
      </c>
      <c r="O1768">
        <v>0.92</v>
      </c>
      <c r="P1768" t="str">
        <f>IF(Table1[[#This Row],[pct_pharm_e_Rx]]&gt;=0.85,"most"," ")</f>
        <v>most</v>
      </c>
    </row>
    <row r="1769" spans="1:16" x14ac:dyDescent="0.2">
      <c r="A1769" t="s">
        <v>101</v>
      </c>
      <c r="B1769" t="s">
        <v>102</v>
      </c>
      <c r="C1769">
        <v>1587</v>
      </c>
      <c r="D1769" t="s">
        <v>116</v>
      </c>
      <c r="E1769" s="1">
        <v>43009</v>
      </c>
      <c r="F1769">
        <v>1587</v>
      </c>
      <c r="G1769" t="str">
        <f>VLOOKUP(Table1[[#This Row],[tot_e_Rx]],'Lookup Tables'!$B$2:$C$6,2,TRUE)</f>
        <v xml:space="preserve">very low </v>
      </c>
      <c r="H1769">
        <v>1358</v>
      </c>
      <c r="I1769">
        <v>228</v>
      </c>
      <c r="J1769">
        <v>622</v>
      </c>
      <c r="K1769">
        <v>835</v>
      </c>
      <c r="L1769">
        <v>209</v>
      </c>
      <c r="M1769">
        <v>143</v>
      </c>
      <c r="N1769">
        <v>0.93</v>
      </c>
      <c r="O1769">
        <v>0.94</v>
      </c>
      <c r="P1769" t="str">
        <f>IF(Table1[[#This Row],[pct_pharm_e_Rx]]&gt;=0.85,"most"," ")</f>
        <v>most</v>
      </c>
    </row>
    <row r="1770" spans="1:16" x14ac:dyDescent="0.2">
      <c r="A1770" t="s">
        <v>25</v>
      </c>
      <c r="B1770" t="s">
        <v>26</v>
      </c>
      <c r="C1770">
        <v>1585</v>
      </c>
      <c r="D1770" t="s">
        <v>117</v>
      </c>
      <c r="E1770" s="1">
        <v>42736</v>
      </c>
      <c r="F1770">
        <v>1585</v>
      </c>
      <c r="G1770" t="str">
        <f>VLOOKUP(Table1[[#This Row],[tot_e_Rx]],'Lookup Tables'!$B$2:$C$6,2,TRUE)</f>
        <v xml:space="preserve">very low </v>
      </c>
      <c r="H1770">
        <v>1183</v>
      </c>
      <c r="I1770">
        <v>399</v>
      </c>
      <c r="J1770">
        <v>577</v>
      </c>
      <c r="K1770">
        <v>940</v>
      </c>
      <c r="L1770">
        <v>170</v>
      </c>
      <c r="M1770">
        <v>68</v>
      </c>
      <c r="N1770">
        <v>0.96</v>
      </c>
      <c r="O1770">
        <v>0.96</v>
      </c>
      <c r="P1770" t="str">
        <f>IF(Table1[[#This Row],[pct_pharm_e_Rx]]&gt;=0.85,"most"," ")</f>
        <v>most</v>
      </c>
    </row>
    <row r="1771" spans="1:16" x14ac:dyDescent="0.2">
      <c r="A1771" t="s">
        <v>101</v>
      </c>
      <c r="B1771" t="s">
        <v>102</v>
      </c>
      <c r="C1771">
        <v>1580</v>
      </c>
      <c r="D1771" t="s">
        <v>116</v>
      </c>
      <c r="E1771" s="1">
        <v>43040</v>
      </c>
      <c r="F1771">
        <v>1580</v>
      </c>
      <c r="G1771" t="str">
        <f>VLOOKUP(Table1[[#This Row],[tot_e_Rx]],'Lookup Tables'!$B$2:$C$6,2,TRUE)</f>
        <v xml:space="preserve">very low </v>
      </c>
      <c r="H1771">
        <v>1346</v>
      </c>
      <c r="I1771">
        <v>234</v>
      </c>
      <c r="J1771">
        <v>629</v>
      </c>
      <c r="K1771">
        <v>828</v>
      </c>
      <c r="L1771">
        <v>213</v>
      </c>
      <c r="M1771">
        <v>134</v>
      </c>
      <c r="N1771">
        <v>0.94</v>
      </c>
      <c r="O1771">
        <v>0.94</v>
      </c>
      <c r="P1771" t="str">
        <f>IF(Table1[[#This Row],[pct_pharm_e_Rx]]&gt;=0.85,"most"," ")</f>
        <v>most</v>
      </c>
    </row>
    <row r="1772" spans="1:16" x14ac:dyDescent="0.2">
      <c r="A1772" t="s">
        <v>31</v>
      </c>
      <c r="B1772" t="s">
        <v>32</v>
      </c>
      <c r="C1772">
        <v>1577</v>
      </c>
      <c r="D1772" t="s">
        <v>113</v>
      </c>
      <c r="E1772" s="1">
        <v>43221</v>
      </c>
      <c r="F1772">
        <v>1577</v>
      </c>
      <c r="G1772" t="str">
        <f>VLOOKUP(Table1[[#This Row],[tot_e_Rx]],'Lookup Tables'!$B$2:$C$6,2,TRUE)</f>
        <v xml:space="preserve">very low </v>
      </c>
      <c r="H1772">
        <v>1385</v>
      </c>
      <c r="I1772">
        <v>192</v>
      </c>
      <c r="J1772">
        <v>516</v>
      </c>
      <c r="K1772">
        <v>990</v>
      </c>
      <c r="L1772">
        <v>91</v>
      </c>
      <c r="M1772">
        <v>44</v>
      </c>
      <c r="N1772">
        <v>0.96</v>
      </c>
      <c r="O1772">
        <v>0.95</v>
      </c>
      <c r="P1772" t="str">
        <f>IF(Table1[[#This Row],[pct_pharm_e_Rx]]&gt;=0.85,"most"," ")</f>
        <v>most</v>
      </c>
    </row>
    <row r="1773" spans="1:16" x14ac:dyDescent="0.2">
      <c r="A1773" t="s">
        <v>35</v>
      </c>
      <c r="B1773" t="s">
        <v>36</v>
      </c>
      <c r="C1773">
        <v>1574</v>
      </c>
      <c r="D1773" t="s">
        <v>114</v>
      </c>
      <c r="E1773" s="1">
        <v>42705</v>
      </c>
      <c r="F1773">
        <v>1574</v>
      </c>
      <c r="G1773" t="str">
        <f>VLOOKUP(Table1[[#This Row],[tot_e_Rx]],'Lookup Tables'!$B$2:$C$6,2,TRUE)</f>
        <v xml:space="preserve">very low </v>
      </c>
      <c r="H1773">
        <v>1315</v>
      </c>
      <c r="I1773">
        <v>258</v>
      </c>
      <c r="J1773">
        <v>812</v>
      </c>
      <c r="K1773">
        <v>718</v>
      </c>
      <c r="L1773">
        <v>191</v>
      </c>
      <c r="M1773">
        <v>223</v>
      </c>
      <c r="N1773">
        <v>0.91</v>
      </c>
      <c r="O1773">
        <v>0.91</v>
      </c>
      <c r="P1773" t="str">
        <f>IF(Table1[[#This Row],[pct_pharm_e_Rx]]&gt;=0.85,"most"," ")</f>
        <v>most</v>
      </c>
    </row>
    <row r="1774" spans="1:16" x14ac:dyDescent="0.2">
      <c r="A1774" t="s">
        <v>35</v>
      </c>
      <c r="B1774" t="s">
        <v>36</v>
      </c>
      <c r="C1774">
        <v>1567</v>
      </c>
      <c r="D1774" t="s">
        <v>114</v>
      </c>
      <c r="E1774" s="1">
        <v>42675</v>
      </c>
      <c r="F1774">
        <v>1567</v>
      </c>
      <c r="G1774" t="str">
        <f>VLOOKUP(Table1[[#This Row],[tot_e_Rx]],'Lookup Tables'!$B$2:$C$6,2,TRUE)</f>
        <v xml:space="preserve">very low </v>
      </c>
      <c r="H1774">
        <v>1315</v>
      </c>
      <c r="I1774">
        <v>251</v>
      </c>
      <c r="J1774">
        <v>805</v>
      </c>
      <c r="K1774">
        <v>716</v>
      </c>
      <c r="L1774">
        <v>183</v>
      </c>
      <c r="M1774">
        <v>216</v>
      </c>
      <c r="N1774">
        <v>0.91</v>
      </c>
      <c r="O1774">
        <v>0.91</v>
      </c>
      <c r="P1774" t="str">
        <f>IF(Table1[[#This Row],[pct_pharm_e_Rx]]&gt;=0.85,"most"," ")</f>
        <v>most</v>
      </c>
    </row>
    <row r="1775" spans="1:16" x14ac:dyDescent="0.2">
      <c r="A1775" t="s">
        <v>67</v>
      </c>
      <c r="B1775" t="s">
        <v>68</v>
      </c>
      <c r="C1775">
        <v>1561</v>
      </c>
      <c r="D1775" t="s">
        <v>119</v>
      </c>
      <c r="E1775" s="1">
        <v>42430</v>
      </c>
      <c r="F1775">
        <v>1561</v>
      </c>
      <c r="G1775" t="str">
        <f>VLOOKUP(Table1[[#This Row],[tot_e_Rx]],'Lookup Tables'!$B$2:$C$6,2,TRUE)</f>
        <v xml:space="preserve">very low </v>
      </c>
      <c r="H1775">
        <v>1133</v>
      </c>
      <c r="I1775">
        <v>428</v>
      </c>
      <c r="J1775">
        <v>832</v>
      </c>
      <c r="K1775">
        <v>713</v>
      </c>
      <c r="L1775">
        <v>178</v>
      </c>
      <c r="M1775">
        <v>160</v>
      </c>
      <c r="N1775">
        <v>0.85</v>
      </c>
      <c r="O1775">
        <v>0.82</v>
      </c>
      <c r="P1775" t="str">
        <f>IF(Table1[[#This Row],[pct_pharm_e_Rx]]&gt;=0.85,"most"," ")</f>
        <v xml:space="preserve"> </v>
      </c>
    </row>
    <row r="1776" spans="1:16" x14ac:dyDescent="0.2">
      <c r="A1776" t="s">
        <v>61</v>
      </c>
      <c r="B1776" t="s">
        <v>62</v>
      </c>
      <c r="C1776">
        <v>1560</v>
      </c>
      <c r="D1776" t="s">
        <v>114</v>
      </c>
      <c r="E1776" s="1">
        <v>42948</v>
      </c>
      <c r="F1776">
        <v>1560</v>
      </c>
      <c r="G1776" t="str">
        <f>VLOOKUP(Table1[[#This Row],[tot_e_Rx]],'Lookup Tables'!$B$2:$C$6,2,TRUE)</f>
        <v xml:space="preserve">very low </v>
      </c>
      <c r="H1776">
        <v>1232</v>
      </c>
      <c r="I1776">
        <v>328</v>
      </c>
      <c r="J1776">
        <v>692</v>
      </c>
      <c r="K1776">
        <v>816</v>
      </c>
      <c r="L1776">
        <v>208</v>
      </c>
      <c r="M1776">
        <v>195</v>
      </c>
      <c r="N1776">
        <v>0.89</v>
      </c>
      <c r="O1776">
        <v>0.89</v>
      </c>
      <c r="P1776" t="str">
        <f>IF(Table1[[#This Row],[pct_pharm_e_Rx]]&gt;=0.85,"most"," ")</f>
        <v>most</v>
      </c>
    </row>
    <row r="1777" spans="1:16" x14ac:dyDescent="0.2">
      <c r="A1777" t="s">
        <v>25</v>
      </c>
      <c r="B1777" t="s">
        <v>26</v>
      </c>
      <c r="C1777">
        <v>1558</v>
      </c>
      <c r="D1777" t="s">
        <v>117</v>
      </c>
      <c r="E1777" s="1">
        <v>42705</v>
      </c>
      <c r="F1777">
        <v>1558</v>
      </c>
      <c r="G1777" t="str">
        <f>VLOOKUP(Table1[[#This Row],[tot_e_Rx]],'Lookup Tables'!$B$2:$C$6,2,TRUE)</f>
        <v xml:space="preserve">very low </v>
      </c>
      <c r="H1777">
        <v>1150</v>
      </c>
      <c r="I1777">
        <v>403</v>
      </c>
      <c r="J1777">
        <v>579</v>
      </c>
      <c r="K1777">
        <v>916</v>
      </c>
      <c r="L1777">
        <v>175</v>
      </c>
      <c r="M1777">
        <v>65</v>
      </c>
      <c r="N1777">
        <v>0.96</v>
      </c>
      <c r="O1777">
        <v>0.95</v>
      </c>
      <c r="P1777" t="str">
        <f>IF(Table1[[#This Row],[pct_pharm_e_Rx]]&gt;=0.85,"most"," ")</f>
        <v>most</v>
      </c>
    </row>
    <row r="1778" spans="1:16" x14ac:dyDescent="0.2">
      <c r="A1778" t="s">
        <v>65</v>
      </c>
      <c r="B1778" t="s">
        <v>66</v>
      </c>
      <c r="C1778">
        <v>1558</v>
      </c>
      <c r="D1778" t="s">
        <v>119</v>
      </c>
      <c r="E1778" s="1">
        <v>42948</v>
      </c>
      <c r="F1778">
        <v>1558</v>
      </c>
      <c r="G1778" t="str">
        <f>VLOOKUP(Table1[[#This Row],[tot_e_Rx]],'Lookup Tables'!$B$2:$C$6,2,TRUE)</f>
        <v xml:space="preserve">very low </v>
      </c>
      <c r="H1778">
        <v>1368</v>
      </c>
      <c r="I1778">
        <v>190</v>
      </c>
      <c r="J1778">
        <v>643</v>
      </c>
      <c r="K1778">
        <v>833</v>
      </c>
      <c r="L1778">
        <v>234</v>
      </c>
      <c r="M1778">
        <v>151</v>
      </c>
      <c r="N1778">
        <v>0.93</v>
      </c>
      <c r="O1778">
        <v>0.93</v>
      </c>
      <c r="P1778" t="str">
        <f>IF(Table1[[#This Row],[pct_pharm_e_Rx]]&gt;=0.85,"most"," ")</f>
        <v>most</v>
      </c>
    </row>
    <row r="1779" spans="1:16" x14ac:dyDescent="0.2">
      <c r="A1779" t="s">
        <v>31</v>
      </c>
      <c r="B1779" t="s">
        <v>32</v>
      </c>
      <c r="C1779">
        <v>1551</v>
      </c>
      <c r="D1779" t="s">
        <v>113</v>
      </c>
      <c r="E1779" s="1">
        <v>43191</v>
      </c>
      <c r="F1779">
        <v>1551</v>
      </c>
      <c r="G1779" t="str">
        <f>VLOOKUP(Table1[[#This Row],[tot_e_Rx]],'Lookup Tables'!$B$2:$C$6,2,TRUE)</f>
        <v xml:space="preserve">very low </v>
      </c>
      <c r="H1779">
        <v>1360</v>
      </c>
      <c r="I1779">
        <v>191</v>
      </c>
      <c r="J1779">
        <v>519</v>
      </c>
      <c r="K1779">
        <v>963</v>
      </c>
      <c r="L1779">
        <v>93</v>
      </c>
      <c r="M1779">
        <v>42</v>
      </c>
      <c r="N1779">
        <v>0.96</v>
      </c>
      <c r="O1779">
        <v>0.95</v>
      </c>
      <c r="P1779" t="str">
        <f>IF(Table1[[#This Row],[pct_pharm_e_Rx]]&gt;=0.85,"most"," ")</f>
        <v>most</v>
      </c>
    </row>
    <row r="1780" spans="1:16" x14ac:dyDescent="0.2">
      <c r="A1780" t="s">
        <v>101</v>
      </c>
      <c r="B1780" t="s">
        <v>102</v>
      </c>
      <c r="C1780">
        <v>1544</v>
      </c>
      <c r="D1780" t="s">
        <v>116</v>
      </c>
      <c r="E1780" s="1">
        <v>42979</v>
      </c>
      <c r="F1780">
        <v>1544</v>
      </c>
      <c r="G1780" t="str">
        <f>VLOOKUP(Table1[[#This Row],[tot_e_Rx]],'Lookup Tables'!$B$2:$C$6,2,TRUE)</f>
        <v xml:space="preserve">very low </v>
      </c>
      <c r="H1780">
        <v>1322</v>
      </c>
      <c r="I1780">
        <v>222</v>
      </c>
      <c r="J1780">
        <v>610</v>
      </c>
      <c r="K1780">
        <v>810</v>
      </c>
      <c r="L1780">
        <v>201</v>
      </c>
      <c r="M1780">
        <v>139</v>
      </c>
      <c r="N1780">
        <v>0.94</v>
      </c>
      <c r="O1780">
        <v>0.93</v>
      </c>
      <c r="P1780" t="str">
        <f>IF(Table1[[#This Row],[pct_pharm_e_Rx]]&gt;=0.85,"most"," ")</f>
        <v>most</v>
      </c>
    </row>
    <row r="1781" spans="1:16" x14ac:dyDescent="0.2">
      <c r="A1781" t="s">
        <v>31</v>
      </c>
      <c r="B1781" t="s">
        <v>32</v>
      </c>
      <c r="C1781">
        <v>1544</v>
      </c>
      <c r="D1781" t="s">
        <v>113</v>
      </c>
      <c r="E1781" s="1">
        <v>43160</v>
      </c>
      <c r="F1781">
        <v>1544</v>
      </c>
      <c r="G1781" t="str">
        <f>VLOOKUP(Table1[[#This Row],[tot_e_Rx]],'Lookup Tables'!$B$2:$C$6,2,TRUE)</f>
        <v xml:space="preserve">very low </v>
      </c>
      <c r="H1781">
        <v>1354</v>
      </c>
      <c r="I1781">
        <v>190</v>
      </c>
      <c r="J1781">
        <v>511</v>
      </c>
      <c r="K1781">
        <v>967</v>
      </c>
      <c r="L1781">
        <v>92</v>
      </c>
      <c r="M1781">
        <v>46</v>
      </c>
      <c r="N1781">
        <v>0.95</v>
      </c>
      <c r="O1781">
        <v>0.94</v>
      </c>
      <c r="P1781" t="str">
        <f>IF(Table1[[#This Row],[pct_pharm_e_Rx]]&gt;=0.85,"most"," ")</f>
        <v>most</v>
      </c>
    </row>
    <row r="1782" spans="1:16" x14ac:dyDescent="0.2">
      <c r="A1782" t="s">
        <v>91</v>
      </c>
      <c r="B1782" t="s">
        <v>92</v>
      </c>
      <c r="C1782">
        <v>1540</v>
      </c>
      <c r="D1782" t="s">
        <v>119</v>
      </c>
      <c r="E1782" s="1">
        <v>42826</v>
      </c>
      <c r="F1782">
        <v>1540</v>
      </c>
      <c r="G1782" t="str">
        <f>VLOOKUP(Table1[[#This Row],[tot_e_Rx]],'Lookup Tables'!$B$2:$C$6,2,TRUE)</f>
        <v xml:space="preserve">very low </v>
      </c>
      <c r="H1782">
        <v>1364</v>
      </c>
      <c r="I1782">
        <v>176</v>
      </c>
      <c r="J1782">
        <v>655</v>
      </c>
      <c r="K1782">
        <v>834</v>
      </c>
      <c r="L1782">
        <v>164</v>
      </c>
      <c r="M1782">
        <v>245</v>
      </c>
      <c r="N1782">
        <v>0.92</v>
      </c>
      <c r="O1782">
        <v>0.92</v>
      </c>
      <c r="P1782" t="str">
        <f>IF(Table1[[#This Row],[pct_pharm_e_Rx]]&gt;=0.85,"most"," ")</f>
        <v>most</v>
      </c>
    </row>
    <row r="1783" spans="1:16" x14ac:dyDescent="0.2">
      <c r="A1783" t="s">
        <v>25</v>
      </c>
      <c r="B1783" t="s">
        <v>26</v>
      </c>
      <c r="C1783">
        <v>1529</v>
      </c>
      <c r="D1783" t="s">
        <v>117</v>
      </c>
      <c r="E1783" s="1">
        <v>42675</v>
      </c>
      <c r="F1783">
        <v>1529</v>
      </c>
      <c r="G1783" t="str">
        <f>VLOOKUP(Table1[[#This Row],[tot_e_Rx]],'Lookup Tables'!$B$2:$C$6,2,TRUE)</f>
        <v xml:space="preserve">very low </v>
      </c>
      <c r="H1783">
        <v>1124</v>
      </c>
      <c r="I1783">
        <v>401</v>
      </c>
      <c r="J1783">
        <v>587</v>
      </c>
      <c r="K1783">
        <v>882</v>
      </c>
      <c r="L1783">
        <v>170</v>
      </c>
      <c r="M1783">
        <v>65</v>
      </c>
      <c r="N1783">
        <v>0.96</v>
      </c>
      <c r="O1783">
        <v>0.94</v>
      </c>
      <c r="P1783" t="str">
        <f>IF(Table1[[#This Row],[pct_pharm_e_Rx]]&gt;=0.85,"most"," ")</f>
        <v>most</v>
      </c>
    </row>
    <row r="1784" spans="1:16" x14ac:dyDescent="0.2">
      <c r="A1784" t="s">
        <v>31</v>
      </c>
      <c r="B1784" t="s">
        <v>32</v>
      </c>
      <c r="C1784">
        <v>1524</v>
      </c>
      <c r="D1784" t="s">
        <v>113</v>
      </c>
      <c r="E1784" s="1">
        <v>43132</v>
      </c>
      <c r="F1784">
        <v>1524</v>
      </c>
      <c r="G1784" t="str">
        <f>VLOOKUP(Table1[[#This Row],[tot_e_Rx]],'Lookup Tables'!$B$2:$C$6,2,TRUE)</f>
        <v xml:space="preserve">very low </v>
      </c>
      <c r="H1784">
        <v>1338</v>
      </c>
      <c r="I1784">
        <v>186</v>
      </c>
      <c r="J1784">
        <v>502</v>
      </c>
      <c r="K1784">
        <v>951</v>
      </c>
      <c r="L1784">
        <v>89</v>
      </c>
      <c r="M1784">
        <v>45</v>
      </c>
      <c r="N1784">
        <v>0.95</v>
      </c>
      <c r="O1784">
        <v>0.94</v>
      </c>
      <c r="P1784" t="str">
        <f>IF(Table1[[#This Row],[pct_pharm_e_Rx]]&gt;=0.85,"most"," ")</f>
        <v>most</v>
      </c>
    </row>
    <row r="1785" spans="1:16" x14ac:dyDescent="0.2">
      <c r="A1785" t="s">
        <v>75</v>
      </c>
      <c r="B1785" t="s">
        <v>76</v>
      </c>
      <c r="C1785">
        <v>1521</v>
      </c>
      <c r="D1785" t="s">
        <v>114</v>
      </c>
      <c r="E1785" s="1">
        <v>42491</v>
      </c>
      <c r="F1785">
        <v>1521</v>
      </c>
      <c r="G1785" t="str">
        <f>VLOOKUP(Table1[[#This Row],[tot_e_Rx]],'Lookup Tables'!$B$2:$C$6,2,TRUE)</f>
        <v xml:space="preserve">very low </v>
      </c>
      <c r="H1785">
        <v>1211</v>
      </c>
      <c r="I1785">
        <v>266</v>
      </c>
      <c r="J1785">
        <v>593</v>
      </c>
      <c r="K1785">
        <v>900</v>
      </c>
      <c r="L1785">
        <v>157</v>
      </c>
      <c r="M1785">
        <v>139</v>
      </c>
      <c r="N1785">
        <v>0.95</v>
      </c>
      <c r="O1785">
        <v>0.94</v>
      </c>
      <c r="P1785" t="str">
        <f>IF(Table1[[#This Row],[pct_pharm_e_Rx]]&gt;=0.85,"most"," ")</f>
        <v>most</v>
      </c>
    </row>
    <row r="1786" spans="1:16" x14ac:dyDescent="0.2">
      <c r="A1786" t="s">
        <v>61</v>
      </c>
      <c r="B1786" t="s">
        <v>62</v>
      </c>
      <c r="C1786">
        <v>1520</v>
      </c>
      <c r="D1786" t="s">
        <v>114</v>
      </c>
      <c r="E1786" s="1">
        <v>42917</v>
      </c>
      <c r="F1786">
        <v>1520</v>
      </c>
      <c r="G1786" t="str">
        <f>VLOOKUP(Table1[[#This Row],[tot_e_Rx]],'Lookup Tables'!$B$2:$C$6,2,TRUE)</f>
        <v xml:space="preserve">very low </v>
      </c>
      <c r="H1786">
        <v>1191</v>
      </c>
      <c r="I1786">
        <v>329</v>
      </c>
      <c r="J1786">
        <v>689</v>
      </c>
      <c r="K1786">
        <v>783</v>
      </c>
      <c r="L1786">
        <v>210</v>
      </c>
      <c r="M1786">
        <v>185</v>
      </c>
      <c r="N1786">
        <v>0.89</v>
      </c>
      <c r="O1786">
        <v>0.89</v>
      </c>
      <c r="P1786" t="str">
        <f>IF(Table1[[#This Row],[pct_pharm_e_Rx]]&gt;=0.85,"most"," ")</f>
        <v>most</v>
      </c>
    </row>
    <row r="1787" spans="1:16" x14ac:dyDescent="0.2">
      <c r="A1787" t="s">
        <v>31</v>
      </c>
      <c r="B1787" t="s">
        <v>32</v>
      </c>
      <c r="C1787">
        <v>1518</v>
      </c>
      <c r="D1787" t="s">
        <v>113</v>
      </c>
      <c r="E1787" s="1">
        <v>43101</v>
      </c>
      <c r="F1787">
        <v>1518</v>
      </c>
      <c r="G1787" t="str">
        <f>VLOOKUP(Table1[[#This Row],[tot_e_Rx]],'Lookup Tables'!$B$2:$C$6,2,TRUE)</f>
        <v xml:space="preserve">very low </v>
      </c>
      <c r="H1787">
        <v>1319</v>
      </c>
      <c r="I1787">
        <v>199</v>
      </c>
      <c r="J1787">
        <v>489</v>
      </c>
      <c r="K1787">
        <v>963</v>
      </c>
      <c r="L1787">
        <v>87</v>
      </c>
      <c r="M1787">
        <v>46</v>
      </c>
      <c r="N1787">
        <v>0.94</v>
      </c>
      <c r="O1787">
        <v>0.94</v>
      </c>
      <c r="P1787" t="str">
        <f>IF(Table1[[#This Row],[pct_pharm_e_Rx]]&gt;=0.85,"most"," ")</f>
        <v>most</v>
      </c>
    </row>
    <row r="1788" spans="1:16" x14ac:dyDescent="0.2">
      <c r="A1788" t="s">
        <v>65</v>
      </c>
      <c r="B1788" t="s">
        <v>66</v>
      </c>
      <c r="C1788">
        <v>1516</v>
      </c>
      <c r="D1788" t="s">
        <v>119</v>
      </c>
      <c r="E1788" s="1">
        <v>42917</v>
      </c>
      <c r="F1788">
        <v>1516</v>
      </c>
      <c r="G1788" t="str">
        <f>VLOOKUP(Table1[[#This Row],[tot_e_Rx]],'Lookup Tables'!$B$2:$C$6,2,TRUE)</f>
        <v xml:space="preserve">very low </v>
      </c>
      <c r="H1788">
        <v>1336</v>
      </c>
      <c r="I1788">
        <v>180</v>
      </c>
      <c r="J1788">
        <v>647</v>
      </c>
      <c r="K1788">
        <v>804</v>
      </c>
      <c r="L1788">
        <v>232</v>
      </c>
      <c r="M1788">
        <v>153</v>
      </c>
      <c r="N1788">
        <v>0.93</v>
      </c>
      <c r="O1788">
        <v>0.93</v>
      </c>
      <c r="P1788" t="str">
        <f>IF(Table1[[#This Row],[pct_pharm_e_Rx]]&gt;=0.85,"most"," ")</f>
        <v>most</v>
      </c>
    </row>
    <row r="1789" spans="1:16" x14ac:dyDescent="0.2">
      <c r="A1789" t="s">
        <v>35</v>
      </c>
      <c r="B1789" t="s">
        <v>36</v>
      </c>
      <c r="C1789">
        <v>1515</v>
      </c>
      <c r="D1789" t="s">
        <v>114</v>
      </c>
      <c r="E1789" s="1">
        <v>42644</v>
      </c>
      <c r="F1789">
        <v>1515</v>
      </c>
      <c r="G1789" t="str">
        <f>VLOOKUP(Table1[[#This Row],[tot_e_Rx]],'Lookup Tables'!$B$2:$C$6,2,TRUE)</f>
        <v xml:space="preserve">very low </v>
      </c>
      <c r="H1789">
        <v>1258</v>
      </c>
      <c r="I1789">
        <v>256</v>
      </c>
      <c r="J1789">
        <v>778</v>
      </c>
      <c r="K1789">
        <v>700</v>
      </c>
      <c r="L1789">
        <v>181</v>
      </c>
      <c r="M1789">
        <v>214</v>
      </c>
      <c r="N1789">
        <v>0.91</v>
      </c>
      <c r="O1789">
        <v>0.89</v>
      </c>
      <c r="P1789" t="str">
        <f>IF(Table1[[#This Row],[pct_pharm_e_Rx]]&gt;=0.85,"most"," ")</f>
        <v>most</v>
      </c>
    </row>
    <row r="1790" spans="1:16" x14ac:dyDescent="0.2">
      <c r="A1790" t="s">
        <v>69</v>
      </c>
      <c r="B1790" t="s">
        <v>70</v>
      </c>
      <c r="C1790">
        <v>1484</v>
      </c>
      <c r="D1790" t="s">
        <v>116</v>
      </c>
      <c r="E1790" s="1">
        <v>42430</v>
      </c>
      <c r="F1790">
        <v>1484</v>
      </c>
      <c r="G1790" t="str">
        <f>VLOOKUP(Table1[[#This Row],[tot_e_Rx]],'Lookup Tables'!$B$2:$C$6,2,TRUE)</f>
        <v xml:space="preserve">very low </v>
      </c>
      <c r="H1790">
        <v>1274</v>
      </c>
      <c r="I1790">
        <v>210</v>
      </c>
      <c r="J1790">
        <v>771</v>
      </c>
      <c r="K1790">
        <v>697</v>
      </c>
      <c r="L1790">
        <v>268</v>
      </c>
      <c r="M1790">
        <v>117</v>
      </c>
      <c r="N1790">
        <v>0.94</v>
      </c>
      <c r="O1790">
        <v>0.93</v>
      </c>
      <c r="P1790" t="str">
        <f>IF(Table1[[#This Row],[pct_pharm_e_Rx]]&gt;=0.85,"most"," ")</f>
        <v>most</v>
      </c>
    </row>
    <row r="1791" spans="1:16" x14ac:dyDescent="0.2">
      <c r="A1791" t="s">
        <v>65</v>
      </c>
      <c r="B1791" t="s">
        <v>66</v>
      </c>
      <c r="C1791">
        <v>1475</v>
      </c>
      <c r="D1791" t="s">
        <v>119</v>
      </c>
      <c r="E1791" s="1">
        <v>42856</v>
      </c>
      <c r="F1791">
        <v>1475</v>
      </c>
      <c r="G1791" t="str">
        <f>VLOOKUP(Table1[[#This Row],[tot_e_Rx]],'Lookup Tables'!$B$2:$C$6,2,TRUE)</f>
        <v xml:space="preserve">very low </v>
      </c>
      <c r="H1791">
        <v>1284</v>
      </c>
      <c r="I1791">
        <v>191</v>
      </c>
      <c r="J1791">
        <v>675</v>
      </c>
      <c r="K1791">
        <v>752</v>
      </c>
      <c r="L1791">
        <v>234</v>
      </c>
      <c r="M1791">
        <v>154</v>
      </c>
      <c r="N1791">
        <v>0.93</v>
      </c>
      <c r="O1791">
        <v>0.92</v>
      </c>
      <c r="P1791" t="str">
        <f>IF(Table1[[#This Row],[pct_pharm_e_Rx]]&gt;=0.85,"most"," ")</f>
        <v>most</v>
      </c>
    </row>
    <row r="1792" spans="1:16" x14ac:dyDescent="0.2">
      <c r="A1792" t="s">
        <v>101</v>
      </c>
      <c r="B1792" t="s">
        <v>102</v>
      </c>
      <c r="C1792">
        <v>1474</v>
      </c>
      <c r="D1792" t="s">
        <v>116</v>
      </c>
      <c r="E1792" s="1">
        <v>42948</v>
      </c>
      <c r="F1792">
        <v>1474</v>
      </c>
      <c r="G1792" t="str">
        <f>VLOOKUP(Table1[[#This Row],[tot_e_Rx]],'Lookup Tables'!$B$2:$C$6,2,TRUE)</f>
        <v xml:space="preserve">very low </v>
      </c>
      <c r="H1792">
        <v>1290</v>
      </c>
      <c r="I1792">
        <v>184</v>
      </c>
      <c r="J1792">
        <v>567</v>
      </c>
      <c r="K1792">
        <v>787</v>
      </c>
      <c r="L1792">
        <v>202</v>
      </c>
      <c r="M1792">
        <v>115</v>
      </c>
      <c r="N1792">
        <v>0.94</v>
      </c>
      <c r="O1792">
        <v>0.94</v>
      </c>
      <c r="P1792" t="str">
        <f>IF(Table1[[#This Row],[pct_pharm_e_Rx]]&gt;=0.85,"most"," ")</f>
        <v>most</v>
      </c>
    </row>
    <row r="1793" spans="1:16" x14ac:dyDescent="0.2">
      <c r="A1793" t="s">
        <v>65</v>
      </c>
      <c r="B1793" t="s">
        <v>66</v>
      </c>
      <c r="C1793">
        <v>1473</v>
      </c>
      <c r="D1793" t="s">
        <v>119</v>
      </c>
      <c r="E1793" s="1">
        <v>42887</v>
      </c>
      <c r="F1793">
        <v>1473</v>
      </c>
      <c r="G1793" t="str">
        <f>VLOOKUP(Table1[[#This Row],[tot_e_Rx]],'Lookup Tables'!$B$2:$C$6,2,TRUE)</f>
        <v xml:space="preserve">very low </v>
      </c>
      <c r="H1793">
        <v>1283</v>
      </c>
      <c r="I1793">
        <v>190</v>
      </c>
      <c r="J1793">
        <v>669</v>
      </c>
      <c r="K1793">
        <v>757</v>
      </c>
      <c r="L1793">
        <v>236</v>
      </c>
      <c r="M1793">
        <v>153</v>
      </c>
      <c r="N1793">
        <v>0.93</v>
      </c>
      <c r="O1793">
        <v>0.93</v>
      </c>
      <c r="P1793" t="str">
        <f>IF(Table1[[#This Row],[pct_pharm_e_Rx]]&gt;=0.85,"most"," ")</f>
        <v>most</v>
      </c>
    </row>
    <row r="1794" spans="1:16" x14ac:dyDescent="0.2">
      <c r="A1794" t="s">
        <v>69</v>
      </c>
      <c r="B1794" t="s">
        <v>70</v>
      </c>
      <c r="C1794">
        <v>1468</v>
      </c>
      <c r="D1794" t="s">
        <v>116</v>
      </c>
      <c r="E1794" s="1">
        <v>42401</v>
      </c>
      <c r="F1794">
        <v>1468</v>
      </c>
      <c r="G1794" t="str">
        <f>VLOOKUP(Table1[[#This Row],[tot_e_Rx]],'Lookup Tables'!$B$2:$C$6,2,TRUE)</f>
        <v xml:space="preserve">very low </v>
      </c>
      <c r="H1794">
        <v>1265</v>
      </c>
      <c r="I1794">
        <v>203</v>
      </c>
      <c r="J1794">
        <v>769</v>
      </c>
      <c r="K1794">
        <v>679</v>
      </c>
      <c r="L1794">
        <v>274</v>
      </c>
      <c r="M1794">
        <v>118</v>
      </c>
      <c r="N1794">
        <v>0.94</v>
      </c>
      <c r="O1794">
        <v>0.93</v>
      </c>
      <c r="P1794" t="str">
        <f>IF(Table1[[#This Row],[pct_pharm_e_Rx]]&gt;=0.85,"most"," ")</f>
        <v>most</v>
      </c>
    </row>
    <row r="1795" spans="1:16" x14ac:dyDescent="0.2">
      <c r="A1795" t="s">
        <v>35</v>
      </c>
      <c r="B1795" t="s">
        <v>36</v>
      </c>
      <c r="C1795">
        <v>1468</v>
      </c>
      <c r="D1795" t="s">
        <v>114</v>
      </c>
      <c r="E1795" s="1">
        <v>42614</v>
      </c>
      <c r="F1795">
        <v>1468</v>
      </c>
      <c r="G1795" t="str">
        <f>VLOOKUP(Table1[[#This Row],[tot_e_Rx]],'Lookup Tables'!$B$2:$C$6,2,TRUE)</f>
        <v xml:space="preserve">very low </v>
      </c>
      <c r="H1795">
        <v>1220</v>
      </c>
      <c r="I1795">
        <v>247</v>
      </c>
      <c r="J1795">
        <v>747</v>
      </c>
      <c r="K1795">
        <v>686</v>
      </c>
      <c r="L1795">
        <v>175</v>
      </c>
      <c r="M1795">
        <v>213</v>
      </c>
      <c r="N1795">
        <v>0.91</v>
      </c>
      <c r="O1795">
        <v>0.89</v>
      </c>
      <c r="P1795" t="str">
        <f>IF(Table1[[#This Row],[pct_pharm_e_Rx]]&gt;=0.85,"most"," ")</f>
        <v>most</v>
      </c>
    </row>
    <row r="1796" spans="1:16" x14ac:dyDescent="0.2">
      <c r="A1796" t="s">
        <v>25</v>
      </c>
      <c r="B1796" t="s">
        <v>26</v>
      </c>
      <c r="C1796">
        <v>1463</v>
      </c>
      <c r="D1796" t="s">
        <v>117</v>
      </c>
      <c r="E1796" s="1">
        <v>42644</v>
      </c>
      <c r="F1796">
        <v>1463</v>
      </c>
      <c r="G1796" t="str">
        <f>VLOOKUP(Table1[[#This Row],[tot_e_Rx]],'Lookup Tables'!$B$2:$C$6,2,TRUE)</f>
        <v xml:space="preserve">very low </v>
      </c>
      <c r="H1796">
        <v>1055</v>
      </c>
      <c r="I1796">
        <v>405</v>
      </c>
      <c r="J1796">
        <v>544</v>
      </c>
      <c r="K1796">
        <v>863</v>
      </c>
      <c r="L1796">
        <v>147</v>
      </c>
      <c r="M1796">
        <v>57</v>
      </c>
      <c r="N1796">
        <v>0.96</v>
      </c>
      <c r="O1796">
        <v>0.94</v>
      </c>
      <c r="P1796" t="str">
        <f>IF(Table1[[#This Row],[pct_pharm_e_Rx]]&gt;=0.85,"most"," ")</f>
        <v>most</v>
      </c>
    </row>
    <row r="1797" spans="1:16" x14ac:dyDescent="0.2">
      <c r="A1797" t="s">
        <v>61</v>
      </c>
      <c r="B1797" t="s">
        <v>62</v>
      </c>
      <c r="C1797">
        <v>1462</v>
      </c>
      <c r="D1797" t="s">
        <v>114</v>
      </c>
      <c r="E1797" s="1">
        <v>42887</v>
      </c>
      <c r="F1797">
        <v>1462</v>
      </c>
      <c r="G1797" t="str">
        <f>VLOOKUP(Table1[[#This Row],[tot_e_Rx]],'Lookup Tables'!$B$2:$C$6,2,TRUE)</f>
        <v xml:space="preserve">very low </v>
      </c>
      <c r="H1797">
        <v>1131</v>
      </c>
      <c r="I1797">
        <v>331</v>
      </c>
      <c r="J1797">
        <v>663</v>
      </c>
      <c r="K1797">
        <v>766</v>
      </c>
      <c r="L1797">
        <v>202</v>
      </c>
      <c r="M1797">
        <v>178</v>
      </c>
      <c r="N1797">
        <v>0.89</v>
      </c>
      <c r="O1797">
        <v>0.89</v>
      </c>
      <c r="P1797" t="str">
        <f>IF(Table1[[#This Row],[pct_pharm_e_Rx]]&gt;=0.85,"most"," ")</f>
        <v>most</v>
      </c>
    </row>
    <row r="1798" spans="1:16" x14ac:dyDescent="0.2">
      <c r="A1798" t="s">
        <v>31</v>
      </c>
      <c r="B1798" t="s">
        <v>32</v>
      </c>
      <c r="C1798">
        <v>1462</v>
      </c>
      <c r="D1798" t="s">
        <v>113</v>
      </c>
      <c r="E1798" s="1">
        <v>43070</v>
      </c>
      <c r="F1798">
        <v>1462</v>
      </c>
      <c r="G1798" t="str">
        <f>VLOOKUP(Table1[[#This Row],[tot_e_Rx]],'Lookup Tables'!$B$2:$C$6,2,TRUE)</f>
        <v xml:space="preserve">very low </v>
      </c>
      <c r="H1798">
        <v>1269</v>
      </c>
      <c r="I1798">
        <v>190</v>
      </c>
      <c r="J1798">
        <v>484</v>
      </c>
      <c r="K1798">
        <v>917</v>
      </c>
      <c r="L1798">
        <v>84</v>
      </c>
      <c r="M1798">
        <v>38</v>
      </c>
      <c r="N1798">
        <v>0.95</v>
      </c>
      <c r="O1798">
        <v>0.93</v>
      </c>
      <c r="P1798" t="str">
        <f>IF(Table1[[#This Row],[pct_pharm_e_Rx]]&gt;=0.85,"most"," ")</f>
        <v>most</v>
      </c>
    </row>
    <row r="1799" spans="1:16" x14ac:dyDescent="0.2">
      <c r="A1799" t="s">
        <v>65</v>
      </c>
      <c r="B1799" t="s">
        <v>66</v>
      </c>
      <c r="C1799">
        <v>1454</v>
      </c>
      <c r="D1799" t="s">
        <v>119</v>
      </c>
      <c r="E1799" s="1">
        <v>42826</v>
      </c>
      <c r="F1799">
        <v>1454</v>
      </c>
      <c r="G1799" t="str">
        <f>VLOOKUP(Table1[[#This Row],[tot_e_Rx]],'Lookup Tables'!$B$2:$C$6,2,TRUE)</f>
        <v xml:space="preserve">very low </v>
      </c>
      <c r="H1799">
        <v>1264</v>
      </c>
      <c r="I1799">
        <v>190</v>
      </c>
      <c r="J1799">
        <v>675</v>
      </c>
      <c r="K1799">
        <v>734</v>
      </c>
      <c r="L1799">
        <v>229</v>
      </c>
      <c r="M1799">
        <v>151</v>
      </c>
      <c r="N1799">
        <v>0.93</v>
      </c>
      <c r="O1799">
        <v>0.92</v>
      </c>
      <c r="P1799" t="str">
        <f>IF(Table1[[#This Row],[pct_pharm_e_Rx]]&gt;=0.85,"most"," ")</f>
        <v>most</v>
      </c>
    </row>
    <row r="1800" spans="1:16" x14ac:dyDescent="0.2">
      <c r="A1800" t="s">
        <v>31</v>
      </c>
      <c r="B1800" t="s">
        <v>32</v>
      </c>
      <c r="C1800">
        <v>1454</v>
      </c>
      <c r="D1800" t="s">
        <v>113</v>
      </c>
      <c r="E1800" s="1">
        <v>43040</v>
      </c>
      <c r="F1800">
        <v>1454</v>
      </c>
      <c r="G1800" t="str">
        <f>VLOOKUP(Table1[[#This Row],[tot_e_Rx]],'Lookup Tables'!$B$2:$C$6,2,TRUE)</f>
        <v xml:space="preserve">very low </v>
      </c>
      <c r="H1800">
        <v>1250</v>
      </c>
      <c r="I1800">
        <v>201</v>
      </c>
      <c r="J1800">
        <v>479</v>
      </c>
      <c r="K1800">
        <v>916</v>
      </c>
      <c r="L1800">
        <v>82</v>
      </c>
      <c r="M1800">
        <v>36</v>
      </c>
      <c r="N1800">
        <v>0.95</v>
      </c>
      <c r="O1800">
        <v>0.94</v>
      </c>
      <c r="P1800" t="str">
        <f>IF(Table1[[#This Row],[pct_pharm_e_Rx]]&gt;=0.85,"most"," ")</f>
        <v>most</v>
      </c>
    </row>
    <row r="1801" spans="1:16" x14ac:dyDescent="0.2">
      <c r="A1801" t="s">
        <v>101</v>
      </c>
      <c r="B1801" t="s">
        <v>102</v>
      </c>
      <c r="C1801">
        <v>1453</v>
      </c>
      <c r="D1801" t="s">
        <v>116</v>
      </c>
      <c r="E1801" s="1">
        <v>42887</v>
      </c>
      <c r="F1801">
        <v>1453</v>
      </c>
      <c r="G1801" t="str">
        <f>VLOOKUP(Table1[[#This Row],[tot_e_Rx]],'Lookup Tables'!$B$2:$C$6,2,TRUE)</f>
        <v xml:space="preserve">very low </v>
      </c>
      <c r="H1801">
        <v>1246</v>
      </c>
      <c r="I1801">
        <v>207</v>
      </c>
      <c r="J1801">
        <v>551</v>
      </c>
      <c r="K1801">
        <v>814</v>
      </c>
      <c r="L1801">
        <v>197</v>
      </c>
      <c r="M1801">
        <v>120</v>
      </c>
      <c r="N1801">
        <v>0.94</v>
      </c>
      <c r="O1801">
        <v>0.94</v>
      </c>
      <c r="P1801" t="str">
        <f>IF(Table1[[#This Row],[pct_pharm_e_Rx]]&gt;=0.85,"most"," ")</f>
        <v>most</v>
      </c>
    </row>
    <row r="1802" spans="1:16" x14ac:dyDescent="0.2">
      <c r="A1802" t="s">
        <v>97</v>
      </c>
      <c r="B1802" t="s">
        <v>98</v>
      </c>
      <c r="C1802">
        <v>1451</v>
      </c>
      <c r="D1802" t="s">
        <v>114</v>
      </c>
      <c r="E1802" s="1">
        <v>42461</v>
      </c>
      <c r="F1802">
        <v>1451</v>
      </c>
      <c r="G1802" t="str">
        <f>VLOOKUP(Table1[[#This Row],[tot_e_Rx]],'Lookup Tables'!$B$2:$C$6,2,TRUE)</f>
        <v xml:space="preserve">very low </v>
      </c>
      <c r="H1802">
        <v>1170</v>
      </c>
      <c r="I1802">
        <v>280</v>
      </c>
      <c r="J1802">
        <v>781</v>
      </c>
      <c r="K1802">
        <v>662</v>
      </c>
      <c r="L1802">
        <v>186</v>
      </c>
      <c r="M1802">
        <v>177</v>
      </c>
      <c r="N1802">
        <v>0.93</v>
      </c>
      <c r="O1802">
        <v>0.87</v>
      </c>
      <c r="P1802" t="str">
        <f>IF(Table1[[#This Row],[pct_pharm_e_Rx]]&gt;=0.85,"most"," ")</f>
        <v>most</v>
      </c>
    </row>
    <row r="1803" spans="1:16" x14ac:dyDescent="0.2">
      <c r="A1803" t="s">
        <v>91</v>
      </c>
      <c r="B1803" t="s">
        <v>92</v>
      </c>
      <c r="C1803">
        <v>1448</v>
      </c>
      <c r="D1803" t="s">
        <v>119</v>
      </c>
      <c r="E1803" s="1">
        <v>42767</v>
      </c>
      <c r="F1803">
        <v>1448</v>
      </c>
      <c r="G1803" t="str">
        <f>VLOOKUP(Table1[[#This Row],[tot_e_Rx]],'Lookup Tables'!$B$2:$C$6,2,TRUE)</f>
        <v xml:space="preserve">very low </v>
      </c>
      <c r="H1803">
        <v>1271</v>
      </c>
      <c r="I1803">
        <v>177</v>
      </c>
      <c r="J1803">
        <v>628</v>
      </c>
      <c r="K1803">
        <v>770</v>
      </c>
      <c r="L1803">
        <v>152</v>
      </c>
      <c r="M1803">
        <v>224</v>
      </c>
      <c r="N1803">
        <v>0.92</v>
      </c>
      <c r="O1803">
        <v>0.9</v>
      </c>
      <c r="P1803" t="str">
        <f>IF(Table1[[#This Row],[pct_pharm_e_Rx]]&gt;=0.85,"most"," ")</f>
        <v>most</v>
      </c>
    </row>
    <row r="1804" spans="1:16" x14ac:dyDescent="0.2">
      <c r="A1804" t="s">
        <v>91</v>
      </c>
      <c r="B1804" t="s">
        <v>92</v>
      </c>
      <c r="C1804">
        <v>1448</v>
      </c>
      <c r="D1804" t="s">
        <v>119</v>
      </c>
      <c r="E1804" s="1">
        <v>42795</v>
      </c>
      <c r="F1804">
        <v>1448</v>
      </c>
      <c r="G1804" t="str">
        <f>VLOOKUP(Table1[[#This Row],[tot_e_Rx]],'Lookup Tables'!$B$2:$C$6,2,TRUE)</f>
        <v xml:space="preserve">very low </v>
      </c>
      <c r="H1804">
        <v>1276</v>
      </c>
      <c r="I1804">
        <v>172</v>
      </c>
      <c r="J1804">
        <v>624</v>
      </c>
      <c r="K1804">
        <v>774</v>
      </c>
      <c r="L1804">
        <v>154</v>
      </c>
      <c r="M1804">
        <v>232</v>
      </c>
      <c r="N1804">
        <v>0.91</v>
      </c>
      <c r="O1804">
        <v>0.91</v>
      </c>
      <c r="P1804" t="str">
        <f>IF(Table1[[#This Row],[pct_pharm_e_Rx]]&gt;=0.85,"most"," ")</f>
        <v>most</v>
      </c>
    </row>
    <row r="1805" spans="1:16" x14ac:dyDescent="0.2">
      <c r="A1805" t="s">
        <v>101</v>
      </c>
      <c r="B1805" t="s">
        <v>102</v>
      </c>
      <c r="C1805">
        <v>1447</v>
      </c>
      <c r="D1805" t="s">
        <v>116</v>
      </c>
      <c r="E1805" s="1">
        <v>42917</v>
      </c>
      <c r="F1805">
        <v>1447</v>
      </c>
      <c r="G1805" t="str">
        <f>VLOOKUP(Table1[[#This Row],[tot_e_Rx]],'Lookup Tables'!$B$2:$C$6,2,TRUE)</f>
        <v xml:space="preserve">very low </v>
      </c>
      <c r="H1805">
        <v>1262</v>
      </c>
      <c r="I1805">
        <v>185</v>
      </c>
      <c r="J1805">
        <v>556</v>
      </c>
      <c r="K1805">
        <v>781</v>
      </c>
      <c r="L1805">
        <v>200</v>
      </c>
      <c r="M1805">
        <v>121</v>
      </c>
      <c r="N1805">
        <v>0.94</v>
      </c>
      <c r="O1805">
        <v>0.94</v>
      </c>
      <c r="P1805" t="str">
        <f>IF(Table1[[#This Row],[pct_pharm_e_Rx]]&gt;=0.85,"most"," ")</f>
        <v>most</v>
      </c>
    </row>
    <row r="1806" spans="1:16" x14ac:dyDescent="0.2">
      <c r="A1806" t="s">
        <v>67</v>
      </c>
      <c r="B1806" t="s">
        <v>68</v>
      </c>
      <c r="C1806">
        <v>1446</v>
      </c>
      <c r="D1806" t="s">
        <v>119</v>
      </c>
      <c r="E1806" s="1">
        <v>42401</v>
      </c>
      <c r="F1806">
        <v>1446</v>
      </c>
      <c r="G1806" t="str">
        <f>VLOOKUP(Table1[[#This Row],[tot_e_Rx]],'Lookup Tables'!$B$2:$C$6,2,TRUE)</f>
        <v xml:space="preserve">very low </v>
      </c>
      <c r="H1806">
        <v>1059</v>
      </c>
      <c r="I1806">
        <v>387</v>
      </c>
      <c r="J1806">
        <v>791</v>
      </c>
      <c r="K1806">
        <v>639</v>
      </c>
      <c r="L1806">
        <v>174</v>
      </c>
      <c r="M1806">
        <v>152</v>
      </c>
      <c r="N1806">
        <v>0.84</v>
      </c>
      <c r="O1806">
        <v>0.82</v>
      </c>
      <c r="P1806" t="str">
        <f>IF(Table1[[#This Row],[pct_pharm_e_Rx]]&gt;=0.85,"most"," ")</f>
        <v xml:space="preserve"> </v>
      </c>
    </row>
    <row r="1807" spans="1:16" x14ac:dyDescent="0.2">
      <c r="A1807" t="s">
        <v>35</v>
      </c>
      <c r="B1807" t="s">
        <v>36</v>
      </c>
      <c r="C1807">
        <v>1440</v>
      </c>
      <c r="D1807" t="s">
        <v>114</v>
      </c>
      <c r="E1807" s="1">
        <v>42583</v>
      </c>
      <c r="F1807">
        <v>1440</v>
      </c>
      <c r="G1807" t="str">
        <f>VLOOKUP(Table1[[#This Row],[tot_e_Rx]],'Lookup Tables'!$B$2:$C$6,2,TRUE)</f>
        <v xml:space="preserve">very low </v>
      </c>
      <c r="H1807">
        <v>1195</v>
      </c>
      <c r="I1807">
        <v>244</v>
      </c>
      <c r="J1807">
        <v>748</v>
      </c>
      <c r="K1807">
        <v>632</v>
      </c>
      <c r="L1807">
        <v>170</v>
      </c>
      <c r="M1807">
        <v>203</v>
      </c>
      <c r="N1807">
        <v>0.89</v>
      </c>
      <c r="O1807">
        <v>0.87</v>
      </c>
      <c r="P1807" t="str">
        <f>IF(Table1[[#This Row],[pct_pharm_e_Rx]]&gt;=0.85,"most"," ")</f>
        <v>most</v>
      </c>
    </row>
    <row r="1808" spans="1:16" x14ac:dyDescent="0.2">
      <c r="A1808" t="s">
        <v>69</v>
      </c>
      <c r="B1808" t="s">
        <v>70</v>
      </c>
      <c r="C1808">
        <v>1440</v>
      </c>
      <c r="D1808" t="s">
        <v>116</v>
      </c>
      <c r="E1808" s="1">
        <v>42370</v>
      </c>
      <c r="F1808">
        <v>1440</v>
      </c>
      <c r="G1808" t="str">
        <f>VLOOKUP(Table1[[#This Row],[tot_e_Rx]],'Lookup Tables'!$B$2:$C$6,2,TRUE)</f>
        <v xml:space="preserve">very low </v>
      </c>
      <c r="H1808">
        <v>1236</v>
      </c>
      <c r="I1808">
        <v>204</v>
      </c>
      <c r="J1808">
        <v>715</v>
      </c>
      <c r="K1808">
        <v>655</v>
      </c>
      <c r="L1808">
        <v>280</v>
      </c>
      <c r="M1808">
        <v>105</v>
      </c>
      <c r="N1808">
        <v>0.94</v>
      </c>
      <c r="O1808">
        <v>0.93</v>
      </c>
      <c r="P1808" t="str">
        <f>IF(Table1[[#This Row],[pct_pharm_e_Rx]]&gt;=0.85,"most"," ")</f>
        <v>most</v>
      </c>
    </row>
    <row r="1809" spans="1:16" x14ac:dyDescent="0.2">
      <c r="A1809" t="s">
        <v>31</v>
      </c>
      <c r="B1809" t="s">
        <v>32</v>
      </c>
      <c r="C1809">
        <v>1439</v>
      </c>
      <c r="D1809" t="s">
        <v>113</v>
      </c>
      <c r="E1809" s="1">
        <v>43009</v>
      </c>
      <c r="F1809">
        <v>1439</v>
      </c>
      <c r="G1809" t="str">
        <f>VLOOKUP(Table1[[#This Row],[tot_e_Rx]],'Lookup Tables'!$B$2:$C$6,2,TRUE)</f>
        <v xml:space="preserve">very low </v>
      </c>
      <c r="H1809">
        <v>1244</v>
      </c>
      <c r="I1809">
        <v>195</v>
      </c>
      <c r="J1809">
        <v>470</v>
      </c>
      <c r="K1809">
        <v>908</v>
      </c>
      <c r="L1809">
        <v>80</v>
      </c>
      <c r="M1809">
        <v>38</v>
      </c>
      <c r="N1809">
        <v>0.95</v>
      </c>
      <c r="O1809">
        <v>0.94</v>
      </c>
      <c r="P1809" t="str">
        <f>IF(Table1[[#This Row],[pct_pharm_e_Rx]]&gt;=0.85,"most"," ")</f>
        <v>most</v>
      </c>
    </row>
    <row r="1810" spans="1:16" x14ac:dyDescent="0.2">
      <c r="A1810" t="s">
        <v>35</v>
      </c>
      <c r="B1810" t="s">
        <v>36</v>
      </c>
      <c r="C1810">
        <v>1430</v>
      </c>
      <c r="D1810" t="s">
        <v>114</v>
      </c>
      <c r="E1810" s="1">
        <v>42522</v>
      </c>
      <c r="F1810">
        <v>1430</v>
      </c>
      <c r="G1810" t="str">
        <f>VLOOKUP(Table1[[#This Row],[tot_e_Rx]],'Lookup Tables'!$B$2:$C$6,2,TRUE)</f>
        <v xml:space="preserve">very low </v>
      </c>
      <c r="H1810">
        <v>1154</v>
      </c>
      <c r="I1810">
        <v>275</v>
      </c>
      <c r="J1810">
        <v>767</v>
      </c>
      <c r="K1810">
        <v>649</v>
      </c>
      <c r="L1810">
        <v>173</v>
      </c>
      <c r="M1810">
        <v>210</v>
      </c>
      <c r="N1810">
        <v>0.88</v>
      </c>
      <c r="O1810">
        <v>0.86</v>
      </c>
      <c r="P1810" t="str">
        <f>IF(Table1[[#This Row],[pct_pharm_e_Rx]]&gt;=0.85,"most"," ")</f>
        <v>most</v>
      </c>
    </row>
    <row r="1811" spans="1:16" x14ac:dyDescent="0.2">
      <c r="A1811" t="s">
        <v>35</v>
      </c>
      <c r="B1811" t="s">
        <v>36</v>
      </c>
      <c r="C1811">
        <v>1430</v>
      </c>
      <c r="D1811" t="s">
        <v>114</v>
      </c>
      <c r="E1811" s="1">
        <v>42552</v>
      </c>
      <c r="F1811">
        <v>1430</v>
      </c>
      <c r="G1811" t="str">
        <f>VLOOKUP(Table1[[#This Row],[tot_e_Rx]],'Lookup Tables'!$B$2:$C$6,2,TRUE)</f>
        <v xml:space="preserve">very low </v>
      </c>
      <c r="H1811">
        <v>1175</v>
      </c>
      <c r="I1811">
        <v>254</v>
      </c>
      <c r="J1811">
        <v>755</v>
      </c>
      <c r="K1811">
        <v>644</v>
      </c>
      <c r="L1811">
        <v>172</v>
      </c>
      <c r="M1811">
        <v>207</v>
      </c>
      <c r="N1811">
        <v>0.88</v>
      </c>
      <c r="O1811">
        <v>0.86</v>
      </c>
      <c r="P1811" t="str">
        <f>IF(Table1[[#This Row],[pct_pharm_e_Rx]]&gt;=0.85,"most"," ")</f>
        <v>most</v>
      </c>
    </row>
    <row r="1812" spans="1:16" x14ac:dyDescent="0.2">
      <c r="A1812" t="s">
        <v>91</v>
      </c>
      <c r="B1812" t="s">
        <v>92</v>
      </c>
      <c r="C1812">
        <v>1424</v>
      </c>
      <c r="D1812" t="s">
        <v>119</v>
      </c>
      <c r="E1812" s="1">
        <v>42736</v>
      </c>
      <c r="F1812">
        <v>1424</v>
      </c>
      <c r="G1812" t="str">
        <f>VLOOKUP(Table1[[#This Row],[tot_e_Rx]],'Lookup Tables'!$B$2:$C$6,2,TRUE)</f>
        <v xml:space="preserve">very low </v>
      </c>
      <c r="H1812">
        <v>1251</v>
      </c>
      <c r="I1812">
        <v>173</v>
      </c>
      <c r="J1812">
        <v>616</v>
      </c>
      <c r="K1812">
        <v>759</v>
      </c>
      <c r="L1812">
        <v>139</v>
      </c>
      <c r="M1812">
        <v>226</v>
      </c>
      <c r="N1812">
        <v>0.9</v>
      </c>
      <c r="O1812">
        <v>0.9</v>
      </c>
      <c r="P1812" t="str">
        <f>IF(Table1[[#This Row],[pct_pharm_e_Rx]]&gt;=0.85,"most"," ")</f>
        <v>most</v>
      </c>
    </row>
    <row r="1813" spans="1:16" x14ac:dyDescent="0.2">
      <c r="A1813" t="s">
        <v>75</v>
      </c>
      <c r="B1813" t="s">
        <v>76</v>
      </c>
      <c r="C1813">
        <v>1422</v>
      </c>
      <c r="D1813" t="s">
        <v>114</v>
      </c>
      <c r="E1813" s="1">
        <v>42461</v>
      </c>
      <c r="F1813">
        <v>1422</v>
      </c>
      <c r="G1813" t="str">
        <f>VLOOKUP(Table1[[#This Row],[tot_e_Rx]],'Lookup Tables'!$B$2:$C$6,2,TRUE)</f>
        <v xml:space="preserve">very low </v>
      </c>
      <c r="H1813">
        <v>1120</v>
      </c>
      <c r="I1813">
        <v>257</v>
      </c>
      <c r="J1813">
        <v>583</v>
      </c>
      <c r="K1813">
        <v>815</v>
      </c>
      <c r="L1813">
        <v>154</v>
      </c>
      <c r="M1813">
        <v>127</v>
      </c>
      <c r="N1813">
        <v>0.95</v>
      </c>
      <c r="O1813">
        <v>0.94</v>
      </c>
      <c r="P1813" t="str">
        <f>IF(Table1[[#This Row],[pct_pharm_e_Rx]]&gt;=0.85,"most"," ")</f>
        <v>most</v>
      </c>
    </row>
    <row r="1814" spans="1:16" x14ac:dyDescent="0.2">
      <c r="A1814" t="s">
        <v>65</v>
      </c>
      <c r="B1814" t="s">
        <v>66</v>
      </c>
      <c r="C1814">
        <v>1414</v>
      </c>
      <c r="D1814" t="s">
        <v>119</v>
      </c>
      <c r="E1814" s="1">
        <v>42795</v>
      </c>
      <c r="F1814">
        <v>1414</v>
      </c>
      <c r="G1814" t="str">
        <f>VLOOKUP(Table1[[#This Row],[tot_e_Rx]],'Lookup Tables'!$B$2:$C$6,2,TRUE)</f>
        <v xml:space="preserve">very low </v>
      </c>
      <c r="H1814">
        <v>1230</v>
      </c>
      <c r="I1814">
        <v>184</v>
      </c>
      <c r="J1814">
        <v>642</v>
      </c>
      <c r="K1814">
        <v>729</v>
      </c>
      <c r="L1814">
        <v>213</v>
      </c>
      <c r="M1814">
        <v>149</v>
      </c>
      <c r="N1814">
        <v>0.93</v>
      </c>
      <c r="O1814">
        <v>0.91</v>
      </c>
      <c r="P1814" t="str">
        <f>IF(Table1[[#This Row],[pct_pharm_e_Rx]]&gt;=0.85,"most"," ")</f>
        <v>most</v>
      </c>
    </row>
    <row r="1815" spans="1:16" x14ac:dyDescent="0.2">
      <c r="A1815" t="s">
        <v>91</v>
      </c>
      <c r="B1815" t="s">
        <v>92</v>
      </c>
      <c r="C1815">
        <v>1408</v>
      </c>
      <c r="D1815" t="s">
        <v>119</v>
      </c>
      <c r="E1815" s="1">
        <v>42675</v>
      </c>
      <c r="F1815">
        <v>1408</v>
      </c>
      <c r="G1815" t="str">
        <f>VLOOKUP(Table1[[#This Row],[tot_e_Rx]],'Lookup Tables'!$B$2:$C$6,2,TRUE)</f>
        <v xml:space="preserve">very low </v>
      </c>
      <c r="H1815">
        <v>1224</v>
      </c>
      <c r="I1815">
        <v>184</v>
      </c>
      <c r="J1815">
        <v>611</v>
      </c>
      <c r="K1815">
        <v>748</v>
      </c>
      <c r="L1815">
        <v>135</v>
      </c>
      <c r="M1815">
        <v>217</v>
      </c>
      <c r="N1815">
        <v>0.89</v>
      </c>
      <c r="O1815">
        <v>0.89</v>
      </c>
      <c r="P1815" t="str">
        <f>IF(Table1[[#This Row],[pct_pharm_e_Rx]]&gt;=0.85,"most"," ")</f>
        <v>most</v>
      </c>
    </row>
    <row r="1816" spans="1:16" x14ac:dyDescent="0.2">
      <c r="A1816" t="s">
        <v>101</v>
      </c>
      <c r="B1816" t="s">
        <v>102</v>
      </c>
      <c r="C1816">
        <v>1402</v>
      </c>
      <c r="D1816" t="s">
        <v>116</v>
      </c>
      <c r="E1816" s="1">
        <v>42856</v>
      </c>
      <c r="F1816">
        <v>1402</v>
      </c>
      <c r="G1816" t="str">
        <f>VLOOKUP(Table1[[#This Row],[tot_e_Rx]],'Lookup Tables'!$B$2:$C$6,2,TRUE)</f>
        <v xml:space="preserve">very low </v>
      </c>
      <c r="H1816">
        <v>1217</v>
      </c>
      <c r="I1816">
        <v>185</v>
      </c>
      <c r="J1816">
        <v>537</v>
      </c>
      <c r="K1816">
        <v>804</v>
      </c>
      <c r="L1816">
        <v>196</v>
      </c>
      <c r="M1816">
        <v>106</v>
      </c>
      <c r="N1816">
        <v>0.94</v>
      </c>
      <c r="O1816">
        <v>0.94</v>
      </c>
      <c r="P1816" t="str">
        <f>IF(Table1[[#This Row],[pct_pharm_e_Rx]]&gt;=0.85,"most"," ")</f>
        <v>most</v>
      </c>
    </row>
    <row r="1817" spans="1:16" x14ac:dyDescent="0.2">
      <c r="A1817" t="s">
        <v>25</v>
      </c>
      <c r="B1817" t="s">
        <v>26</v>
      </c>
      <c r="C1817">
        <v>1401</v>
      </c>
      <c r="D1817" t="s">
        <v>117</v>
      </c>
      <c r="E1817" s="1">
        <v>42614</v>
      </c>
      <c r="F1817">
        <v>1401</v>
      </c>
      <c r="G1817" t="str">
        <f>VLOOKUP(Table1[[#This Row],[tot_e_Rx]],'Lookup Tables'!$B$2:$C$6,2,TRUE)</f>
        <v xml:space="preserve">very low </v>
      </c>
      <c r="H1817">
        <v>1007</v>
      </c>
      <c r="I1817">
        <v>391</v>
      </c>
      <c r="J1817">
        <v>544</v>
      </c>
      <c r="K1817">
        <v>805</v>
      </c>
      <c r="L1817">
        <v>148</v>
      </c>
      <c r="M1817">
        <v>59</v>
      </c>
      <c r="N1817">
        <v>0.96</v>
      </c>
      <c r="O1817">
        <v>0.94</v>
      </c>
      <c r="P1817" t="str">
        <f>IF(Table1[[#This Row],[pct_pharm_e_Rx]]&gt;=0.85,"most"," ")</f>
        <v>most</v>
      </c>
    </row>
    <row r="1818" spans="1:16" x14ac:dyDescent="0.2">
      <c r="A1818" t="s">
        <v>91</v>
      </c>
      <c r="B1818" t="s">
        <v>92</v>
      </c>
      <c r="C1818">
        <v>1399</v>
      </c>
      <c r="D1818" t="s">
        <v>119</v>
      </c>
      <c r="E1818" s="1">
        <v>42705</v>
      </c>
      <c r="F1818">
        <v>1399</v>
      </c>
      <c r="G1818" t="str">
        <f>VLOOKUP(Table1[[#This Row],[tot_e_Rx]],'Lookup Tables'!$B$2:$C$6,2,TRUE)</f>
        <v xml:space="preserve">very low </v>
      </c>
      <c r="H1818">
        <v>1220</v>
      </c>
      <c r="I1818">
        <v>179</v>
      </c>
      <c r="J1818">
        <v>615</v>
      </c>
      <c r="K1818">
        <v>736</v>
      </c>
      <c r="L1818">
        <v>138</v>
      </c>
      <c r="M1818">
        <v>221</v>
      </c>
      <c r="N1818">
        <v>0.9</v>
      </c>
      <c r="O1818">
        <v>0.89</v>
      </c>
      <c r="P1818" t="str">
        <f>IF(Table1[[#This Row],[pct_pharm_e_Rx]]&gt;=0.85,"most"," ")</f>
        <v>most</v>
      </c>
    </row>
    <row r="1819" spans="1:16" x14ac:dyDescent="0.2">
      <c r="A1819" t="s">
        <v>67</v>
      </c>
      <c r="B1819" t="s">
        <v>68</v>
      </c>
      <c r="C1819">
        <v>1399</v>
      </c>
      <c r="D1819" t="s">
        <v>119</v>
      </c>
      <c r="E1819" s="1">
        <v>42370</v>
      </c>
      <c r="F1819">
        <v>1399</v>
      </c>
      <c r="G1819" t="str">
        <f>VLOOKUP(Table1[[#This Row],[tot_e_Rx]],'Lookup Tables'!$B$2:$C$6,2,TRUE)</f>
        <v xml:space="preserve">very low </v>
      </c>
      <c r="H1819">
        <v>1023</v>
      </c>
      <c r="I1819">
        <v>376</v>
      </c>
      <c r="J1819">
        <v>706</v>
      </c>
      <c r="K1819">
        <v>592</v>
      </c>
      <c r="L1819">
        <v>182</v>
      </c>
      <c r="M1819">
        <v>138</v>
      </c>
      <c r="N1819">
        <v>0.83</v>
      </c>
      <c r="O1819">
        <v>0.81</v>
      </c>
      <c r="P1819" t="str">
        <f>IF(Table1[[#This Row],[pct_pharm_e_Rx]]&gt;=0.85,"most"," ")</f>
        <v xml:space="preserve"> </v>
      </c>
    </row>
    <row r="1820" spans="1:16" x14ac:dyDescent="0.2">
      <c r="A1820" t="s">
        <v>61</v>
      </c>
      <c r="B1820" t="s">
        <v>62</v>
      </c>
      <c r="C1820">
        <v>1396</v>
      </c>
      <c r="D1820" t="s">
        <v>114</v>
      </c>
      <c r="E1820" s="1">
        <v>42856</v>
      </c>
      <c r="F1820">
        <v>1396</v>
      </c>
      <c r="G1820" t="str">
        <f>VLOOKUP(Table1[[#This Row],[tot_e_Rx]],'Lookup Tables'!$B$2:$C$6,2,TRUE)</f>
        <v xml:space="preserve">very low </v>
      </c>
      <c r="H1820">
        <v>1085</v>
      </c>
      <c r="I1820">
        <v>311</v>
      </c>
      <c r="J1820">
        <v>643</v>
      </c>
      <c r="K1820">
        <v>719</v>
      </c>
      <c r="L1820">
        <v>197</v>
      </c>
      <c r="M1820">
        <v>171</v>
      </c>
      <c r="N1820">
        <v>0.88</v>
      </c>
      <c r="O1820">
        <v>0.87</v>
      </c>
      <c r="P1820" t="str">
        <f>IF(Table1[[#This Row],[pct_pharm_e_Rx]]&gt;=0.85,"most"," ")</f>
        <v>most</v>
      </c>
    </row>
    <row r="1821" spans="1:16" x14ac:dyDescent="0.2">
      <c r="A1821" t="s">
        <v>25</v>
      </c>
      <c r="B1821" t="s">
        <v>26</v>
      </c>
      <c r="C1821">
        <v>1395</v>
      </c>
      <c r="D1821" t="s">
        <v>117</v>
      </c>
      <c r="E1821" s="1">
        <v>42522</v>
      </c>
      <c r="F1821">
        <v>1395</v>
      </c>
      <c r="G1821" t="str">
        <f>VLOOKUP(Table1[[#This Row],[tot_e_Rx]],'Lookup Tables'!$B$2:$C$6,2,TRUE)</f>
        <v xml:space="preserve">very low </v>
      </c>
      <c r="H1821">
        <v>929</v>
      </c>
      <c r="I1821">
        <v>462</v>
      </c>
      <c r="J1821">
        <v>559</v>
      </c>
      <c r="K1821">
        <v>811</v>
      </c>
      <c r="L1821">
        <v>153</v>
      </c>
      <c r="M1821">
        <v>64</v>
      </c>
      <c r="N1821">
        <v>0.96</v>
      </c>
      <c r="O1821">
        <v>0.94</v>
      </c>
      <c r="P1821" t="str">
        <f>IF(Table1[[#This Row],[pct_pharm_e_Rx]]&gt;=0.85,"most"," ")</f>
        <v>most</v>
      </c>
    </row>
    <row r="1822" spans="1:16" x14ac:dyDescent="0.2">
      <c r="A1822" t="s">
        <v>101</v>
      </c>
      <c r="B1822" t="s">
        <v>102</v>
      </c>
      <c r="C1822">
        <v>1394</v>
      </c>
      <c r="D1822" t="s">
        <v>116</v>
      </c>
      <c r="E1822" s="1">
        <v>42826</v>
      </c>
      <c r="F1822">
        <v>1394</v>
      </c>
      <c r="G1822" t="str">
        <f>VLOOKUP(Table1[[#This Row],[tot_e_Rx]],'Lookup Tables'!$B$2:$C$6,2,TRUE)</f>
        <v xml:space="preserve">very low </v>
      </c>
      <c r="H1822">
        <v>1212</v>
      </c>
      <c r="I1822">
        <v>182</v>
      </c>
      <c r="J1822">
        <v>541</v>
      </c>
      <c r="K1822">
        <v>799</v>
      </c>
      <c r="L1822">
        <v>193</v>
      </c>
      <c r="M1822">
        <v>110</v>
      </c>
      <c r="N1822">
        <v>0.94</v>
      </c>
      <c r="O1822">
        <v>0.94</v>
      </c>
      <c r="P1822" t="str">
        <f>IF(Table1[[#This Row],[pct_pharm_e_Rx]]&gt;=0.85,"most"," ")</f>
        <v>most</v>
      </c>
    </row>
    <row r="1823" spans="1:16" x14ac:dyDescent="0.2">
      <c r="A1823" t="s">
        <v>25</v>
      </c>
      <c r="B1823" t="s">
        <v>26</v>
      </c>
      <c r="C1823">
        <v>1384</v>
      </c>
      <c r="D1823" t="s">
        <v>117</v>
      </c>
      <c r="E1823" s="1">
        <v>42552</v>
      </c>
      <c r="F1823">
        <v>1384</v>
      </c>
      <c r="G1823" t="str">
        <f>VLOOKUP(Table1[[#This Row],[tot_e_Rx]],'Lookup Tables'!$B$2:$C$6,2,TRUE)</f>
        <v xml:space="preserve">very low </v>
      </c>
      <c r="H1823">
        <v>943</v>
      </c>
      <c r="I1823">
        <v>437</v>
      </c>
      <c r="J1823">
        <v>546</v>
      </c>
      <c r="K1823">
        <v>793</v>
      </c>
      <c r="L1823">
        <v>153</v>
      </c>
      <c r="M1823">
        <v>61</v>
      </c>
      <c r="N1823">
        <v>0.96</v>
      </c>
      <c r="O1823">
        <v>0.94</v>
      </c>
      <c r="P1823" t="str">
        <f>IF(Table1[[#This Row],[pct_pharm_e_Rx]]&gt;=0.85,"most"," ")</f>
        <v>most</v>
      </c>
    </row>
    <row r="1824" spans="1:16" x14ac:dyDescent="0.2">
      <c r="A1824" t="s">
        <v>25</v>
      </c>
      <c r="B1824" t="s">
        <v>26</v>
      </c>
      <c r="C1824">
        <v>1384</v>
      </c>
      <c r="D1824" t="s">
        <v>117</v>
      </c>
      <c r="E1824" s="1">
        <v>42583</v>
      </c>
      <c r="F1824">
        <v>1384</v>
      </c>
      <c r="G1824" t="str">
        <f>VLOOKUP(Table1[[#This Row],[tot_e_Rx]],'Lookup Tables'!$B$2:$C$6,2,TRUE)</f>
        <v xml:space="preserve">very low </v>
      </c>
      <c r="H1824">
        <v>956</v>
      </c>
      <c r="I1824">
        <v>422</v>
      </c>
      <c r="J1824">
        <v>534</v>
      </c>
      <c r="K1824">
        <v>770</v>
      </c>
      <c r="L1824">
        <v>148</v>
      </c>
      <c r="M1824">
        <v>59</v>
      </c>
      <c r="N1824">
        <v>0.96</v>
      </c>
      <c r="O1824">
        <v>0.94</v>
      </c>
      <c r="P1824" t="str">
        <f>IF(Table1[[#This Row],[pct_pharm_e_Rx]]&gt;=0.85,"most"," ")</f>
        <v>most</v>
      </c>
    </row>
    <row r="1825" spans="1:16" x14ac:dyDescent="0.2">
      <c r="A1825" t="s">
        <v>65</v>
      </c>
      <c r="B1825" t="s">
        <v>66</v>
      </c>
      <c r="C1825">
        <v>1383</v>
      </c>
      <c r="D1825" t="s">
        <v>119</v>
      </c>
      <c r="E1825" s="1">
        <v>42767</v>
      </c>
      <c r="F1825">
        <v>1383</v>
      </c>
      <c r="G1825" t="str">
        <f>VLOOKUP(Table1[[#This Row],[tot_e_Rx]],'Lookup Tables'!$B$2:$C$6,2,TRUE)</f>
        <v xml:space="preserve">very low </v>
      </c>
      <c r="H1825">
        <v>1208</v>
      </c>
      <c r="I1825">
        <v>175</v>
      </c>
      <c r="J1825">
        <v>642</v>
      </c>
      <c r="K1825">
        <v>700</v>
      </c>
      <c r="L1825">
        <v>214</v>
      </c>
      <c r="M1825">
        <v>148</v>
      </c>
      <c r="N1825">
        <v>0.93</v>
      </c>
      <c r="O1825">
        <v>0.93</v>
      </c>
      <c r="P1825" t="str">
        <f>IF(Table1[[#This Row],[pct_pharm_e_Rx]]&gt;=0.85,"most"," ")</f>
        <v>most</v>
      </c>
    </row>
    <row r="1826" spans="1:16" x14ac:dyDescent="0.2">
      <c r="A1826" t="s">
        <v>75</v>
      </c>
      <c r="B1826" t="s">
        <v>76</v>
      </c>
      <c r="C1826">
        <v>1381</v>
      </c>
      <c r="D1826" t="s">
        <v>114</v>
      </c>
      <c r="E1826" s="1">
        <v>42430</v>
      </c>
      <c r="F1826">
        <v>1381</v>
      </c>
      <c r="G1826" t="str">
        <f>VLOOKUP(Table1[[#This Row],[tot_e_Rx]],'Lookup Tables'!$B$2:$C$6,2,TRUE)</f>
        <v xml:space="preserve">very low </v>
      </c>
      <c r="H1826">
        <v>1086</v>
      </c>
      <c r="I1826">
        <v>250</v>
      </c>
      <c r="J1826">
        <v>578</v>
      </c>
      <c r="K1826">
        <v>777</v>
      </c>
      <c r="L1826">
        <v>147</v>
      </c>
      <c r="M1826">
        <v>119</v>
      </c>
      <c r="N1826">
        <v>0.95</v>
      </c>
      <c r="O1826">
        <v>0.92</v>
      </c>
      <c r="P1826" t="str">
        <f>IF(Table1[[#This Row],[pct_pharm_e_Rx]]&gt;=0.85,"most"," ")</f>
        <v>most</v>
      </c>
    </row>
    <row r="1827" spans="1:16" x14ac:dyDescent="0.2">
      <c r="A1827" t="s">
        <v>101</v>
      </c>
      <c r="B1827" t="s">
        <v>102</v>
      </c>
      <c r="C1827">
        <v>1367</v>
      </c>
      <c r="D1827" t="s">
        <v>116</v>
      </c>
      <c r="E1827" s="1">
        <v>42795</v>
      </c>
      <c r="F1827">
        <v>1367</v>
      </c>
      <c r="G1827" t="str">
        <f>VLOOKUP(Table1[[#This Row],[tot_e_Rx]],'Lookup Tables'!$B$2:$C$6,2,TRUE)</f>
        <v xml:space="preserve">very low </v>
      </c>
      <c r="H1827">
        <v>1191</v>
      </c>
      <c r="I1827">
        <v>176</v>
      </c>
      <c r="J1827">
        <v>540</v>
      </c>
      <c r="K1827">
        <v>767</v>
      </c>
      <c r="L1827">
        <v>194</v>
      </c>
      <c r="M1827">
        <v>108</v>
      </c>
      <c r="N1827">
        <v>0.94</v>
      </c>
      <c r="O1827">
        <v>0.94</v>
      </c>
      <c r="P1827" t="str">
        <f>IF(Table1[[#This Row],[pct_pharm_e_Rx]]&gt;=0.85,"most"," ")</f>
        <v>most</v>
      </c>
    </row>
    <row r="1828" spans="1:16" x14ac:dyDescent="0.2">
      <c r="A1828" t="s">
        <v>31</v>
      </c>
      <c r="B1828" t="s">
        <v>32</v>
      </c>
      <c r="C1828">
        <v>1367</v>
      </c>
      <c r="D1828" t="s">
        <v>113</v>
      </c>
      <c r="E1828" s="1">
        <v>42979</v>
      </c>
      <c r="F1828">
        <v>1367</v>
      </c>
      <c r="G1828" t="str">
        <f>VLOOKUP(Table1[[#This Row],[tot_e_Rx]],'Lookup Tables'!$B$2:$C$6,2,TRUE)</f>
        <v xml:space="preserve">very low </v>
      </c>
      <c r="H1828">
        <v>1177</v>
      </c>
      <c r="I1828">
        <v>190</v>
      </c>
      <c r="J1828">
        <v>446</v>
      </c>
      <c r="K1828">
        <v>870</v>
      </c>
      <c r="L1828">
        <v>69</v>
      </c>
      <c r="M1828">
        <v>36</v>
      </c>
      <c r="N1828">
        <v>0.94</v>
      </c>
      <c r="O1828">
        <v>0.93</v>
      </c>
      <c r="P1828" t="str">
        <f>IF(Table1[[#This Row],[pct_pharm_e_Rx]]&gt;=0.85,"most"," ")</f>
        <v>most</v>
      </c>
    </row>
    <row r="1829" spans="1:16" x14ac:dyDescent="0.2">
      <c r="A1829" t="s">
        <v>61</v>
      </c>
      <c r="B1829" t="s">
        <v>62</v>
      </c>
      <c r="C1829">
        <v>1365</v>
      </c>
      <c r="D1829" t="s">
        <v>114</v>
      </c>
      <c r="E1829" s="1">
        <v>42826</v>
      </c>
      <c r="F1829">
        <v>1365</v>
      </c>
      <c r="G1829" t="str">
        <f>VLOOKUP(Table1[[#This Row],[tot_e_Rx]],'Lookup Tables'!$B$2:$C$6,2,TRUE)</f>
        <v xml:space="preserve">very low </v>
      </c>
      <c r="H1829">
        <v>1060</v>
      </c>
      <c r="I1829">
        <v>305</v>
      </c>
      <c r="J1829">
        <v>638</v>
      </c>
      <c r="K1829">
        <v>692</v>
      </c>
      <c r="L1829">
        <v>194</v>
      </c>
      <c r="M1829">
        <v>162</v>
      </c>
      <c r="N1829">
        <v>0.88</v>
      </c>
      <c r="O1829">
        <v>0.87</v>
      </c>
      <c r="P1829" t="str">
        <f>IF(Table1[[#This Row],[pct_pharm_e_Rx]]&gt;=0.85,"most"," ")</f>
        <v>most</v>
      </c>
    </row>
    <row r="1830" spans="1:16" x14ac:dyDescent="0.2">
      <c r="A1830" t="s">
        <v>31</v>
      </c>
      <c r="B1830" t="s">
        <v>32</v>
      </c>
      <c r="C1830">
        <v>1363</v>
      </c>
      <c r="D1830" t="s">
        <v>113</v>
      </c>
      <c r="E1830" s="1">
        <v>42948</v>
      </c>
      <c r="F1830">
        <v>1363</v>
      </c>
      <c r="G1830" t="str">
        <f>VLOOKUP(Table1[[#This Row],[tot_e_Rx]],'Lookup Tables'!$B$2:$C$6,2,TRUE)</f>
        <v xml:space="preserve">very low </v>
      </c>
      <c r="H1830">
        <v>1164</v>
      </c>
      <c r="I1830">
        <v>199</v>
      </c>
      <c r="J1830">
        <v>444</v>
      </c>
      <c r="K1830">
        <v>868</v>
      </c>
      <c r="L1830">
        <v>74</v>
      </c>
      <c r="M1830">
        <v>40</v>
      </c>
      <c r="N1830">
        <v>0.95</v>
      </c>
      <c r="O1830">
        <v>0.94</v>
      </c>
      <c r="P1830" t="str">
        <f>IF(Table1[[#This Row],[pct_pharm_e_Rx]]&gt;=0.85,"most"," ")</f>
        <v>most</v>
      </c>
    </row>
    <row r="1831" spans="1:16" x14ac:dyDescent="0.2">
      <c r="A1831" t="s">
        <v>91</v>
      </c>
      <c r="B1831" t="s">
        <v>92</v>
      </c>
      <c r="C1831">
        <v>1362</v>
      </c>
      <c r="D1831" t="s">
        <v>119</v>
      </c>
      <c r="E1831" s="1">
        <v>42644</v>
      </c>
      <c r="F1831">
        <v>1362</v>
      </c>
      <c r="G1831" t="str">
        <f>VLOOKUP(Table1[[#This Row],[tot_e_Rx]],'Lookup Tables'!$B$2:$C$6,2,TRUE)</f>
        <v xml:space="preserve">very low </v>
      </c>
      <c r="H1831">
        <v>1103</v>
      </c>
      <c r="I1831">
        <v>259</v>
      </c>
      <c r="J1831">
        <v>595</v>
      </c>
      <c r="K1831">
        <v>723</v>
      </c>
      <c r="L1831">
        <v>139</v>
      </c>
      <c r="M1831">
        <v>214</v>
      </c>
      <c r="N1831">
        <v>0.89</v>
      </c>
      <c r="O1831">
        <v>0.89</v>
      </c>
      <c r="P1831" t="str">
        <f>IF(Table1[[#This Row],[pct_pharm_e_Rx]]&gt;=0.85,"most"," ")</f>
        <v>most</v>
      </c>
    </row>
    <row r="1832" spans="1:16" x14ac:dyDescent="0.2">
      <c r="A1832" t="s">
        <v>61</v>
      </c>
      <c r="B1832" t="s">
        <v>62</v>
      </c>
      <c r="C1832">
        <v>1358</v>
      </c>
      <c r="D1832" t="s">
        <v>114</v>
      </c>
      <c r="E1832" s="1">
        <v>42795</v>
      </c>
      <c r="F1832">
        <v>1358</v>
      </c>
      <c r="G1832" t="str">
        <f>VLOOKUP(Table1[[#This Row],[tot_e_Rx]],'Lookup Tables'!$B$2:$C$6,2,TRUE)</f>
        <v xml:space="preserve">very low </v>
      </c>
      <c r="H1832">
        <v>1056</v>
      </c>
      <c r="I1832">
        <v>302</v>
      </c>
      <c r="J1832">
        <v>623</v>
      </c>
      <c r="K1832">
        <v>699</v>
      </c>
      <c r="L1832">
        <v>190</v>
      </c>
      <c r="M1832">
        <v>161</v>
      </c>
      <c r="N1832">
        <v>0.87</v>
      </c>
      <c r="O1832">
        <v>0.86</v>
      </c>
      <c r="P1832" t="str">
        <f>IF(Table1[[#This Row],[pct_pharm_e_Rx]]&gt;=0.85,"most"," ")</f>
        <v>most</v>
      </c>
    </row>
    <row r="1833" spans="1:16" x14ac:dyDescent="0.2">
      <c r="A1833" t="s">
        <v>65</v>
      </c>
      <c r="B1833" t="s">
        <v>66</v>
      </c>
      <c r="C1833">
        <v>1357</v>
      </c>
      <c r="D1833" t="s">
        <v>119</v>
      </c>
      <c r="E1833" s="1">
        <v>42736</v>
      </c>
      <c r="F1833">
        <v>1357</v>
      </c>
      <c r="G1833" t="str">
        <f>VLOOKUP(Table1[[#This Row],[tot_e_Rx]],'Lookup Tables'!$B$2:$C$6,2,TRUE)</f>
        <v xml:space="preserve">very low </v>
      </c>
      <c r="H1833">
        <v>1185</v>
      </c>
      <c r="I1833">
        <v>172</v>
      </c>
      <c r="J1833">
        <v>635</v>
      </c>
      <c r="K1833">
        <v>687</v>
      </c>
      <c r="L1833">
        <v>206</v>
      </c>
      <c r="M1833">
        <v>144</v>
      </c>
      <c r="N1833">
        <v>0.93</v>
      </c>
      <c r="O1833">
        <v>0.92</v>
      </c>
      <c r="P1833" t="str">
        <f>IF(Table1[[#This Row],[pct_pharm_e_Rx]]&gt;=0.85,"most"," ")</f>
        <v>most</v>
      </c>
    </row>
    <row r="1834" spans="1:16" x14ac:dyDescent="0.2">
      <c r="A1834" t="s">
        <v>101</v>
      </c>
      <c r="B1834" t="s">
        <v>102</v>
      </c>
      <c r="C1834">
        <v>1356</v>
      </c>
      <c r="D1834" t="s">
        <v>116</v>
      </c>
      <c r="E1834" s="1">
        <v>42705</v>
      </c>
      <c r="F1834">
        <v>1356</v>
      </c>
      <c r="G1834" t="str">
        <f>VLOOKUP(Table1[[#This Row],[tot_e_Rx]],'Lookup Tables'!$B$2:$C$6,2,TRUE)</f>
        <v xml:space="preserve">very low </v>
      </c>
      <c r="H1834">
        <v>1162</v>
      </c>
      <c r="I1834">
        <v>194</v>
      </c>
      <c r="J1834">
        <v>538</v>
      </c>
      <c r="K1834">
        <v>763</v>
      </c>
      <c r="L1834">
        <v>187</v>
      </c>
      <c r="M1834">
        <v>115</v>
      </c>
      <c r="N1834">
        <v>0.94</v>
      </c>
      <c r="O1834">
        <v>0.94</v>
      </c>
      <c r="P1834" t="str">
        <f>IF(Table1[[#This Row],[pct_pharm_e_Rx]]&gt;=0.85,"most"," ")</f>
        <v>most</v>
      </c>
    </row>
    <row r="1835" spans="1:16" x14ac:dyDescent="0.2">
      <c r="A1835" t="s">
        <v>101</v>
      </c>
      <c r="B1835" t="s">
        <v>102</v>
      </c>
      <c r="C1835">
        <v>1352</v>
      </c>
      <c r="D1835" t="s">
        <v>116</v>
      </c>
      <c r="E1835" s="1">
        <v>42767</v>
      </c>
      <c r="F1835">
        <v>1352</v>
      </c>
      <c r="G1835" t="str">
        <f>VLOOKUP(Table1[[#This Row],[tot_e_Rx]],'Lookup Tables'!$B$2:$C$6,2,TRUE)</f>
        <v xml:space="preserve">very low </v>
      </c>
      <c r="H1835">
        <v>1176</v>
      </c>
      <c r="I1835">
        <v>176</v>
      </c>
      <c r="J1835">
        <v>540</v>
      </c>
      <c r="K1835">
        <v>750</v>
      </c>
      <c r="L1835">
        <v>192</v>
      </c>
      <c r="M1835">
        <v>106</v>
      </c>
      <c r="N1835">
        <v>0.94</v>
      </c>
      <c r="O1835">
        <v>0.94</v>
      </c>
      <c r="P1835" t="str">
        <f>IF(Table1[[#This Row],[pct_pharm_e_Rx]]&gt;=0.85,"most"," ")</f>
        <v>most</v>
      </c>
    </row>
    <row r="1836" spans="1:16" x14ac:dyDescent="0.2">
      <c r="A1836" t="s">
        <v>101</v>
      </c>
      <c r="B1836" t="s">
        <v>102</v>
      </c>
      <c r="C1836">
        <v>1346</v>
      </c>
      <c r="D1836" t="s">
        <v>116</v>
      </c>
      <c r="E1836" s="1">
        <v>42736</v>
      </c>
      <c r="F1836">
        <v>1346</v>
      </c>
      <c r="G1836" t="str">
        <f>VLOOKUP(Table1[[#This Row],[tot_e_Rx]],'Lookup Tables'!$B$2:$C$6,2,TRUE)</f>
        <v xml:space="preserve">very low </v>
      </c>
      <c r="H1836">
        <v>1165</v>
      </c>
      <c r="I1836">
        <v>181</v>
      </c>
      <c r="J1836">
        <v>536</v>
      </c>
      <c r="K1836">
        <v>749</v>
      </c>
      <c r="L1836">
        <v>184</v>
      </c>
      <c r="M1836">
        <v>112</v>
      </c>
      <c r="N1836">
        <v>0.94</v>
      </c>
      <c r="O1836">
        <v>0.94</v>
      </c>
      <c r="P1836" t="str">
        <f>IF(Table1[[#This Row],[pct_pharm_e_Rx]]&gt;=0.85,"most"," ")</f>
        <v>most</v>
      </c>
    </row>
    <row r="1837" spans="1:16" x14ac:dyDescent="0.2">
      <c r="A1837" t="s">
        <v>65</v>
      </c>
      <c r="B1837" t="s">
        <v>66</v>
      </c>
      <c r="C1837">
        <v>1332</v>
      </c>
      <c r="D1837" t="s">
        <v>119</v>
      </c>
      <c r="E1837" s="1">
        <v>42705</v>
      </c>
      <c r="F1837">
        <v>1332</v>
      </c>
      <c r="G1837" t="str">
        <f>VLOOKUP(Table1[[#This Row],[tot_e_Rx]],'Lookup Tables'!$B$2:$C$6,2,TRUE)</f>
        <v xml:space="preserve">very low </v>
      </c>
      <c r="H1837">
        <v>1161</v>
      </c>
      <c r="I1837">
        <v>171</v>
      </c>
      <c r="J1837">
        <v>615</v>
      </c>
      <c r="K1837">
        <v>683</v>
      </c>
      <c r="L1837">
        <v>198</v>
      </c>
      <c r="M1837">
        <v>136</v>
      </c>
      <c r="N1837">
        <v>0.9</v>
      </c>
      <c r="O1837">
        <v>0.88</v>
      </c>
      <c r="P1837" t="str">
        <f>IF(Table1[[#This Row],[pct_pharm_e_Rx]]&gt;=0.85,"most"," ")</f>
        <v>most</v>
      </c>
    </row>
    <row r="1838" spans="1:16" x14ac:dyDescent="0.2">
      <c r="A1838" t="s">
        <v>97</v>
      </c>
      <c r="B1838" t="s">
        <v>98</v>
      </c>
      <c r="C1838">
        <v>1330</v>
      </c>
      <c r="D1838" t="s">
        <v>114</v>
      </c>
      <c r="E1838" s="1">
        <v>42430</v>
      </c>
      <c r="F1838">
        <v>1330</v>
      </c>
      <c r="G1838" t="str">
        <f>VLOOKUP(Table1[[#This Row],[tot_e_Rx]],'Lookup Tables'!$B$2:$C$6,2,TRUE)</f>
        <v xml:space="preserve">very low </v>
      </c>
      <c r="H1838">
        <v>1086</v>
      </c>
      <c r="I1838">
        <v>244</v>
      </c>
      <c r="J1838">
        <v>741</v>
      </c>
      <c r="K1838">
        <v>581</v>
      </c>
      <c r="L1838">
        <v>164</v>
      </c>
      <c r="M1838">
        <v>154</v>
      </c>
      <c r="N1838">
        <v>0.93</v>
      </c>
      <c r="O1838">
        <v>0.86</v>
      </c>
      <c r="P1838" t="str">
        <f>IF(Table1[[#This Row],[pct_pharm_e_Rx]]&gt;=0.85,"most"," ")</f>
        <v>most</v>
      </c>
    </row>
    <row r="1839" spans="1:16" x14ac:dyDescent="0.2">
      <c r="A1839" t="s">
        <v>31</v>
      </c>
      <c r="B1839" t="s">
        <v>32</v>
      </c>
      <c r="C1839">
        <v>1324</v>
      </c>
      <c r="D1839" t="s">
        <v>113</v>
      </c>
      <c r="E1839" s="1">
        <v>42917</v>
      </c>
      <c r="F1839">
        <v>1324</v>
      </c>
      <c r="G1839" t="str">
        <f>VLOOKUP(Table1[[#This Row],[tot_e_Rx]],'Lookup Tables'!$B$2:$C$6,2,TRUE)</f>
        <v xml:space="preserve">very low </v>
      </c>
      <c r="H1839">
        <v>1112</v>
      </c>
      <c r="I1839">
        <v>212</v>
      </c>
      <c r="J1839">
        <v>429</v>
      </c>
      <c r="K1839">
        <v>847</v>
      </c>
      <c r="L1839">
        <v>65</v>
      </c>
      <c r="M1839">
        <v>38</v>
      </c>
      <c r="N1839">
        <v>0.94</v>
      </c>
      <c r="O1839">
        <v>0.93</v>
      </c>
      <c r="P1839" t="str">
        <f>IF(Table1[[#This Row],[pct_pharm_e_Rx]]&gt;=0.85,"most"," ")</f>
        <v>most</v>
      </c>
    </row>
    <row r="1840" spans="1:16" x14ac:dyDescent="0.2">
      <c r="A1840" t="s">
        <v>61</v>
      </c>
      <c r="B1840" t="s">
        <v>62</v>
      </c>
      <c r="C1840">
        <v>1320</v>
      </c>
      <c r="D1840" t="s">
        <v>114</v>
      </c>
      <c r="E1840" s="1">
        <v>42767</v>
      </c>
      <c r="F1840">
        <v>1320</v>
      </c>
      <c r="G1840" t="str">
        <f>VLOOKUP(Table1[[#This Row],[tot_e_Rx]],'Lookup Tables'!$B$2:$C$6,2,TRUE)</f>
        <v xml:space="preserve">very low </v>
      </c>
      <c r="H1840">
        <v>1036</v>
      </c>
      <c r="I1840">
        <v>284</v>
      </c>
      <c r="J1840">
        <v>602</v>
      </c>
      <c r="K1840">
        <v>683</v>
      </c>
      <c r="L1840">
        <v>182</v>
      </c>
      <c r="M1840">
        <v>154</v>
      </c>
      <c r="N1840">
        <v>0.87</v>
      </c>
      <c r="O1840">
        <v>0.86</v>
      </c>
      <c r="P1840" t="str">
        <f>IF(Table1[[#This Row],[pct_pharm_e_Rx]]&gt;=0.85,"most"," ")</f>
        <v>most</v>
      </c>
    </row>
    <row r="1841" spans="1:16" x14ac:dyDescent="0.2">
      <c r="A1841" t="s">
        <v>101</v>
      </c>
      <c r="B1841" t="s">
        <v>102</v>
      </c>
      <c r="C1841">
        <v>1317</v>
      </c>
      <c r="D1841" t="s">
        <v>116</v>
      </c>
      <c r="E1841" s="1">
        <v>42644</v>
      </c>
      <c r="F1841">
        <v>1317</v>
      </c>
      <c r="G1841" t="str">
        <f>VLOOKUP(Table1[[#This Row],[tot_e_Rx]],'Lookup Tables'!$B$2:$C$6,2,TRUE)</f>
        <v xml:space="preserve">very low </v>
      </c>
      <c r="H1841">
        <v>1132</v>
      </c>
      <c r="I1841">
        <v>185</v>
      </c>
      <c r="J1841">
        <v>524</v>
      </c>
      <c r="K1841">
        <v>740</v>
      </c>
      <c r="L1841">
        <v>179</v>
      </c>
      <c r="M1841">
        <v>104</v>
      </c>
      <c r="N1841">
        <v>0.94</v>
      </c>
      <c r="O1841">
        <v>0.94</v>
      </c>
      <c r="P1841" t="str">
        <f>IF(Table1[[#This Row],[pct_pharm_e_Rx]]&gt;=0.85,"most"," ")</f>
        <v>most</v>
      </c>
    </row>
    <row r="1842" spans="1:16" x14ac:dyDescent="0.2">
      <c r="A1842" t="s">
        <v>31</v>
      </c>
      <c r="B1842" t="s">
        <v>32</v>
      </c>
      <c r="C1842">
        <v>1317</v>
      </c>
      <c r="D1842" t="s">
        <v>113</v>
      </c>
      <c r="E1842" s="1">
        <v>42887</v>
      </c>
      <c r="F1842">
        <v>1317</v>
      </c>
      <c r="G1842" t="str">
        <f>VLOOKUP(Table1[[#This Row],[tot_e_Rx]],'Lookup Tables'!$B$2:$C$6,2,TRUE)</f>
        <v xml:space="preserve">very low </v>
      </c>
      <c r="H1842">
        <v>1088</v>
      </c>
      <c r="I1842">
        <v>228</v>
      </c>
      <c r="J1842">
        <v>422</v>
      </c>
      <c r="K1842">
        <v>861</v>
      </c>
      <c r="L1842">
        <v>64</v>
      </c>
      <c r="M1842">
        <v>34</v>
      </c>
      <c r="N1842">
        <v>0.93</v>
      </c>
      <c r="O1842">
        <v>0.91</v>
      </c>
      <c r="P1842" t="str">
        <f>IF(Table1[[#This Row],[pct_pharm_e_Rx]]&gt;=0.85,"most"," ")</f>
        <v>most</v>
      </c>
    </row>
    <row r="1843" spans="1:16" x14ac:dyDescent="0.2">
      <c r="A1843" t="s">
        <v>101</v>
      </c>
      <c r="B1843" t="s">
        <v>102</v>
      </c>
      <c r="C1843">
        <v>1310</v>
      </c>
      <c r="D1843" t="s">
        <v>116</v>
      </c>
      <c r="E1843" s="1">
        <v>42675</v>
      </c>
      <c r="F1843">
        <v>1310</v>
      </c>
      <c r="G1843" t="str">
        <f>VLOOKUP(Table1[[#This Row],[tot_e_Rx]],'Lookup Tables'!$B$2:$C$6,2,TRUE)</f>
        <v xml:space="preserve">very low </v>
      </c>
      <c r="H1843">
        <v>1119</v>
      </c>
      <c r="I1843">
        <v>191</v>
      </c>
      <c r="J1843">
        <v>521</v>
      </c>
      <c r="K1843">
        <v>733</v>
      </c>
      <c r="L1843">
        <v>181</v>
      </c>
      <c r="M1843">
        <v>107</v>
      </c>
      <c r="N1843">
        <v>0.94</v>
      </c>
      <c r="O1843">
        <v>0.94</v>
      </c>
      <c r="P1843" t="str">
        <f>IF(Table1[[#This Row],[pct_pharm_e_Rx]]&gt;=0.85,"most"," ")</f>
        <v>most</v>
      </c>
    </row>
    <row r="1844" spans="1:16" x14ac:dyDescent="0.2">
      <c r="A1844" t="s">
        <v>73</v>
      </c>
      <c r="B1844" t="s">
        <v>74</v>
      </c>
      <c r="C1844">
        <v>1309</v>
      </c>
      <c r="D1844" t="s">
        <v>114</v>
      </c>
      <c r="E1844" s="1">
        <v>42491</v>
      </c>
      <c r="F1844">
        <v>1309</v>
      </c>
      <c r="G1844" t="str">
        <f>VLOOKUP(Table1[[#This Row],[tot_e_Rx]],'Lookup Tables'!$B$2:$C$6,2,TRUE)</f>
        <v xml:space="preserve">very low </v>
      </c>
      <c r="H1844">
        <v>1063</v>
      </c>
      <c r="I1844">
        <v>246</v>
      </c>
      <c r="J1844">
        <v>686</v>
      </c>
      <c r="K1844">
        <v>601</v>
      </c>
      <c r="L1844">
        <v>225</v>
      </c>
      <c r="M1844">
        <v>146</v>
      </c>
      <c r="N1844">
        <v>0.92</v>
      </c>
      <c r="O1844">
        <v>0.92</v>
      </c>
      <c r="P1844" t="str">
        <f>IF(Table1[[#This Row],[pct_pharm_e_Rx]]&gt;=0.85,"most"," ")</f>
        <v>most</v>
      </c>
    </row>
    <row r="1845" spans="1:16" x14ac:dyDescent="0.2">
      <c r="A1845" t="s">
        <v>75</v>
      </c>
      <c r="B1845" t="s">
        <v>76</v>
      </c>
      <c r="C1845">
        <v>1298</v>
      </c>
      <c r="D1845" t="s">
        <v>114</v>
      </c>
      <c r="E1845" s="1">
        <v>42401</v>
      </c>
      <c r="F1845">
        <v>1298</v>
      </c>
      <c r="G1845" t="str">
        <f>VLOOKUP(Table1[[#This Row],[tot_e_Rx]],'Lookup Tables'!$B$2:$C$6,2,TRUE)</f>
        <v xml:space="preserve">very low </v>
      </c>
      <c r="H1845">
        <v>1038</v>
      </c>
      <c r="I1845">
        <v>214</v>
      </c>
      <c r="J1845">
        <v>561</v>
      </c>
      <c r="K1845">
        <v>715</v>
      </c>
      <c r="L1845">
        <v>143</v>
      </c>
      <c r="M1845">
        <v>115</v>
      </c>
      <c r="N1845">
        <v>0.95</v>
      </c>
      <c r="O1845">
        <v>0.93</v>
      </c>
      <c r="P1845" t="str">
        <f>IF(Table1[[#This Row],[pct_pharm_e_Rx]]&gt;=0.85,"most"," ")</f>
        <v>most</v>
      </c>
    </row>
    <row r="1846" spans="1:16" x14ac:dyDescent="0.2">
      <c r="A1846" t="s">
        <v>65</v>
      </c>
      <c r="B1846" t="s">
        <v>66</v>
      </c>
      <c r="C1846">
        <v>1297</v>
      </c>
      <c r="D1846" t="s">
        <v>119</v>
      </c>
      <c r="E1846" s="1">
        <v>42675</v>
      </c>
      <c r="F1846">
        <v>1297</v>
      </c>
      <c r="G1846" t="str">
        <f>VLOOKUP(Table1[[#This Row],[tot_e_Rx]],'Lookup Tables'!$B$2:$C$6,2,TRUE)</f>
        <v xml:space="preserve">very low </v>
      </c>
      <c r="H1846">
        <v>1137</v>
      </c>
      <c r="I1846">
        <v>160</v>
      </c>
      <c r="J1846">
        <v>598</v>
      </c>
      <c r="K1846">
        <v>667</v>
      </c>
      <c r="L1846">
        <v>191</v>
      </c>
      <c r="M1846">
        <v>134</v>
      </c>
      <c r="N1846">
        <v>0.91</v>
      </c>
      <c r="O1846">
        <v>0.87</v>
      </c>
      <c r="P1846" t="str">
        <f>IF(Table1[[#This Row],[pct_pharm_e_Rx]]&gt;=0.85,"most"," ")</f>
        <v>most</v>
      </c>
    </row>
    <row r="1847" spans="1:16" x14ac:dyDescent="0.2">
      <c r="A1847" t="s">
        <v>61</v>
      </c>
      <c r="B1847" t="s">
        <v>62</v>
      </c>
      <c r="C1847">
        <v>1292</v>
      </c>
      <c r="D1847" t="s">
        <v>114</v>
      </c>
      <c r="E1847" s="1">
        <v>42736</v>
      </c>
      <c r="F1847">
        <v>1292</v>
      </c>
      <c r="G1847" t="str">
        <f>VLOOKUP(Table1[[#This Row],[tot_e_Rx]],'Lookup Tables'!$B$2:$C$6,2,TRUE)</f>
        <v xml:space="preserve">very low </v>
      </c>
      <c r="H1847">
        <v>1007</v>
      </c>
      <c r="I1847">
        <v>285</v>
      </c>
      <c r="J1847">
        <v>594</v>
      </c>
      <c r="K1847">
        <v>665</v>
      </c>
      <c r="L1847">
        <v>184</v>
      </c>
      <c r="M1847">
        <v>149</v>
      </c>
      <c r="N1847">
        <v>0.85</v>
      </c>
      <c r="O1847">
        <v>0.83</v>
      </c>
      <c r="P1847" t="str">
        <f>IF(Table1[[#This Row],[pct_pharm_e_Rx]]&gt;=0.85,"most"," ")</f>
        <v xml:space="preserve"> </v>
      </c>
    </row>
    <row r="1848" spans="1:16" x14ac:dyDescent="0.2">
      <c r="A1848" t="s">
        <v>31</v>
      </c>
      <c r="B1848" t="s">
        <v>32</v>
      </c>
      <c r="C1848">
        <v>1289</v>
      </c>
      <c r="D1848" t="s">
        <v>113</v>
      </c>
      <c r="E1848" s="1">
        <v>42856</v>
      </c>
      <c r="F1848">
        <v>1289</v>
      </c>
      <c r="G1848" t="str">
        <f>VLOOKUP(Table1[[#This Row],[tot_e_Rx]],'Lookup Tables'!$B$2:$C$6,2,TRUE)</f>
        <v xml:space="preserve">very low </v>
      </c>
      <c r="H1848">
        <v>1065</v>
      </c>
      <c r="I1848">
        <v>223</v>
      </c>
      <c r="J1848">
        <v>416</v>
      </c>
      <c r="K1848">
        <v>841</v>
      </c>
      <c r="L1848">
        <v>59</v>
      </c>
      <c r="M1848">
        <v>33</v>
      </c>
      <c r="N1848">
        <v>0.92</v>
      </c>
      <c r="O1848">
        <v>0.9</v>
      </c>
      <c r="P1848" t="str">
        <f>IF(Table1[[#This Row],[pct_pharm_e_Rx]]&gt;=0.85,"most"," ")</f>
        <v>most</v>
      </c>
    </row>
    <row r="1849" spans="1:16" x14ac:dyDescent="0.2">
      <c r="A1849" t="s">
        <v>97</v>
      </c>
      <c r="B1849" t="s">
        <v>98</v>
      </c>
      <c r="C1849">
        <v>1283</v>
      </c>
      <c r="D1849" t="s">
        <v>114</v>
      </c>
      <c r="E1849" s="1">
        <v>42401</v>
      </c>
      <c r="F1849">
        <v>1283</v>
      </c>
      <c r="G1849" t="str">
        <f>VLOOKUP(Table1[[#This Row],[tot_e_Rx]],'Lookup Tables'!$B$2:$C$6,2,TRUE)</f>
        <v xml:space="preserve">very low </v>
      </c>
      <c r="H1849">
        <v>1037</v>
      </c>
      <c r="I1849">
        <v>245</v>
      </c>
      <c r="J1849">
        <v>702</v>
      </c>
      <c r="K1849">
        <v>573</v>
      </c>
      <c r="L1849">
        <v>157</v>
      </c>
      <c r="M1849">
        <v>151</v>
      </c>
      <c r="N1849">
        <v>0.93</v>
      </c>
      <c r="O1849">
        <v>0.87</v>
      </c>
      <c r="P1849" t="str">
        <f>IF(Table1[[#This Row],[pct_pharm_e_Rx]]&gt;=0.85,"most"," ")</f>
        <v>most</v>
      </c>
    </row>
    <row r="1850" spans="1:16" x14ac:dyDescent="0.2">
      <c r="A1850" t="s">
        <v>101</v>
      </c>
      <c r="B1850" t="s">
        <v>102</v>
      </c>
      <c r="C1850">
        <v>1279</v>
      </c>
      <c r="D1850" t="s">
        <v>116</v>
      </c>
      <c r="E1850" s="1">
        <v>42583</v>
      </c>
      <c r="F1850">
        <v>1279</v>
      </c>
      <c r="G1850" t="str">
        <f>VLOOKUP(Table1[[#This Row],[tot_e_Rx]],'Lookup Tables'!$B$2:$C$6,2,TRUE)</f>
        <v xml:space="preserve">very low </v>
      </c>
      <c r="H1850">
        <v>1100</v>
      </c>
      <c r="I1850">
        <v>179</v>
      </c>
      <c r="J1850">
        <v>493</v>
      </c>
      <c r="K1850">
        <v>685</v>
      </c>
      <c r="L1850">
        <v>169</v>
      </c>
      <c r="M1850">
        <v>102</v>
      </c>
      <c r="N1850">
        <v>0.92</v>
      </c>
      <c r="O1850">
        <v>0.93</v>
      </c>
      <c r="P1850" t="str">
        <f>IF(Table1[[#This Row],[pct_pharm_e_Rx]]&gt;=0.85,"most"," ")</f>
        <v>most</v>
      </c>
    </row>
    <row r="1851" spans="1:16" x14ac:dyDescent="0.2">
      <c r="A1851" t="s">
        <v>61</v>
      </c>
      <c r="B1851" t="s">
        <v>62</v>
      </c>
      <c r="C1851">
        <v>1275</v>
      </c>
      <c r="D1851" t="s">
        <v>114</v>
      </c>
      <c r="E1851" s="1">
        <v>42705</v>
      </c>
      <c r="F1851">
        <v>1275</v>
      </c>
      <c r="G1851" t="str">
        <f>VLOOKUP(Table1[[#This Row],[tot_e_Rx]],'Lookup Tables'!$B$2:$C$6,2,TRUE)</f>
        <v xml:space="preserve">very low </v>
      </c>
      <c r="H1851">
        <v>978</v>
      </c>
      <c r="I1851">
        <v>297</v>
      </c>
      <c r="J1851">
        <v>592</v>
      </c>
      <c r="K1851">
        <v>652</v>
      </c>
      <c r="L1851">
        <v>184</v>
      </c>
      <c r="M1851">
        <v>147</v>
      </c>
      <c r="N1851">
        <v>0.85</v>
      </c>
      <c r="O1851">
        <v>0.83</v>
      </c>
      <c r="P1851" t="str">
        <f>IF(Table1[[#This Row],[pct_pharm_e_Rx]]&gt;=0.85,"most"," ")</f>
        <v xml:space="preserve"> </v>
      </c>
    </row>
    <row r="1852" spans="1:16" x14ac:dyDescent="0.2">
      <c r="A1852" t="s">
        <v>101</v>
      </c>
      <c r="B1852" t="s">
        <v>102</v>
      </c>
      <c r="C1852">
        <v>1272</v>
      </c>
      <c r="D1852" t="s">
        <v>116</v>
      </c>
      <c r="E1852" s="1">
        <v>42614</v>
      </c>
      <c r="F1852">
        <v>1272</v>
      </c>
      <c r="G1852" t="str">
        <f>VLOOKUP(Table1[[#This Row],[tot_e_Rx]],'Lookup Tables'!$B$2:$C$6,2,TRUE)</f>
        <v xml:space="preserve">very low </v>
      </c>
      <c r="H1852">
        <v>1089</v>
      </c>
      <c r="I1852">
        <v>183</v>
      </c>
      <c r="J1852">
        <v>517</v>
      </c>
      <c r="K1852">
        <v>708</v>
      </c>
      <c r="L1852">
        <v>169</v>
      </c>
      <c r="M1852">
        <v>106</v>
      </c>
      <c r="N1852">
        <v>0.93</v>
      </c>
      <c r="O1852">
        <v>0.93</v>
      </c>
      <c r="P1852" t="str">
        <f>IF(Table1[[#This Row],[pct_pharm_e_Rx]]&gt;=0.85,"most"," ")</f>
        <v>most</v>
      </c>
    </row>
    <row r="1853" spans="1:16" x14ac:dyDescent="0.2">
      <c r="A1853" t="s">
        <v>31</v>
      </c>
      <c r="B1853" t="s">
        <v>32</v>
      </c>
      <c r="C1853">
        <v>1251</v>
      </c>
      <c r="D1853" t="s">
        <v>113</v>
      </c>
      <c r="E1853" s="1">
        <v>42826</v>
      </c>
      <c r="F1853">
        <v>1251</v>
      </c>
      <c r="G1853" t="str">
        <f>VLOOKUP(Table1[[#This Row],[tot_e_Rx]],'Lookup Tables'!$B$2:$C$6,2,TRUE)</f>
        <v xml:space="preserve">very low </v>
      </c>
      <c r="H1853">
        <v>1022</v>
      </c>
      <c r="I1853">
        <v>228</v>
      </c>
      <c r="J1853">
        <v>402</v>
      </c>
      <c r="K1853">
        <v>816</v>
      </c>
      <c r="L1853">
        <v>58</v>
      </c>
      <c r="M1853">
        <v>27</v>
      </c>
      <c r="N1853">
        <v>0.92</v>
      </c>
      <c r="O1853">
        <v>0.9</v>
      </c>
      <c r="P1853" t="str">
        <f>IF(Table1[[#This Row],[pct_pharm_e_Rx]]&gt;=0.85,"most"," ")</f>
        <v>most</v>
      </c>
    </row>
    <row r="1854" spans="1:16" x14ac:dyDescent="0.2">
      <c r="A1854" t="s">
        <v>75</v>
      </c>
      <c r="B1854" t="s">
        <v>76</v>
      </c>
      <c r="C1854">
        <v>1251</v>
      </c>
      <c r="D1854" t="s">
        <v>114</v>
      </c>
      <c r="E1854" s="1">
        <v>42370</v>
      </c>
      <c r="F1854">
        <v>1251</v>
      </c>
      <c r="G1854" t="str">
        <f>VLOOKUP(Table1[[#This Row],[tot_e_Rx]],'Lookup Tables'!$B$2:$C$6,2,TRUE)</f>
        <v xml:space="preserve">very low </v>
      </c>
      <c r="H1854">
        <v>1012</v>
      </c>
      <c r="I1854">
        <v>190</v>
      </c>
      <c r="J1854">
        <v>496</v>
      </c>
      <c r="K1854">
        <v>695</v>
      </c>
      <c r="L1854">
        <v>150</v>
      </c>
      <c r="M1854">
        <v>102</v>
      </c>
      <c r="N1854">
        <v>0.95</v>
      </c>
      <c r="O1854">
        <v>0.93</v>
      </c>
      <c r="P1854" t="str">
        <f>IF(Table1[[#This Row],[pct_pharm_e_Rx]]&gt;=0.85,"most"," ")</f>
        <v>most</v>
      </c>
    </row>
    <row r="1855" spans="1:16" x14ac:dyDescent="0.2">
      <c r="A1855" t="s">
        <v>61</v>
      </c>
      <c r="B1855" t="s">
        <v>62</v>
      </c>
      <c r="C1855">
        <v>1250</v>
      </c>
      <c r="D1855" t="s">
        <v>114</v>
      </c>
      <c r="E1855" s="1">
        <v>42675</v>
      </c>
      <c r="F1855">
        <v>1250</v>
      </c>
      <c r="G1855" t="str">
        <f>VLOOKUP(Table1[[#This Row],[tot_e_Rx]],'Lookup Tables'!$B$2:$C$6,2,TRUE)</f>
        <v xml:space="preserve">very low </v>
      </c>
      <c r="H1855">
        <v>955</v>
      </c>
      <c r="I1855">
        <v>295</v>
      </c>
      <c r="J1855">
        <v>571</v>
      </c>
      <c r="K1855">
        <v>648</v>
      </c>
      <c r="L1855">
        <v>174</v>
      </c>
      <c r="M1855">
        <v>146</v>
      </c>
      <c r="N1855">
        <v>0.85</v>
      </c>
      <c r="O1855">
        <v>0.83</v>
      </c>
      <c r="P1855" t="str">
        <f>IF(Table1[[#This Row],[pct_pharm_e_Rx]]&gt;=0.85,"most"," ")</f>
        <v xml:space="preserve"> </v>
      </c>
    </row>
    <row r="1856" spans="1:16" x14ac:dyDescent="0.2">
      <c r="A1856" t="s">
        <v>25</v>
      </c>
      <c r="B1856" t="s">
        <v>26</v>
      </c>
      <c r="C1856">
        <v>1247</v>
      </c>
      <c r="D1856" t="s">
        <v>117</v>
      </c>
      <c r="E1856" s="1">
        <v>42491</v>
      </c>
      <c r="F1856">
        <v>1247</v>
      </c>
      <c r="G1856" t="str">
        <f>VLOOKUP(Table1[[#This Row],[tot_e_Rx]],'Lookup Tables'!$B$2:$C$6,2,TRUE)</f>
        <v xml:space="preserve">very low </v>
      </c>
      <c r="H1856">
        <v>866</v>
      </c>
      <c r="I1856">
        <v>376</v>
      </c>
      <c r="J1856">
        <v>514</v>
      </c>
      <c r="K1856">
        <v>716</v>
      </c>
      <c r="L1856">
        <v>141</v>
      </c>
      <c r="M1856">
        <v>51</v>
      </c>
      <c r="N1856">
        <v>0.96</v>
      </c>
      <c r="O1856">
        <v>0.95</v>
      </c>
      <c r="P1856" t="str">
        <f>IF(Table1[[#This Row],[pct_pharm_e_Rx]]&gt;=0.85,"most"," ")</f>
        <v>most</v>
      </c>
    </row>
    <row r="1857" spans="1:16" x14ac:dyDescent="0.2">
      <c r="A1857" t="s">
        <v>101</v>
      </c>
      <c r="B1857" t="s">
        <v>102</v>
      </c>
      <c r="C1857">
        <v>1244</v>
      </c>
      <c r="D1857" t="s">
        <v>116</v>
      </c>
      <c r="E1857" s="1">
        <v>42522</v>
      </c>
      <c r="F1857">
        <v>1244</v>
      </c>
      <c r="G1857" t="str">
        <f>VLOOKUP(Table1[[#This Row],[tot_e_Rx]],'Lookup Tables'!$B$2:$C$6,2,TRUE)</f>
        <v xml:space="preserve">very low </v>
      </c>
      <c r="H1857">
        <v>1022</v>
      </c>
      <c r="I1857">
        <v>222</v>
      </c>
      <c r="J1857">
        <v>504</v>
      </c>
      <c r="K1857">
        <v>699</v>
      </c>
      <c r="L1857">
        <v>176</v>
      </c>
      <c r="M1857">
        <v>99</v>
      </c>
      <c r="N1857">
        <v>0.93</v>
      </c>
      <c r="O1857">
        <v>0.93</v>
      </c>
      <c r="P1857" t="str">
        <f>IF(Table1[[#This Row],[pct_pharm_e_Rx]]&gt;=0.85,"most"," ")</f>
        <v>most</v>
      </c>
    </row>
    <row r="1858" spans="1:16" x14ac:dyDescent="0.2">
      <c r="A1858" t="s">
        <v>91</v>
      </c>
      <c r="B1858" t="s">
        <v>92</v>
      </c>
      <c r="C1858">
        <v>1235</v>
      </c>
      <c r="D1858" t="s">
        <v>119</v>
      </c>
      <c r="E1858" s="1">
        <v>42614</v>
      </c>
      <c r="F1858">
        <v>1235</v>
      </c>
      <c r="G1858" t="str">
        <f>VLOOKUP(Table1[[#This Row],[tot_e_Rx]],'Lookup Tables'!$B$2:$C$6,2,TRUE)</f>
        <v xml:space="preserve">very low </v>
      </c>
      <c r="H1858">
        <v>978</v>
      </c>
      <c r="I1858">
        <v>257</v>
      </c>
      <c r="J1858">
        <v>581</v>
      </c>
      <c r="K1858">
        <v>628</v>
      </c>
      <c r="L1858">
        <v>130</v>
      </c>
      <c r="M1858">
        <v>204</v>
      </c>
      <c r="N1858">
        <v>0.89</v>
      </c>
      <c r="O1858">
        <v>0.89</v>
      </c>
      <c r="P1858" t="str">
        <f>IF(Table1[[#This Row],[pct_pharm_e_Rx]]&gt;=0.85,"most"," ")</f>
        <v>most</v>
      </c>
    </row>
    <row r="1859" spans="1:16" x14ac:dyDescent="0.2">
      <c r="A1859" t="s">
        <v>101</v>
      </c>
      <c r="B1859" t="s">
        <v>102</v>
      </c>
      <c r="C1859">
        <v>1230</v>
      </c>
      <c r="D1859" t="s">
        <v>116</v>
      </c>
      <c r="E1859" s="1">
        <v>42552</v>
      </c>
      <c r="F1859">
        <v>1230</v>
      </c>
      <c r="G1859" t="str">
        <f>VLOOKUP(Table1[[#This Row],[tot_e_Rx]],'Lookup Tables'!$B$2:$C$6,2,TRUE)</f>
        <v xml:space="preserve">very low </v>
      </c>
      <c r="H1859">
        <v>1037</v>
      </c>
      <c r="I1859">
        <v>193</v>
      </c>
      <c r="J1859">
        <v>496</v>
      </c>
      <c r="K1859">
        <v>684</v>
      </c>
      <c r="L1859">
        <v>176</v>
      </c>
      <c r="M1859">
        <v>101</v>
      </c>
      <c r="N1859">
        <v>0.93</v>
      </c>
      <c r="O1859">
        <v>0.93</v>
      </c>
      <c r="P1859" t="str">
        <f>IF(Table1[[#This Row],[pct_pharm_e_Rx]]&gt;=0.85,"most"," ")</f>
        <v>most</v>
      </c>
    </row>
    <row r="1860" spans="1:16" x14ac:dyDescent="0.2">
      <c r="A1860" t="s">
        <v>35</v>
      </c>
      <c r="B1860" t="s">
        <v>36</v>
      </c>
      <c r="C1860">
        <v>1225</v>
      </c>
      <c r="D1860" t="s">
        <v>114</v>
      </c>
      <c r="E1860" s="1">
        <v>42491</v>
      </c>
      <c r="F1860">
        <v>1225</v>
      </c>
      <c r="G1860" t="str">
        <f>VLOOKUP(Table1[[#This Row],[tot_e_Rx]],'Lookup Tables'!$B$2:$C$6,2,TRUE)</f>
        <v xml:space="preserve">very low </v>
      </c>
      <c r="H1860">
        <v>1019</v>
      </c>
      <c r="I1860">
        <v>205</v>
      </c>
      <c r="J1860">
        <v>670</v>
      </c>
      <c r="K1860">
        <v>538</v>
      </c>
      <c r="L1860">
        <v>146</v>
      </c>
      <c r="M1860">
        <v>192</v>
      </c>
      <c r="N1860">
        <v>0.86</v>
      </c>
      <c r="O1860">
        <v>0.84</v>
      </c>
      <c r="P1860" t="str">
        <f>IF(Table1[[#This Row],[pct_pharm_e_Rx]]&gt;=0.85,"most"," ")</f>
        <v xml:space="preserve"> </v>
      </c>
    </row>
    <row r="1861" spans="1:16" x14ac:dyDescent="0.2">
      <c r="A1861" t="s">
        <v>61</v>
      </c>
      <c r="B1861" t="s">
        <v>62</v>
      </c>
      <c r="C1861">
        <v>1213</v>
      </c>
      <c r="D1861" t="s">
        <v>114</v>
      </c>
      <c r="E1861" s="1">
        <v>42644</v>
      </c>
      <c r="F1861">
        <v>1213</v>
      </c>
      <c r="G1861" t="str">
        <f>VLOOKUP(Table1[[#This Row],[tot_e_Rx]],'Lookup Tables'!$B$2:$C$6,2,TRUE)</f>
        <v xml:space="preserve">very low </v>
      </c>
      <c r="H1861">
        <v>923</v>
      </c>
      <c r="I1861">
        <v>290</v>
      </c>
      <c r="J1861">
        <v>569</v>
      </c>
      <c r="K1861">
        <v>618</v>
      </c>
      <c r="L1861">
        <v>167</v>
      </c>
      <c r="M1861">
        <v>146</v>
      </c>
      <c r="N1861">
        <v>0.87</v>
      </c>
      <c r="O1861">
        <v>0.82</v>
      </c>
      <c r="P1861" t="str">
        <f>IF(Table1[[#This Row],[pct_pharm_e_Rx]]&gt;=0.85,"most"," ")</f>
        <v xml:space="preserve"> </v>
      </c>
    </row>
    <row r="1862" spans="1:16" x14ac:dyDescent="0.2">
      <c r="A1862" t="s">
        <v>31</v>
      </c>
      <c r="B1862" t="s">
        <v>32</v>
      </c>
      <c r="C1862">
        <v>1207</v>
      </c>
      <c r="D1862" t="s">
        <v>113</v>
      </c>
      <c r="E1862" s="1">
        <v>42795</v>
      </c>
      <c r="F1862">
        <v>1207</v>
      </c>
      <c r="G1862" t="str">
        <f>VLOOKUP(Table1[[#This Row],[tot_e_Rx]],'Lookup Tables'!$B$2:$C$6,2,TRUE)</f>
        <v xml:space="preserve">very low </v>
      </c>
      <c r="H1862">
        <v>982</v>
      </c>
      <c r="I1862">
        <v>224</v>
      </c>
      <c r="J1862">
        <v>393</v>
      </c>
      <c r="K1862">
        <v>783</v>
      </c>
      <c r="L1862">
        <v>49</v>
      </c>
      <c r="M1862">
        <v>26</v>
      </c>
      <c r="N1862">
        <v>0.92</v>
      </c>
      <c r="O1862">
        <v>0.91</v>
      </c>
      <c r="P1862" t="str">
        <f>IF(Table1[[#This Row],[pct_pharm_e_Rx]]&gt;=0.85,"most"," ")</f>
        <v>most</v>
      </c>
    </row>
    <row r="1863" spans="1:16" x14ac:dyDescent="0.2">
      <c r="A1863" t="s">
        <v>97</v>
      </c>
      <c r="B1863" t="s">
        <v>98</v>
      </c>
      <c r="C1863">
        <v>1203</v>
      </c>
      <c r="D1863" t="s">
        <v>114</v>
      </c>
      <c r="E1863" s="1">
        <v>42370</v>
      </c>
      <c r="F1863">
        <v>1203</v>
      </c>
      <c r="G1863" t="str">
        <f>VLOOKUP(Table1[[#This Row],[tot_e_Rx]],'Lookup Tables'!$B$2:$C$6,2,TRUE)</f>
        <v xml:space="preserve">very low </v>
      </c>
      <c r="H1863">
        <v>967</v>
      </c>
      <c r="I1863">
        <v>236</v>
      </c>
      <c r="J1863">
        <v>602</v>
      </c>
      <c r="K1863">
        <v>536</v>
      </c>
      <c r="L1863">
        <v>150</v>
      </c>
      <c r="M1863">
        <v>133</v>
      </c>
      <c r="N1863">
        <v>0.93</v>
      </c>
      <c r="O1863">
        <v>0.88</v>
      </c>
      <c r="P1863" t="str">
        <f>IF(Table1[[#This Row],[pct_pharm_e_Rx]]&gt;=0.85,"most"," ")</f>
        <v>most</v>
      </c>
    </row>
    <row r="1864" spans="1:16" x14ac:dyDescent="0.2">
      <c r="A1864" t="s">
        <v>73</v>
      </c>
      <c r="B1864" t="s">
        <v>74</v>
      </c>
      <c r="C1864">
        <v>1186</v>
      </c>
      <c r="D1864" t="s">
        <v>114</v>
      </c>
      <c r="E1864" s="1">
        <v>42461</v>
      </c>
      <c r="F1864">
        <v>1186</v>
      </c>
      <c r="G1864" t="str">
        <f>VLOOKUP(Table1[[#This Row],[tot_e_Rx]],'Lookup Tables'!$B$2:$C$6,2,TRUE)</f>
        <v xml:space="preserve">very low </v>
      </c>
      <c r="H1864">
        <v>995</v>
      </c>
      <c r="I1864">
        <v>191</v>
      </c>
      <c r="J1864">
        <v>618</v>
      </c>
      <c r="K1864">
        <v>550</v>
      </c>
      <c r="L1864">
        <v>200</v>
      </c>
      <c r="M1864">
        <v>131</v>
      </c>
      <c r="N1864">
        <v>0.92</v>
      </c>
      <c r="O1864">
        <v>0.91</v>
      </c>
      <c r="P1864" t="str">
        <f>IF(Table1[[#This Row],[pct_pharm_e_Rx]]&gt;=0.85,"most"," ")</f>
        <v>most</v>
      </c>
    </row>
    <row r="1865" spans="1:16" x14ac:dyDescent="0.2">
      <c r="A1865" t="s">
        <v>61</v>
      </c>
      <c r="B1865" t="s">
        <v>62</v>
      </c>
      <c r="C1865">
        <v>1177</v>
      </c>
      <c r="D1865" t="s">
        <v>114</v>
      </c>
      <c r="E1865" s="1">
        <v>42614</v>
      </c>
      <c r="F1865">
        <v>1177</v>
      </c>
      <c r="G1865" t="str">
        <f>VLOOKUP(Table1[[#This Row],[tot_e_Rx]],'Lookup Tables'!$B$2:$C$6,2,TRUE)</f>
        <v xml:space="preserve">very low </v>
      </c>
      <c r="H1865">
        <v>896</v>
      </c>
      <c r="I1865">
        <v>281</v>
      </c>
      <c r="J1865">
        <v>563</v>
      </c>
      <c r="K1865">
        <v>594</v>
      </c>
      <c r="L1865">
        <v>162</v>
      </c>
      <c r="M1865">
        <v>142</v>
      </c>
      <c r="N1865">
        <v>0.86</v>
      </c>
      <c r="O1865">
        <v>0.81</v>
      </c>
      <c r="P1865" t="str">
        <f>IF(Table1[[#This Row],[pct_pharm_e_Rx]]&gt;=0.85,"most"," ")</f>
        <v xml:space="preserve"> </v>
      </c>
    </row>
    <row r="1866" spans="1:16" x14ac:dyDescent="0.2">
      <c r="A1866" t="s">
        <v>65</v>
      </c>
      <c r="B1866" t="s">
        <v>66</v>
      </c>
      <c r="C1866">
        <v>1177</v>
      </c>
      <c r="D1866" t="s">
        <v>119</v>
      </c>
      <c r="E1866" s="1">
        <v>42644</v>
      </c>
      <c r="F1866">
        <v>1177</v>
      </c>
      <c r="G1866" t="str">
        <f>VLOOKUP(Table1[[#This Row],[tot_e_Rx]],'Lookup Tables'!$B$2:$C$6,2,TRUE)</f>
        <v xml:space="preserve">very low </v>
      </c>
      <c r="H1866">
        <v>995</v>
      </c>
      <c r="I1866">
        <v>182</v>
      </c>
      <c r="J1866">
        <v>549</v>
      </c>
      <c r="K1866">
        <v>596</v>
      </c>
      <c r="L1866">
        <v>176</v>
      </c>
      <c r="M1866">
        <v>122</v>
      </c>
      <c r="N1866">
        <v>0.91</v>
      </c>
      <c r="O1866">
        <v>0.82</v>
      </c>
      <c r="P1866" t="str">
        <f>IF(Table1[[#This Row],[pct_pharm_e_Rx]]&gt;=0.85,"most"," ")</f>
        <v xml:space="preserve"> </v>
      </c>
    </row>
    <row r="1867" spans="1:16" x14ac:dyDescent="0.2">
      <c r="A1867" t="s">
        <v>61</v>
      </c>
      <c r="B1867" t="s">
        <v>62</v>
      </c>
      <c r="C1867">
        <v>1160</v>
      </c>
      <c r="D1867" t="s">
        <v>114</v>
      </c>
      <c r="E1867" s="1">
        <v>42522</v>
      </c>
      <c r="F1867">
        <v>1160</v>
      </c>
      <c r="G1867" t="str">
        <f>VLOOKUP(Table1[[#This Row],[tot_e_Rx]],'Lookup Tables'!$B$2:$C$6,2,TRUE)</f>
        <v xml:space="preserve">very low </v>
      </c>
      <c r="H1867">
        <v>866</v>
      </c>
      <c r="I1867">
        <v>294</v>
      </c>
      <c r="J1867">
        <v>572</v>
      </c>
      <c r="K1867">
        <v>573</v>
      </c>
      <c r="L1867">
        <v>159</v>
      </c>
      <c r="M1867">
        <v>134</v>
      </c>
      <c r="N1867">
        <v>0.86</v>
      </c>
      <c r="O1867">
        <v>0.81</v>
      </c>
      <c r="P1867" t="str">
        <f>IF(Table1[[#This Row],[pct_pharm_e_Rx]]&gt;=0.85,"most"," ")</f>
        <v xml:space="preserve"> </v>
      </c>
    </row>
    <row r="1868" spans="1:16" x14ac:dyDescent="0.2">
      <c r="A1868" t="s">
        <v>61</v>
      </c>
      <c r="B1868" t="s">
        <v>62</v>
      </c>
      <c r="C1868">
        <v>1160</v>
      </c>
      <c r="D1868" t="s">
        <v>114</v>
      </c>
      <c r="E1868" s="1">
        <v>42583</v>
      </c>
      <c r="F1868">
        <v>1160</v>
      </c>
      <c r="G1868" t="str">
        <f>VLOOKUP(Table1[[#This Row],[tot_e_Rx]],'Lookup Tables'!$B$2:$C$6,2,TRUE)</f>
        <v xml:space="preserve">very low </v>
      </c>
      <c r="H1868">
        <v>876</v>
      </c>
      <c r="I1868">
        <v>284</v>
      </c>
      <c r="J1868">
        <v>551</v>
      </c>
      <c r="K1868">
        <v>560</v>
      </c>
      <c r="L1868">
        <v>151</v>
      </c>
      <c r="M1868">
        <v>140</v>
      </c>
      <c r="N1868">
        <v>0.86</v>
      </c>
      <c r="O1868">
        <v>0.82</v>
      </c>
      <c r="P1868" t="str">
        <f>IF(Table1[[#This Row],[pct_pharm_e_Rx]]&gt;=0.85,"most"," ")</f>
        <v xml:space="preserve"> </v>
      </c>
    </row>
    <row r="1869" spans="1:16" x14ac:dyDescent="0.2">
      <c r="A1869" t="s">
        <v>101</v>
      </c>
      <c r="B1869" t="s">
        <v>102</v>
      </c>
      <c r="C1869">
        <v>1152</v>
      </c>
      <c r="D1869" t="s">
        <v>116</v>
      </c>
      <c r="E1869" s="1">
        <v>42491</v>
      </c>
      <c r="F1869">
        <v>1152</v>
      </c>
      <c r="G1869" t="str">
        <f>VLOOKUP(Table1[[#This Row],[tot_e_Rx]],'Lookup Tables'!$B$2:$C$6,2,TRUE)</f>
        <v xml:space="preserve">very low </v>
      </c>
      <c r="H1869">
        <v>989</v>
      </c>
      <c r="I1869">
        <v>163</v>
      </c>
      <c r="J1869">
        <v>482</v>
      </c>
      <c r="K1869">
        <v>648</v>
      </c>
      <c r="L1869">
        <v>164</v>
      </c>
      <c r="M1869">
        <v>102</v>
      </c>
      <c r="N1869">
        <v>0.93</v>
      </c>
      <c r="O1869">
        <v>0.93</v>
      </c>
      <c r="P1869" t="str">
        <f>IF(Table1[[#This Row],[pct_pharm_e_Rx]]&gt;=0.85,"most"," ")</f>
        <v>most</v>
      </c>
    </row>
    <row r="1870" spans="1:16" x14ac:dyDescent="0.2">
      <c r="A1870" t="s">
        <v>91</v>
      </c>
      <c r="B1870" t="s">
        <v>92</v>
      </c>
      <c r="C1870">
        <v>1150</v>
      </c>
      <c r="D1870" t="s">
        <v>119</v>
      </c>
      <c r="E1870" s="1">
        <v>42583</v>
      </c>
      <c r="F1870">
        <v>1150</v>
      </c>
      <c r="G1870" t="str">
        <f>VLOOKUP(Table1[[#This Row],[tot_e_Rx]],'Lookup Tables'!$B$2:$C$6,2,TRUE)</f>
        <v xml:space="preserve">very low </v>
      </c>
      <c r="H1870">
        <v>885</v>
      </c>
      <c r="I1870">
        <v>265</v>
      </c>
      <c r="J1870">
        <v>510</v>
      </c>
      <c r="K1870">
        <v>591</v>
      </c>
      <c r="L1870">
        <v>123</v>
      </c>
      <c r="M1870">
        <v>182</v>
      </c>
      <c r="N1870">
        <v>0.88</v>
      </c>
      <c r="O1870">
        <v>0.88</v>
      </c>
      <c r="P1870" t="str">
        <f>IF(Table1[[#This Row],[pct_pharm_e_Rx]]&gt;=0.85,"most"," ")</f>
        <v>most</v>
      </c>
    </row>
    <row r="1871" spans="1:16" x14ac:dyDescent="0.2">
      <c r="A1871" t="s">
        <v>31</v>
      </c>
      <c r="B1871" t="s">
        <v>32</v>
      </c>
      <c r="C1871">
        <v>1147</v>
      </c>
      <c r="D1871" t="s">
        <v>113</v>
      </c>
      <c r="E1871" s="1">
        <v>42767</v>
      </c>
      <c r="F1871">
        <v>1147</v>
      </c>
      <c r="G1871" t="str">
        <f>VLOOKUP(Table1[[#This Row],[tot_e_Rx]],'Lookup Tables'!$B$2:$C$6,2,TRUE)</f>
        <v xml:space="preserve">very low </v>
      </c>
      <c r="H1871">
        <v>936</v>
      </c>
      <c r="I1871">
        <v>211</v>
      </c>
      <c r="J1871">
        <v>375</v>
      </c>
      <c r="K1871">
        <v>745</v>
      </c>
      <c r="L1871">
        <v>44</v>
      </c>
      <c r="M1871">
        <v>23</v>
      </c>
      <c r="N1871">
        <v>0.92</v>
      </c>
      <c r="O1871">
        <v>0.91</v>
      </c>
      <c r="P1871" t="str">
        <f>IF(Table1[[#This Row],[pct_pharm_e_Rx]]&gt;=0.85,"most"," ")</f>
        <v>most</v>
      </c>
    </row>
    <row r="1872" spans="1:16" x14ac:dyDescent="0.2">
      <c r="A1872" t="s">
        <v>61</v>
      </c>
      <c r="B1872" t="s">
        <v>62</v>
      </c>
      <c r="C1872">
        <v>1137</v>
      </c>
      <c r="D1872" t="s">
        <v>114</v>
      </c>
      <c r="E1872" s="1">
        <v>42552</v>
      </c>
      <c r="F1872">
        <v>1137</v>
      </c>
      <c r="G1872" t="str">
        <f>VLOOKUP(Table1[[#This Row],[tot_e_Rx]],'Lookup Tables'!$B$2:$C$6,2,TRUE)</f>
        <v xml:space="preserve">very low </v>
      </c>
      <c r="H1872">
        <v>849</v>
      </c>
      <c r="I1872">
        <v>288</v>
      </c>
      <c r="J1872">
        <v>545</v>
      </c>
      <c r="K1872">
        <v>577</v>
      </c>
      <c r="L1872">
        <v>158</v>
      </c>
      <c r="M1872">
        <v>133</v>
      </c>
      <c r="N1872">
        <v>0.86</v>
      </c>
      <c r="O1872">
        <v>0.82</v>
      </c>
      <c r="P1872" t="str">
        <f>IF(Table1[[#This Row],[pct_pharm_e_Rx]]&gt;=0.85,"most"," ")</f>
        <v xml:space="preserve"> </v>
      </c>
    </row>
    <row r="1873" spans="1:16" x14ac:dyDescent="0.2">
      <c r="A1873" t="s">
        <v>65</v>
      </c>
      <c r="B1873" t="s">
        <v>66</v>
      </c>
      <c r="C1873">
        <v>1132</v>
      </c>
      <c r="D1873" t="s">
        <v>119</v>
      </c>
      <c r="E1873" s="1">
        <v>42614</v>
      </c>
      <c r="F1873">
        <v>1132</v>
      </c>
      <c r="G1873" t="str">
        <f>VLOOKUP(Table1[[#This Row],[tot_e_Rx]],'Lookup Tables'!$B$2:$C$6,2,TRUE)</f>
        <v xml:space="preserve">very low </v>
      </c>
      <c r="H1873">
        <v>971</v>
      </c>
      <c r="I1873">
        <v>161</v>
      </c>
      <c r="J1873">
        <v>523</v>
      </c>
      <c r="K1873">
        <v>582</v>
      </c>
      <c r="L1873">
        <v>164</v>
      </c>
      <c r="M1873">
        <v>118</v>
      </c>
      <c r="N1873">
        <v>0.9</v>
      </c>
      <c r="O1873">
        <v>0.79</v>
      </c>
      <c r="P1873" t="str">
        <f>IF(Table1[[#This Row],[pct_pharm_e_Rx]]&gt;=0.85,"most"," ")</f>
        <v xml:space="preserve"> </v>
      </c>
    </row>
    <row r="1874" spans="1:16" x14ac:dyDescent="0.2">
      <c r="A1874" t="s">
        <v>73</v>
      </c>
      <c r="B1874" t="s">
        <v>74</v>
      </c>
      <c r="C1874">
        <v>1127</v>
      </c>
      <c r="D1874" t="s">
        <v>114</v>
      </c>
      <c r="E1874" s="1">
        <v>42430</v>
      </c>
      <c r="F1874">
        <v>1127</v>
      </c>
      <c r="G1874" t="str">
        <f>VLOOKUP(Table1[[#This Row],[tot_e_Rx]],'Lookup Tables'!$B$2:$C$6,2,TRUE)</f>
        <v xml:space="preserve">very low </v>
      </c>
      <c r="H1874">
        <v>946</v>
      </c>
      <c r="I1874">
        <v>181</v>
      </c>
      <c r="J1874">
        <v>594</v>
      </c>
      <c r="K1874">
        <v>514</v>
      </c>
      <c r="L1874">
        <v>178</v>
      </c>
      <c r="M1874">
        <v>126</v>
      </c>
      <c r="N1874">
        <v>0.91</v>
      </c>
      <c r="O1874">
        <v>0.9</v>
      </c>
      <c r="P1874" t="str">
        <f>IF(Table1[[#This Row],[pct_pharm_e_Rx]]&gt;=0.85,"most"," ")</f>
        <v>most</v>
      </c>
    </row>
    <row r="1875" spans="1:16" x14ac:dyDescent="0.2">
      <c r="A1875" t="s">
        <v>25</v>
      </c>
      <c r="B1875" t="s">
        <v>26</v>
      </c>
      <c r="C1875">
        <v>1125</v>
      </c>
      <c r="D1875" t="s">
        <v>117</v>
      </c>
      <c r="E1875" s="1">
        <v>42461</v>
      </c>
      <c r="F1875">
        <v>1125</v>
      </c>
      <c r="G1875" t="str">
        <f>VLOOKUP(Table1[[#This Row],[tot_e_Rx]],'Lookup Tables'!$B$2:$C$6,2,TRUE)</f>
        <v xml:space="preserve">very low </v>
      </c>
      <c r="H1875">
        <v>782</v>
      </c>
      <c r="I1875">
        <v>338</v>
      </c>
      <c r="J1875">
        <v>468</v>
      </c>
      <c r="K1875">
        <v>641</v>
      </c>
      <c r="L1875">
        <v>123</v>
      </c>
      <c r="M1875">
        <v>47</v>
      </c>
      <c r="N1875">
        <v>0.96</v>
      </c>
      <c r="O1875">
        <v>0.93</v>
      </c>
      <c r="P1875" t="str">
        <f>IF(Table1[[#This Row],[pct_pharm_e_Rx]]&gt;=0.85,"most"," ")</f>
        <v>most</v>
      </c>
    </row>
    <row r="1876" spans="1:16" x14ac:dyDescent="0.2">
      <c r="A1876" t="s">
        <v>91</v>
      </c>
      <c r="B1876" t="s">
        <v>92</v>
      </c>
      <c r="C1876">
        <v>1117</v>
      </c>
      <c r="D1876" t="s">
        <v>119</v>
      </c>
      <c r="E1876" s="1">
        <v>42522</v>
      </c>
      <c r="F1876">
        <v>1117</v>
      </c>
      <c r="G1876" t="str">
        <f>VLOOKUP(Table1[[#This Row],[tot_e_Rx]],'Lookup Tables'!$B$2:$C$6,2,TRUE)</f>
        <v xml:space="preserve">very low </v>
      </c>
      <c r="H1876">
        <v>786</v>
      </c>
      <c r="I1876">
        <v>331</v>
      </c>
      <c r="J1876">
        <v>508</v>
      </c>
      <c r="K1876">
        <v>596</v>
      </c>
      <c r="L1876">
        <v>129</v>
      </c>
      <c r="M1876">
        <v>175</v>
      </c>
      <c r="N1876">
        <v>0.87</v>
      </c>
      <c r="O1876">
        <v>0.87</v>
      </c>
      <c r="P1876" t="str">
        <f>IF(Table1[[#This Row],[pct_pharm_e_Rx]]&gt;=0.85,"most"," ")</f>
        <v>most</v>
      </c>
    </row>
    <row r="1877" spans="1:16" x14ac:dyDescent="0.2">
      <c r="A1877" t="s">
        <v>65</v>
      </c>
      <c r="B1877" t="s">
        <v>66</v>
      </c>
      <c r="C1877">
        <v>1113</v>
      </c>
      <c r="D1877" t="s">
        <v>119</v>
      </c>
      <c r="E1877" s="1">
        <v>42583</v>
      </c>
      <c r="F1877">
        <v>1113</v>
      </c>
      <c r="G1877" t="str">
        <f>VLOOKUP(Table1[[#This Row],[tot_e_Rx]],'Lookup Tables'!$B$2:$C$6,2,TRUE)</f>
        <v xml:space="preserve">very low </v>
      </c>
      <c r="H1877">
        <v>937</v>
      </c>
      <c r="I1877">
        <v>176</v>
      </c>
      <c r="J1877">
        <v>461</v>
      </c>
      <c r="K1877">
        <v>508</v>
      </c>
      <c r="L1877">
        <v>154</v>
      </c>
      <c r="M1877">
        <v>104</v>
      </c>
      <c r="N1877">
        <v>0.9</v>
      </c>
      <c r="O1877">
        <v>0.83</v>
      </c>
      <c r="P1877" t="str">
        <f>IF(Table1[[#This Row],[pct_pharm_e_Rx]]&gt;=0.85,"most"," ")</f>
        <v xml:space="preserve"> </v>
      </c>
    </row>
    <row r="1878" spans="1:16" x14ac:dyDescent="0.2">
      <c r="A1878" t="s">
        <v>101</v>
      </c>
      <c r="B1878" t="s">
        <v>102</v>
      </c>
      <c r="C1878">
        <v>1110</v>
      </c>
      <c r="D1878" t="s">
        <v>116</v>
      </c>
      <c r="E1878" s="1">
        <v>42461</v>
      </c>
      <c r="F1878">
        <v>1110</v>
      </c>
      <c r="G1878" t="str">
        <f>VLOOKUP(Table1[[#This Row],[tot_e_Rx]],'Lookup Tables'!$B$2:$C$6,2,TRUE)</f>
        <v xml:space="preserve">very low </v>
      </c>
      <c r="H1878">
        <v>968</v>
      </c>
      <c r="I1878">
        <v>142</v>
      </c>
      <c r="J1878">
        <v>471</v>
      </c>
      <c r="K1878">
        <v>619</v>
      </c>
      <c r="L1878">
        <v>154</v>
      </c>
      <c r="M1878">
        <v>100</v>
      </c>
      <c r="N1878">
        <v>0.93</v>
      </c>
      <c r="O1878">
        <v>0.93</v>
      </c>
      <c r="P1878" t="str">
        <f>IF(Table1[[#This Row],[pct_pharm_e_Rx]]&gt;=0.85,"most"," ")</f>
        <v>most</v>
      </c>
    </row>
    <row r="1879" spans="1:16" x14ac:dyDescent="0.2">
      <c r="A1879" t="s">
        <v>91</v>
      </c>
      <c r="B1879" t="s">
        <v>92</v>
      </c>
      <c r="C1879">
        <v>1108</v>
      </c>
      <c r="D1879" t="s">
        <v>119</v>
      </c>
      <c r="E1879" s="1">
        <v>42552</v>
      </c>
      <c r="F1879">
        <v>1108</v>
      </c>
      <c r="G1879" t="str">
        <f>VLOOKUP(Table1[[#This Row],[tot_e_Rx]],'Lookup Tables'!$B$2:$C$6,2,TRUE)</f>
        <v xml:space="preserve">very low </v>
      </c>
      <c r="H1879">
        <v>807</v>
      </c>
      <c r="I1879">
        <v>301</v>
      </c>
      <c r="J1879">
        <v>504</v>
      </c>
      <c r="K1879">
        <v>590</v>
      </c>
      <c r="L1879">
        <v>126</v>
      </c>
      <c r="M1879">
        <v>179</v>
      </c>
      <c r="N1879">
        <v>0.88</v>
      </c>
      <c r="O1879">
        <v>0.88</v>
      </c>
      <c r="P1879" t="str">
        <f>IF(Table1[[#This Row],[pct_pharm_e_Rx]]&gt;=0.85,"most"," ")</f>
        <v>most</v>
      </c>
    </row>
    <row r="1880" spans="1:16" x14ac:dyDescent="0.2">
      <c r="A1880" t="s">
        <v>35</v>
      </c>
      <c r="B1880" t="s">
        <v>36</v>
      </c>
      <c r="C1880">
        <v>1084</v>
      </c>
      <c r="D1880" t="s">
        <v>114</v>
      </c>
      <c r="E1880" s="1">
        <v>42461</v>
      </c>
      <c r="F1880">
        <v>1084</v>
      </c>
      <c r="G1880" t="str">
        <f>VLOOKUP(Table1[[#This Row],[tot_e_Rx]],'Lookup Tables'!$B$2:$C$6,2,TRUE)</f>
        <v xml:space="preserve">very low </v>
      </c>
      <c r="H1880">
        <v>916</v>
      </c>
      <c r="I1880">
        <v>167</v>
      </c>
      <c r="J1880">
        <v>600</v>
      </c>
      <c r="K1880">
        <v>466</v>
      </c>
      <c r="L1880">
        <v>132</v>
      </c>
      <c r="M1880">
        <v>160</v>
      </c>
      <c r="N1880">
        <v>0.86</v>
      </c>
      <c r="O1880">
        <v>0.84</v>
      </c>
      <c r="P1880" t="str">
        <f>IF(Table1[[#This Row],[pct_pharm_e_Rx]]&gt;=0.85,"most"," ")</f>
        <v xml:space="preserve"> </v>
      </c>
    </row>
    <row r="1881" spans="1:16" x14ac:dyDescent="0.2">
      <c r="A1881" t="s">
        <v>73</v>
      </c>
      <c r="B1881" t="s">
        <v>74</v>
      </c>
      <c r="C1881">
        <v>1082</v>
      </c>
      <c r="D1881" t="s">
        <v>114</v>
      </c>
      <c r="E1881" s="1">
        <v>42401</v>
      </c>
      <c r="F1881">
        <v>1082</v>
      </c>
      <c r="G1881" t="str">
        <f>VLOOKUP(Table1[[#This Row],[tot_e_Rx]],'Lookup Tables'!$B$2:$C$6,2,TRUE)</f>
        <v xml:space="preserve">very low </v>
      </c>
      <c r="H1881">
        <v>917</v>
      </c>
      <c r="I1881">
        <v>165</v>
      </c>
      <c r="J1881">
        <v>576</v>
      </c>
      <c r="K1881">
        <v>488</v>
      </c>
      <c r="L1881">
        <v>177</v>
      </c>
      <c r="M1881">
        <v>126</v>
      </c>
      <c r="N1881">
        <v>0.91</v>
      </c>
      <c r="O1881">
        <v>0.9</v>
      </c>
      <c r="P1881" t="str">
        <f>IF(Table1[[#This Row],[pct_pharm_e_Rx]]&gt;=0.85,"most"," ")</f>
        <v>most</v>
      </c>
    </row>
    <row r="1882" spans="1:16" x14ac:dyDescent="0.2">
      <c r="A1882" t="s">
        <v>101</v>
      </c>
      <c r="B1882" t="s">
        <v>102</v>
      </c>
      <c r="C1882">
        <v>1077</v>
      </c>
      <c r="D1882" t="s">
        <v>116</v>
      </c>
      <c r="E1882" s="1">
        <v>42430</v>
      </c>
      <c r="F1882">
        <v>1077</v>
      </c>
      <c r="G1882" t="str">
        <f>VLOOKUP(Table1[[#This Row],[tot_e_Rx]],'Lookup Tables'!$B$2:$C$6,2,TRUE)</f>
        <v xml:space="preserve">very low </v>
      </c>
      <c r="H1882">
        <v>941</v>
      </c>
      <c r="I1882">
        <v>136</v>
      </c>
      <c r="J1882">
        <v>469</v>
      </c>
      <c r="K1882">
        <v>588</v>
      </c>
      <c r="L1882">
        <v>152</v>
      </c>
      <c r="M1882">
        <v>86</v>
      </c>
      <c r="N1882">
        <v>0.94</v>
      </c>
      <c r="O1882">
        <v>0.92</v>
      </c>
      <c r="P1882" t="str">
        <f>IF(Table1[[#This Row],[pct_pharm_e_Rx]]&gt;=0.85,"most"," ")</f>
        <v>most</v>
      </c>
    </row>
    <row r="1883" spans="1:16" x14ac:dyDescent="0.2">
      <c r="A1883" t="s">
        <v>11</v>
      </c>
      <c r="B1883" t="s">
        <v>12</v>
      </c>
      <c r="C1883">
        <v>1073</v>
      </c>
      <c r="D1883" t="s">
        <v>113</v>
      </c>
      <c r="E1883" s="1">
        <v>43466</v>
      </c>
      <c r="F1883">
        <v>1073</v>
      </c>
      <c r="G1883" t="str">
        <f>VLOOKUP(Table1[[#This Row],[tot_e_Rx]],'Lookup Tables'!$B$2:$C$6,2,TRUE)</f>
        <v xml:space="preserve">very low </v>
      </c>
      <c r="H1883">
        <v>1019</v>
      </c>
      <c r="I1883">
        <v>54</v>
      </c>
      <c r="J1883">
        <v>607</v>
      </c>
      <c r="K1883">
        <v>458</v>
      </c>
      <c r="L1883">
        <v>198</v>
      </c>
      <c r="M1883">
        <v>123</v>
      </c>
      <c r="N1883">
        <v>0.96</v>
      </c>
      <c r="O1883">
        <v>0.97</v>
      </c>
      <c r="P1883" t="str">
        <f>IF(Table1[[#This Row],[pct_pharm_e_Rx]]&gt;=0.85,"most"," ")</f>
        <v>most</v>
      </c>
    </row>
    <row r="1884" spans="1:16" x14ac:dyDescent="0.2">
      <c r="A1884" t="s">
        <v>11</v>
      </c>
      <c r="B1884" t="s">
        <v>12</v>
      </c>
      <c r="C1884">
        <v>1073</v>
      </c>
      <c r="D1884" t="s">
        <v>113</v>
      </c>
      <c r="E1884" s="1">
        <v>43556</v>
      </c>
      <c r="F1884">
        <v>1073</v>
      </c>
      <c r="G1884" t="str">
        <f>VLOOKUP(Table1[[#This Row],[tot_e_Rx]],'Lookup Tables'!$B$2:$C$6,2,TRUE)</f>
        <v xml:space="preserve">very low </v>
      </c>
      <c r="H1884">
        <v>1028</v>
      </c>
      <c r="I1884">
        <v>43</v>
      </c>
      <c r="J1884">
        <v>620</v>
      </c>
      <c r="K1884">
        <v>450</v>
      </c>
      <c r="L1884">
        <v>204</v>
      </c>
      <c r="M1884">
        <v>125</v>
      </c>
      <c r="N1884">
        <v>0.97</v>
      </c>
      <c r="O1884">
        <v>0.97</v>
      </c>
      <c r="P1884" t="str">
        <f>IF(Table1[[#This Row],[pct_pharm_e_Rx]]&gt;=0.85,"most"," ")</f>
        <v>most</v>
      </c>
    </row>
    <row r="1885" spans="1:16" x14ac:dyDescent="0.2">
      <c r="A1885" t="s">
        <v>11</v>
      </c>
      <c r="B1885" t="s">
        <v>12</v>
      </c>
      <c r="C1885">
        <v>1072</v>
      </c>
      <c r="D1885" t="s">
        <v>113</v>
      </c>
      <c r="E1885" s="1">
        <v>43525</v>
      </c>
      <c r="F1885">
        <v>1072</v>
      </c>
      <c r="G1885" t="str">
        <f>VLOOKUP(Table1[[#This Row],[tot_e_Rx]],'Lookup Tables'!$B$2:$C$6,2,TRUE)</f>
        <v xml:space="preserve">very low </v>
      </c>
      <c r="H1885">
        <v>1014</v>
      </c>
      <c r="I1885">
        <v>48</v>
      </c>
      <c r="J1885">
        <v>624</v>
      </c>
      <c r="K1885">
        <v>446</v>
      </c>
      <c r="L1885">
        <v>211</v>
      </c>
      <c r="M1885">
        <v>122</v>
      </c>
      <c r="N1885">
        <v>0.96</v>
      </c>
      <c r="O1885">
        <v>0.96</v>
      </c>
      <c r="P1885" t="str">
        <f>IF(Table1[[#This Row],[pct_pharm_e_Rx]]&gt;=0.85,"most"," ")</f>
        <v>most</v>
      </c>
    </row>
    <row r="1886" spans="1:16" x14ac:dyDescent="0.2">
      <c r="A1886" t="s">
        <v>31</v>
      </c>
      <c r="B1886" t="s">
        <v>32</v>
      </c>
      <c r="C1886">
        <v>1063</v>
      </c>
      <c r="D1886" t="s">
        <v>113</v>
      </c>
      <c r="E1886" s="1">
        <v>42736</v>
      </c>
      <c r="F1886">
        <v>1063</v>
      </c>
      <c r="G1886" t="str">
        <f>VLOOKUP(Table1[[#This Row],[tot_e_Rx]],'Lookup Tables'!$B$2:$C$6,2,TRUE)</f>
        <v xml:space="preserve">very low </v>
      </c>
      <c r="H1886">
        <v>838</v>
      </c>
      <c r="I1886">
        <v>225</v>
      </c>
      <c r="J1886">
        <v>361</v>
      </c>
      <c r="K1886">
        <v>691</v>
      </c>
      <c r="L1886">
        <v>39</v>
      </c>
      <c r="M1886">
        <v>22</v>
      </c>
      <c r="N1886">
        <v>0.92</v>
      </c>
      <c r="O1886">
        <v>0.9</v>
      </c>
      <c r="P1886" t="str">
        <f>IF(Table1[[#This Row],[pct_pharm_e_Rx]]&gt;=0.85,"most"," ")</f>
        <v>most</v>
      </c>
    </row>
    <row r="1887" spans="1:16" x14ac:dyDescent="0.2">
      <c r="A1887" t="s">
        <v>11</v>
      </c>
      <c r="B1887" t="s">
        <v>12</v>
      </c>
      <c r="C1887">
        <v>1058</v>
      </c>
      <c r="D1887" t="s">
        <v>113</v>
      </c>
      <c r="E1887" s="1">
        <v>43497</v>
      </c>
      <c r="F1887">
        <v>1058</v>
      </c>
      <c r="G1887" t="str">
        <f>VLOOKUP(Table1[[#This Row],[tot_e_Rx]],'Lookup Tables'!$B$2:$C$6,2,TRUE)</f>
        <v xml:space="preserve">very low </v>
      </c>
      <c r="H1887">
        <v>1012</v>
      </c>
      <c r="I1887">
        <v>46</v>
      </c>
      <c r="J1887">
        <v>619</v>
      </c>
      <c r="K1887">
        <v>438</v>
      </c>
      <c r="L1887">
        <v>200</v>
      </c>
      <c r="M1887">
        <v>129</v>
      </c>
      <c r="N1887">
        <v>0.96</v>
      </c>
      <c r="O1887">
        <v>0.95</v>
      </c>
      <c r="P1887" t="str">
        <f>IF(Table1[[#This Row],[pct_pharm_e_Rx]]&gt;=0.85,"most"," ")</f>
        <v>most</v>
      </c>
    </row>
    <row r="1888" spans="1:16" x14ac:dyDescent="0.2">
      <c r="A1888" t="s">
        <v>25</v>
      </c>
      <c r="B1888" t="s">
        <v>26</v>
      </c>
      <c r="C1888">
        <v>1048</v>
      </c>
      <c r="D1888" t="s">
        <v>117</v>
      </c>
      <c r="E1888" s="1">
        <v>42430</v>
      </c>
      <c r="F1888">
        <v>1048</v>
      </c>
      <c r="G1888" t="str">
        <f>VLOOKUP(Table1[[#This Row],[tot_e_Rx]],'Lookup Tables'!$B$2:$C$6,2,TRUE)</f>
        <v xml:space="preserve">very low </v>
      </c>
      <c r="H1888">
        <v>701</v>
      </c>
      <c r="I1888">
        <v>342</v>
      </c>
      <c r="J1888">
        <v>427</v>
      </c>
      <c r="K1888">
        <v>604</v>
      </c>
      <c r="L1888">
        <v>113</v>
      </c>
      <c r="M1888">
        <v>42</v>
      </c>
      <c r="N1888">
        <v>0.95</v>
      </c>
      <c r="O1888">
        <v>0.93</v>
      </c>
      <c r="P1888" t="str">
        <f>IF(Table1[[#This Row],[pct_pharm_e_Rx]]&gt;=0.85,"most"," ")</f>
        <v>most</v>
      </c>
    </row>
    <row r="1889" spans="1:16" x14ac:dyDescent="0.2">
      <c r="A1889" t="s">
        <v>11</v>
      </c>
      <c r="B1889" t="s">
        <v>12</v>
      </c>
      <c r="C1889">
        <v>1047</v>
      </c>
      <c r="D1889" t="s">
        <v>113</v>
      </c>
      <c r="E1889" s="1">
        <v>43435</v>
      </c>
      <c r="F1889">
        <v>1047</v>
      </c>
      <c r="G1889" t="str">
        <f>VLOOKUP(Table1[[#This Row],[tot_e_Rx]],'Lookup Tables'!$B$2:$C$6,2,TRUE)</f>
        <v xml:space="preserve">very low </v>
      </c>
      <c r="H1889">
        <v>995</v>
      </c>
      <c r="I1889">
        <v>50</v>
      </c>
      <c r="J1889">
        <v>604</v>
      </c>
      <c r="K1889">
        <v>435</v>
      </c>
      <c r="L1889">
        <v>195</v>
      </c>
      <c r="M1889">
        <v>118</v>
      </c>
      <c r="N1889">
        <v>0.97</v>
      </c>
      <c r="O1889">
        <v>0.97</v>
      </c>
      <c r="P1889" t="str">
        <f>IF(Table1[[#This Row],[pct_pharm_e_Rx]]&gt;=0.85,"most"," ")</f>
        <v>most</v>
      </c>
    </row>
    <row r="1890" spans="1:16" x14ac:dyDescent="0.2">
      <c r="A1890" t="s">
        <v>101</v>
      </c>
      <c r="B1890" t="s">
        <v>102</v>
      </c>
      <c r="C1890">
        <v>1046</v>
      </c>
      <c r="D1890" t="s">
        <v>116</v>
      </c>
      <c r="E1890" s="1">
        <v>42401</v>
      </c>
      <c r="F1890">
        <v>1046</v>
      </c>
      <c r="G1890" t="str">
        <f>VLOOKUP(Table1[[#This Row],[tot_e_Rx]],'Lookup Tables'!$B$2:$C$6,2,TRUE)</f>
        <v xml:space="preserve">very low </v>
      </c>
      <c r="H1890">
        <v>905</v>
      </c>
      <c r="I1890">
        <v>141</v>
      </c>
      <c r="J1890">
        <v>468</v>
      </c>
      <c r="K1890">
        <v>558</v>
      </c>
      <c r="L1890">
        <v>149</v>
      </c>
      <c r="M1890">
        <v>94</v>
      </c>
      <c r="N1890">
        <v>0.91</v>
      </c>
      <c r="O1890">
        <v>0.9</v>
      </c>
      <c r="P1890" t="str">
        <f>IF(Table1[[#This Row],[pct_pharm_e_Rx]]&gt;=0.85,"most"," ")</f>
        <v>most</v>
      </c>
    </row>
    <row r="1891" spans="1:16" x14ac:dyDescent="0.2">
      <c r="A1891" t="s">
        <v>11</v>
      </c>
      <c r="B1891" t="s">
        <v>12</v>
      </c>
      <c r="C1891">
        <v>1042</v>
      </c>
      <c r="D1891" t="s">
        <v>113</v>
      </c>
      <c r="E1891" s="1">
        <v>43405</v>
      </c>
      <c r="F1891">
        <v>1042</v>
      </c>
      <c r="G1891" t="str">
        <f>VLOOKUP(Table1[[#This Row],[tot_e_Rx]],'Lookup Tables'!$B$2:$C$6,2,TRUE)</f>
        <v xml:space="preserve">very low </v>
      </c>
      <c r="H1891">
        <v>988</v>
      </c>
      <c r="I1891">
        <v>53</v>
      </c>
      <c r="J1891">
        <v>602</v>
      </c>
      <c r="K1891">
        <v>434</v>
      </c>
      <c r="L1891">
        <v>193</v>
      </c>
      <c r="M1891">
        <v>114</v>
      </c>
      <c r="N1891">
        <v>0.97</v>
      </c>
      <c r="O1891">
        <v>0.97</v>
      </c>
      <c r="P1891" t="str">
        <f>IF(Table1[[#This Row],[pct_pharm_e_Rx]]&gt;=0.85,"most"," ")</f>
        <v>most</v>
      </c>
    </row>
    <row r="1892" spans="1:16" x14ac:dyDescent="0.2">
      <c r="A1892" t="s">
        <v>31</v>
      </c>
      <c r="B1892" t="s">
        <v>32</v>
      </c>
      <c r="C1892">
        <v>1041</v>
      </c>
      <c r="D1892" t="s">
        <v>113</v>
      </c>
      <c r="E1892" s="1">
        <v>42705</v>
      </c>
      <c r="F1892">
        <v>1041</v>
      </c>
      <c r="G1892" t="str">
        <f>VLOOKUP(Table1[[#This Row],[tot_e_Rx]],'Lookup Tables'!$B$2:$C$6,2,TRUE)</f>
        <v xml:space="preserve">very low </v>
      </c>
      <c r="H1892">
        <v>816</v>
      </c>
      <c r="I1892">
        <v>225</v>
      </c>
      <c r="J1892">
        <v>350</v>
      </c>
      <c r="K1892">
        <v>677</v>
      </c>
      <c r="L1892">
        <v>34</v>
      </c>
      <c r="M1892">
        <v>20</v>
      </c>
      <c r="N1892">
        <v>0.92</v>
      </c>
      <c r="O1892">
        <v>0.91</v>
      </c>
      <c r="P1892" t="str">
        <f>IF(Table1[[#This Row],[pct_pharm_e_Rx]]&gt;=0.85,"most"," ")</f>
        <v>most</v>
      </c>
    </row>
    <row r="1893" spans="1:16" x14ac:dyDescent="0.2">
      <c r="A1893" t="s">
        <v>11</v>
      </c>
      <c r="B1893" t="s">
        <v>12</v>
      </c>
      <c r="C1893">
        <v>1038</v>
      </c>
      <c r="D1893" t="s">
        <v>113</v>
      </c>
      <c r="E1893" s="1">
        <v>43374</v>
      </c>
      <c r="F1893">
        <v>1038</v>
      </c>
      <c r="G1893" t="str">
        <f>VLOOKUP(Table1[[#This Row],[tot_e_Rx]],'Lookup Tables'!$B$2:$C$6,2,TRUE)</f>
        <v xml:space="preserve">very low </v>
      </c>
      <c r="H1893">
        <v>979</v>
      </c>
      <c r="I1893">
        <v>58</v>
      </c>
      <c r="J1893">
        <v>606</v>
      </c>
      <c r="K1893">
        <v>427</v>
      </c>
      <c r="L1893">
        <v>191</v>
      </c>
      <c r="M1893">
        <v>119</v>
      </c>
      <c r="N1893">
        <v>0.97</v>
      </c>
      <c r="O1893">
        <v>0.97</v>
      </c>
      <c r="P1893" t="str">
        <f>IF(Table1[[#This Row],[pct_pharm_e_Rx]]&gt;=0.85,"most"," ")</f>
        <v>most</v>
      </c>
    </row>
    <row r="1894" spans="1:16" x14ac:dyDescent="0.2">
      <c r="A1894" t="s">
        <v>101</v>
      </c>
      <c r="B1894" t="s">
        <v>102</v>
      </c>
      <c r="C1894">
        <v>1037</v>
      </c>
      <c r="D1894" t="s">
        <v>116</v>
      </c>
      <c r="E1894" s="1">
        <v>42370</v>
      </c>
      <c r="F1894">
        <v>1037</v>
      </c>
      <c r="G1894" t="str">
        <f>VLOOKUP(Table1[[#This Row],[tot_e_Rx]],'Lookup Tables'!$B$2:$C$6,2,TRUE)</f>
        <v xml:space="preserve">very low </v>
      </c>
      <c r="H1894">
        <v>899</v>
      </c>
      <c r="I1894">
        <v>138</v>
      </c>
      <c r="J1894">
        <v>440</v>
      </c>
      <c r="K1894">
        <v>515</v>
      </c>
      <c r="L1894">
        <v>151</v>
      </c>
      <c r="M1894">
        <v>88</v>
      </c>
      <c r="N1894">
        <v>0.92</v>
      </c>
      <c r="O1894">
        <v>0.91</v>
      </c>
      <c r="P1894" t="str">
        <f>IF(Table1[[#This Row],[pct_pharm_e_Rx]]&gt;=0.85,"most"," ")</f>
        <v>most</v>
      </c>
    </row>
    <row r="1895" spans="1:16" x14ac:dyDescent="0.2">
      <c r="A1895" t="s">
        <v>35</v>
      </c>
      <c r="B1895" t="s">
        <v>36</v>
      </c>
      <c r="C1895">
        <v>1027</v>
      </c>
      <c r="D1895" t="s">
        <v>114</v>
      </c>
      <c r="E1895" s="1">
        <v>42430</v>
      </c>
      <c r="F1895">
        <v>1027</v>
      </c>
      <c r="G1895" t="str">
        <f>VLOOKUP(Table1[[#This Row],[tot_e_Rx]],'Lookup Tables'!$B$2:$C$6,2,TRUE)</f>
        <v xml:space="preserve">very low </v>
      </c>
      <c r="H1895">
        <v>877</v>
      </c>
      <c r="I1895">
        <v>149</v>
      </c>
      <c r="J1895">
        <v>581</v>
      </c>
      <c r="K1895">
        <v>424</v>
      </c>
      <c r="L1895">
        <v>125</v>
      </c>
      <c r="M1895">
        <v>153</v>
      </c>
      <c r="N1895">
        <v>0.83</v>
      </c>
      <c r="O1895">
        <v>0.81</v>
      </c>
      <c r="P1895" t="str">
        <f>IF(Table1[[#This Row],[pct_pharm_e_Rx]]&gt;=0.85,"most"," ")</f>
        <v xml:space="preserve"> </v>
      </c>
    </row>
    <row r="1896" spans="1:16" x14ac:dyDescent="0.2">
      <c r="A1896" t="s">
        <v>73</v>
      </c>
      <c r="B1896" t="s">
        <v>74</v>
      </c>
      <c r="C1896">
        <v>1025</v>
      </c>
      <c r="D1896" t="s">
        <v>114</v>
      </c>
      <c r="E1896" s="1">
        <v>42370</v>
      </c>
      <c r="F1896">
        <v>1025</v>
      </c>
      <c r="G1896" t="str">
        <f>VLOOKUP(Table1[[#This Row],[tot_e_Rx]],'Lookup Tables'!$B$2:$C$6,2,TRUE)</f>
        <v xml:space="preserve">very low </v>
      </c>
      <c r="H1896">
        <v>863</v>
      </c>
      <c r="I1896">
        <v>162</v>
      </c>
      <c r="J1896">
        <v>514</v>
      </c>
      <c r="K1896">
        <v>448</v>
      </c>
      <c r="L1896">
        <v>182</v>
      </c>
      <c r="M1896">
        <v>103</v>
      </c>
      <c r="N1896">
        <v>0.91</v>
      </c>
      <c r="O1896">
        <v>0.89</v>
      </c>
      <c r="P1896" t="str">
        <f>IF(Table1[[#This Row],[pct_pharm_e_Rx]]&gt;=0.85,"most"," ")</f>
        <v>most</v>
      </c>
    </row>
    <row r="1897" spans="1:16" x14ac:dyDescent="0.2">
      <c r="A1897" t="s">
        <v>31</v>
      </c>
      <c r="B1897" t="s">
        <v>32</v>
      </c>
      <c r="C1897">
        <v>1023</v>
      </c>
      <c r="D1897" t="s">
        <v>113</v>
      </c>
      <c r="E1897" s="1">
        <v>42675</v>
      </c>
      <c r="F1897">
        <v>1023</v>
      </c>
      <c r="G1897" t="str">
        <f>VLOOKUP(Table1[[#This Row],[tot_e_Rx]],'Lookup Tables'!$B$2:$C$6,2,TRUE)</f>
        <v xml:space="preserve">very low </v>
      </c>
      <c r="H1897">
        <v>799</v>
      </c>
      <c r="I1897">
        <v>224</v>
      </c>
      <c r="J1897">
        <v>345</v>
      </c>
      <c r="K1897">
        <v>669</v>
      </c>
      <c r="L1897">
        <v>38</v>
      </c>
      <c r="M1897">
        <v>18</v>
      </c>
      <c r="N1897">
        <v>0.91</v>
      </c>
      <c r="O1897">
        <v>0.91</v>
      </c>
      <c r="P1897" t="str">
        <f>IF(Table1[[#This Row],[pct_pharm_e_Rx]]&gt;=0.85,"most"," ")</f>
        <v>most</v>
      </c>
    </row>
    <row r="1898" spans="1:16" x14ac:dyDescent="0.2">
      <c r="A1898" t="s">
        <v>11</v>
      </c>
      <c r="B1898" t="s">
        <v>12</v>
      </c>
      <c r="C1898">
        <v>1023</v>
      </c>
      <c r="D1898" t="s">
        <v>113</v>
      </c>
      <c r="E1898" s="1">
        <v>43344</v>
      </c>
      <c r="F1898">
        <v>1023</v>
      </c>
      <c r="G1898" t="str">
        <f>VLOOKUP(Table1[[#This Row],[tot_e_Rx]],'Lookup Tables'!$B$2:$C$6,2,TRUE)</f>
        <v xml:space="preserve">very low </v>
      </c>
      <c r="H1898">
        <v>969</v>
      </c>
      <c r="I1898">
        <v>53</v>
      </c>
      <c r="J1898">
        <v>604</v>
      </c>
      <c r="K1898">
        <v>417</v>
      </c>
      <c r="L1898">
        <v>188</v>
      </c>
      <c r="M1898">
        <v>118</v>
      </c>
      <c r="N1898">
        <v>0.97</v>
      </c>
      <c r="O1898">
        <v>0.96</v>
      </c>
      <c r="P1898" t="str">
        <f>IF(Table1[[#This Row],[pct_pharm_e_Rx]]&gt;=0.85,"most"," ")</f>
        <v>most</v>
      </c>
    </row>
    <row r="1899" spans="1:16" x14ac:dyDescent="0.2">
      <c r="A1899" t="s">
        <v>109</v>
      </c>
      <c r="B1899" t="s">
        <v>110</v>
      </c>
      <c r="C1899">
        <v>1018</v>
      </c>
      <c r="D1899" t="s">
        <v>114</v>
      </c>
      <c r="E1899" s="1">
        <v>43556</v>
      </c>
      <c r="F1899">
        <v>1018</v>
      </c>
      <c r="G1899" t="str">
        <f>VLOOKUP(Table1[[#This Row],[tot_e_Rx]],'Lookup Tables'!$B$2:$C$6,2,TRUE)</f>
        <v xml:space="preserve">very low </v>
      </c>
      <c r="H1899">
        <v>925</v>
      </c>
      <c r="I1899">
        <v>90</v>
      </c>
      <c r="J1899">
        <v>503</v>
      </c>
      <c r="K1899">
        <v>511</v>
      </c>
      <c r="L1899">
        <v>135</v>
      </c>
      <c r="M1899">
        <v>143</v>
      </c>
      <c r="N1899">
        <v>0.97</v>
      </c>
      <c r="O1899">
        <v>0.97</v>
      </c>
      <c r="P1899" t="str">
        <f>IF(Table1[[#This Row],[pct_pharm_e_Rx]]&gt;=0.85,"most"," ")</f>
        <v>most</v>
      </c>
    </row>
    <row r="1900" spans="1:16" x14ac:dyDescent="0.2">
      <c r="A1900" t="s">
        <v>109</v>
      </c>
      <c r="B1900" t="s">
        <v>110</v>
      </c>
      <c r="C1900">
        <v>1015</v>
      </c>
      <c r="D1900" t="s">
        <v>114</v>
      </c>
      <c r="E1900" s="1">
        <v>43525</v>
      </c>
      <c r="F1900">
        <v>1015</v>
      </c>
      <c r="G1900" t="str">
        <f>VLOOKUP(Table1[[#This Row],[tot_e_Rx]],'Lookup Tables'!$B$2:$C$6,2,TRUE)</f>
        <v xml:space="preserve">very low </v>
      </c>
      <c r="H1900">
        <v>921</v>
      </c>
      <c r="I1900">
        <v>89</v>
      </c>
      <c r="J1900">
        <v>502</v>
      </c>
      <c r="K1900">
        <v>511</v>
      </c>
      <c r="L1900">
        <v>134</v>
      </c>
      <c r="M1900">
        <v>147</v>
      </c>
      <c r="N1900">
        <v>0.97</v>
      </c>
      <c r="O1900">
        <v>0.97</v>
      </c>
      <c r="P1900" t="str">
        <f>IF(Table1[[#This Row],[pct_pharm_e_Rx]]&gt;=0.85,"most"," ")</f>
        <v>most</v>
      </c>
    </row>
    <row r="1901" spans="1:16" x14ac:dyDescent="0.2">
      <c r="A1901" t="s">
        <v>61</v>
      </c>
      <c r="B1901" t="s">
        <v>62</v>
      </c>
      <c r="C1901">
        <v>1010</v>
      </c>
      <c r="D1901" t="s">
        <v>114</v>
      </c>
      <c r="E1901" s="1">
        <v>42491</v>
      </c>
      <c r="F1901">
        <v>1010</v>
      </c>
      <c r="G1901" t="str">
        <f>VLOOKUP(Table1[[#This Row],[tot_e_Rx]],'Lookup Tables'!$B$2:$C$6,2,TRUE)</f>
        <v xml:space="preserve">very low </v>
      </c>
      <c r="H1901">
        <v>751</v>
      </c>
      <c r="I1901">
        <v>259</v>
      </c>
      <c r="J1901">
        <v>529</v>
      </c>
      <c r="K1901">
        <v>473</v>
      </c>
      <c r="L1901">
        <v>147</v>
      </c>
      <c r="M1901">
        <v>128</v>
      </c>
      <c r="N1901">
        <v>0.86</v>
      </c>
      <c r="O1901">
        <v>0.82</v>
      </c>
      <c r="P1901" t="str">
        <f>IF(Table1[[#This Row],[pct_pharm_e_Rx]]&gt;=0.85,"most"," ")</f>
        <v xml:space="preserve"> </v>
      </c>
    </row>
    <row r="1902" spans="1:16" x14ac:dyDescent="0.2">
      <c r="A1902" t="s">
        <v>11</v>
      </c>
      <c r="B1902" t="s">
        <v>12</v>
      </c>
      <c r="C1902">
        <v>1005</v>
      </c>
      <c r="D1902" t="s">
        <v>113</v>
      </c>
      <c r="E1902" s="1">
        <v>43313</v>
      </c>
      <c r="F1902">
        <v>1005</v>
      </c>
      <c r="G1902" t="str">
        <f>VLOOKUP(Table1[[#This Row],[tot_e_Rx]],'Lookup Tables'!$B$2:$C$6,2,TRUE)</f>
        <v xml:space="preserve">very low </v>
      </c>
      <c r="H1902">
        <v>948</v>
      </c>
      <c r="I1902">
        <v>57</v>
      </c>
      <c r="J1902">
        <v>592</v>
      </c>
      <c r="K1902">
        <v>410</v>
      </c>
      <c r="L1902">
        <v>189</v>
      </c>
      <c r="M1902">
        <v>114</v>
      </c>
      <c r="N1902">
        <v>0.97</v>
      </c>
      <c r="O1902">
        <v>0.96</v>
      </c>
      <c r="P1902" t="str">
        <f>IF(Table1[[#This Row],[pct_pharm_e_Rx]]&gt;=0.85,"most"," ")</f>
        <v>most</v>
      </c>
    </row>
    <row r="1903" spans="1:16" x14ac:dyDescent="0.2">
      <c r="A1903" t="s">
        <v>31</v>
      </c>
      <c r="B1903" t="s">
        <v>32</v>
      </c>
      <c r="C1903">
        <v>998</v>
      </c>
      <c r="D1903" t="s">
        <v>113</v>
      </c>
      <c r="E1903" s="1">
        <v>42644</v>
      </c>
      <c r="F1903">
        <v>998</v>
      </c>
      <c r="G1903" t="str">
        <f>VLOOKUP(Table1[[#This Row],[tot_e_Rx]],'Lookup Tables'!$B$2:$C$6,2,TRUE)</f>
        <v xml:space="preserve">very low </v>
      </c>
      <c r="H1903">
        <v>777</v>
      </c>
      <c r="I1903">
        <v>221</v>
      </c>
      <c r="J1903">
        <v>339</v>
      </c>
      <c r="K1903">
        <v>649</v>
      </c>
      <c r="L1903">
        <v>31</v>
      </c>
      <c r="M1903">
        <v>20</v>
      </c>
      <c r="N1903">
        <v>0.93</v>
      </c>
      <c r="O1903">
        <v>0.91</v>
      </c>
      <c r="P1903" t="str">
        <f>IF(Table1[[#This Row],[pct_pharm_e_Rx]]&gt;=0.85,"most"," ")</f>
        <v>most</v>
      </c>
    </row>
    <row r="1904" spans="1:16" x14ac:dyDescent="0.2">
      <c r="A1904" t="s">
        <v>109</v>
      </c>
      <c r="B1904" t="s">
        <v>110</v>
      </c>
      <c r="C1904">
        <v>996</v>
      </c>
      <c r="D1904" t="s">
        <v>114</v>
      </c>
      <c r="E1904" s="1">
        <v>43466</v>
      </c>
      <c r="F1904">
        <v>996</v>
      </c>
      <c r="G1904" t="str">
        <f>VLOOKUP(Table1[[#This Row],[tot_e_Rx]],'Lookup Tables'!$B$2:$C$6,2,TRUE)</f>
        <v xml:space="preserve">very low </v>
      </c>
      <c r="H1904">
        <v>882</v>
      </c>
      <c r="I1904">
        <v>113</v>
      </c>
      <c r="J1904">
        <v>492</v>
      </c>
      <c r="K1904">
        <v>496</v>
      </c>
      <c r="L1904">
        <v>134</v>
      </c>
      <c r="M1904">
        <v>139</v>
      </c>
      <c r="N1904">
        <v>0.98</v>
      </c>
      <c r="O1904">
        <v>0.97</v>
      </c>
      <c r="P1904" t="str">
        <f>IF(Table1[[#This Row],[pct_pharm_e_Rx]]&gt;=0.85,"most"," ")</f>
        <v>most</v>
      </c>
    </row>
    <row r="1905" spans="1:16" x14ac:dyDescent="0.2">
      <c r="A1905" t="s">
        <v>109</v>
      </c>
      <c r="B1905" t="s">
        <v>110</v>
      </c>
      <c r="C1905">
        <v>993</v>
      </c>
      <c r="D1905" t="s">
        <v>114</v>
      </c>
      <c r="E1905" s="1">
        <v>43405</v>
      </c>
      <c r="F1905">
        <v>993</v>
      </c>
      <c r="G1905" t="str">
        <f>VLOOKUP(Table1[[#This Row],[tot_e_Rx]],'Lookup Tables'!$B$2:$C$6,2,TRUE)</f>
        <v xml:space="preserve">very low </v>
      </c>
      <c r="H1905">
        <v>887</v>
      </c>
      <c r="I1905">
        <v>106</v>
      </c>
      <c r="J1905">
        <v>475</v>
      </c>
      <c r="K1905">
        <v>513</v>
      </c>
      <c r="L1905">
        <v>132</v>
      </c>
      <c r="M1905">
        <v>132</v>
      </c>
      <c r="N1905">
        <v>0.98</v>
      </c>
      <c r="O1905">
        <v>0.98</v>
      </c>
      <c r="P1905" t="str">
        <f>IF(Table1[[#This Row],[pct_pharm_e_Rx]]&gt;=0.85,"most"," ")</f>
        <v>most</v>
      </c>
    </row>
    <row r="1906" spans="1:16" x14ac:dyDescent="0.2">
      <c r="A1906" t="s">
        <v>109</v>
      </c>
      <c r="B1906" t="s">
        <v>110</v>
      </c>
      <c r="C1906">
        <v>993</v>
      </c>
      <c r="D1906" t="s">
        <v>114</v>
      </c>
      <c r="E1906" s="1">
        <v>43497</v>
      </c>
      <c r="F1906">
        <v>993</v>
      </c>
      <c r="G1906" t="str">
        <f>VLOOKUP(Table1[[#This Row],[tot_e_Rx]],'Lookup Tables'!$B$2:$C$6,2,TRUE)</f>
        <v xml:space="preserve">very low </v>
      </c>
      <c r="H1906">
        <v>877</v>
      </c>
      <c r="I1906">
        <v>113</v>
      </c>
      <c r="J1906">
        <v>497</v>
      </c>
      <c r="K1906">
        <v>495</v>
      </c>
      <c r="L1906">
        <v>132</v>
      </c>
      <c r="M1906">
        <v>142</v>
      </c>
      <c r="N1906">
        <v>0.98</v>
      </c>
      <c r="O1906">
        <v>0.97</v>
      </c>
      <c r="P1906" t="str">
        <f>IF(Table1[[#This Row],[pct_pharm_e_Rx]]&gt;=0.85,"most"," ")</f>
        <v>most</v>
      </c>
    </row>
    <row r="1907" spans="1:16" x14ac:dyDescent="0.2">
      <c r="A1907" t="s">
        <v>91</v>
      </c>
      <c r="B1907" t="s">
        <v>92</v>
      </c>
      <c r="C1907">
        <v>992</v>
      </c>
      <c r="D1907" t="s">
        <v>119</v>
      </c>
      <c r="E1907" s="1">
        <v>42491</v>
      </c>
      <c r="F1907">
        <v>992</v>
      </c>
      <c r="G1907" t="str">
        <f>VLOOKUP(Table1[[#This Row],[tot_e_Rx]],'Lookup Tables'!$B$2:$C$6,2,TRUE)</f>
        <v xml:space="preserve">very low </v>
      </c>
      <c r="H1907">
        <v>667</v>
      </c>
      <c r="I1907">
        <v>324</v>
      </c>
      <c r="J1907">
        <v>481</v>
      </c>
      <c r="K1907">
        <v>499</v>
      </c>
      <c r="L1907">
        <v>118</v>
      </c>
      <c r="M1907">
        <v>154</v>
      </c>
      <c r="N1907">
        <v>0.87</v>
      </c>
      <c r="O1907">
        <v>0.87</v>
      </c>
      <c r="P1907" t="str">
        <f>IF(Table1[[#This Row],[pct_pharm_e_Rx]]&gt;=0.85,"most"," ")</f>
        <v>most</v>
      </c>
    </row>
    <row r="1908" spans="1:16" x14ac:dyDescent="0.2">
      <c r="A1908" t="s">
        <v>109</v>
      </c>
      <c r="B1908" t="s">
        <v>110</v>
      </c>
      <c r="C1908">
        <v>990</v>
      </c>
      <c r="D1908" t="s">
        <v>114</v>
      </c>
      <c r="E1908" s="1">
        <v>43435</v>
      </c>
      <c r="F1908">
        <v>990</v>
      </c>
      <c r="G1908" t="str">
        <f>VLOOKUP(Table1[[#This Row],[tot_e_Rx]],'Lookup Tables'!$B$2:$C$6,2,TRUE)</f>
        <v xml:space="preserve">very low </v>
      </c>
      <c r="H1908">
        <v>884</v>
      </c>
      <c r="I1908">
        <v>106</v>
      </c>
      <c r="J1908">
        <v>477</v>
      </c>
      <c r="K1908">
        <v>508</v>
      </c>
      <c r="L1908">
        <v>131</v>
      </c>
      <c r="M1908">
        <v>136</v>
      </c>
      <c r="N1908">
        <v>0.98</v>
      </c>
      <c r="O1908">
        <v>0.98</v>
      </c>
      <c r="P1908" t="str">
        <f>IF(Table1[[#This Row],[pct_pharm_e_Rx]]&gt;=0.85,"most"," ")</f>
        <v>most</v>
      </c>
    </row>
    <row r="1909" spans="1:16" x14ac:dyDescent="0.2">
      <c r="A1909" t="s">
        <v>65</v>
      </c>
      <c r="B1909" t="s">
        <v>66</v>
      </c>
      <c r="C1909">
        <v>987</v>
      </c>
      <c r="D1909" t="s">
        <v>119</v>
      </c>
      <c r="E1909" s="1">
        <v>42522</v>
      </c>
      <c r="F1909">
        <v>987</v>
      </c>
      <c r="G1909" t="str">
        <f>VLOOKUP(Table1[[#This Row],[tot_e_Rx]],'Lookup Tables'!$B$2:$C$6,2,TRUE)</f>
        <v xml:space="preserve">very low </v>
      </c>
      <c r="H1909">
        <v>804</v>
      </c>
      <c r="I1909">
        <v>183</v>
      </c>
      <c r="J1909">
        <v>461</v>
      </c>
      <c r="K1909">
        <v>511</v>
      </c>
      <c r="L1909">
        <v>155</v>
      </c>
      <c r="M1909">
        <v>103</v>
      </c>
      <c r="N1909">
        <v>0.91</v>
      </c>
      <c r="O1909">
        <v>0.79</v>
      </c>
      <c r="P1909" t="str">
        <f>IF(Table1[[#This Row],[pct_pharm_e_Rx]]&gt;=0.85,"most"," ")</f>
        <v xml:space="preserve"> </v>
      </c>
    </row>
    <row r="1910" spans="1:16" x14ac:dyDescent="0.2">
      <c r="A1910" t="s">
        <v>25</v>
      </c>
      <c r="B1910" t="s">
        <v>26</v>
      </c>
      <c r="C1910">
        <v>986</v>
      </c>
      <c r="D1910" t="s">
        <v>117</v>
      </c>
      <c r="E1910" s="1">
        <v>42401</v>
      </c>
      <c r="F1910">
        <v>986</v>
      </c>
      <c r="G1910" t="str">
        <f>VLOOKUP(Table1[[#This Row],[tot_e_Rx]],'Lookup Tables'!$B$2:$C$6,2,TRUE)</f>
        <v xml:space="preserve">very low </v>
      </c>
      <c r="H1910">
        <v>646</v>
      </c>
      <c r="I1910">
        <v>333</v>
      </c>
      <c r="J1910">
        <v>413</v>
      </c>
      <c r="K1910">
        <v>556</v>
      </c>
      <c r="L1910">
        <v>118</v>
      </c>
      <c r="M1910">
        <v>45</v>
      </c>
      <c r="N1910">
        <v>0.96</v>
      </c>
      <c r="O1910">
        <v>0.96</v>
      </c>
      <c r="P1910" t="str">
        <f>IF(Table1[[#This Row],[pct_pharm_e_Rx]]&gt;=0.85,"most"," ")</f>
        <v>most</v>
      </c>
    </row>
    <row r="1911" spans="1:16" x14ac:dyDescent="0.2">
      <c r="A1911" t="s">
        <v>65</v>
      </c>
      <c r="B1911" t="s">
        <v>66</v>
      </c>
      <c r="C1911">
        <v>983</v>
      </c>
      <c r="D1911" t="s">
        <v>119</v>
      </c>
      <c r="E1911" s="1">
        <v>42552</v>
      </c>
      <c r="F1911">
        <v>983</v>
      </c>
      <c r="G1911" t="str">
        <f>VLOOKUP(Table1[[#This Row],[tot_e_Rx]],'Lookup Tables'!$B$2:$C$6,2,TRUE)</f>
        <v xml:space="preserve">very low </v>
      </c>
      <c r="H1911">
        <v>817</v>
      </c>
      <c r="I1911">
        <v>166</v>
      </c>
      <c r="J1911">
        <v>451</v>
      </c>
      <c r="K1911">
        <v>505</v>
      </c>
      <c r="L1911">
        <v>153</v>
      </c>
      <c r="M1911">
        <v>100</v>
      </c>
      <c r="N1911">
        <v>0.9</v>
      </c>
      <c r="O1911">
        <v>0.78</v>
      </c>
      <c r="P1911" t="str">
        <f>IF(Table1[[#This Row],[pct_pharm_e_Rx]]&gt;=0.85,"most"," ")</f>
        <v xml:space="preserve"> </v>
      </c>
    </row>
    <row r="1912" spans="1:16" x14ac:dyDescent="0.2">
      <c r="A1912" t="s">
        <v>11</v>
      </c>
      <c r="B1912" t="s">
        <v>12</v>
      </c>
      <c r="C1912">
        <v>981</v>
      </c>
      <c r="D1912" t="s">
        <v>113</v>
      </c>
      <c r="E1912" s="1">
        <v>43282</v>
      </c>
      <c r="F1912">
        <v>981</v>
      </c>
      <c r="G1912" t="str">
        <f>VLOOKUP(Table1[[#This Row],[tot_e_Rx]],'Lookup Tables'!$B$2:$C$6,2,TRUE)</f>
        <v xml:space="preserve">very low </v>
      </c>
      <c r="H1912">
        <v>918</v>
      </c>
      <c r="I1912">
        <v>63</v>
      </c>
      <c r="J1912">
        <v>517</v>
      </c>
      <c r="K1912">
        <v>413</v>
      </c>
      <c r="L1912">
        <v>183</v>
      </c>
      <c r="M1912">
        <v>112</v>
      </c>
      <c r="N1912">
        <v>0.97</v>
      </c>
      <c r="O1912">
        <v>0.98</v>
      </c>
      <c r="P1912" t="str">
        <f>IF(Table1[[#This Row],[pct_pharm_e_Rx]]&gt;=0.85,"most"," ")</f>
        <v>most</v>
      </c>
    </row>
    <row r="1913" spans="1:16" x14ac:dyDescent="0.2">
      <c r="A1913" t="s">
        <v>109</v>
      </c>
      <c r="B1913" t="s">
        <v>110</v>
      </c>
      <c r="C1913">
        <v>977</v>
      </c>
      <c r="D1913" t="s">
        <v>114</v>
      </c>
      <c r="E1913" s="1">
        <v>43374</v>
      </c>
      <c r="F1913">
        <v>977</v>
      </c>
      <c r="G1913" t="str">
        <f>VLOOKUP(Table1[[#This Row],[tot_e_Rx]],'Lookup Tables'!$B$2:$C$6,2,TRUE)</f>
        <v xml:space="preserve">very low </v>
      </c>
      <c r="H1913">
        <v>868</v>
      </c>
      <c r="I1913">
        <v>109</v>
      </c>
      <c r="J1913">
        <v>464</v>
      </c>
      <c r="K1913">
        <v>508</v>
      </c>
      <c r="L1913">
        <v>124</v>
      </c>
      <c r="M1913">
        <v>135</v>
      </c>
      <c r="N1913">
        <v>0.98</v>
      </c>
      <c r="O1913">
        <v>0.98</v>
      </c>
      <c r="P1913" t="str">
        <f>IF(Table1[[#This Row],[pct_pharm_e_Rx]]&gt;=0.85,"most"," ")</f>
        <v>most</v>
      </c>
    </row>
    <row r="1914" spans="1:16" x14ac:dyDescent="0.2">
      <c r="A1914" t="s">
        <v>109</v>
      </c>
      <c r="B1914" t="s">
        <v>110</v>
      </c>
      <c r="C1914">
        <v>974</v>
      </c>
      <c r="D1914" t="s">
        <v>114</v>
      </c>
      <c r="E1914" s="1">
        <v>43344</v>
      </c>
      <c r="F1914">
        <v>974</v>
      </c>
      <c r="G1914" t="str">
        <f>VLOOKUP(Table1[[#This Row],[tot_e_Rx]],'Lookup Tables'!$B$2:$C$6,2,TRUE)</f>
        <v xml:space="preserve">very low </v>
      </c>
      <c r="H1914">
        <v>869</v>
      </c>
      <c r="I1914">
        <v>105</v>
      </c>
      <c r="J1914">
        <v>474</v>
      </c>
      <c r="K1914">
        <v>495</v>
      </c>
      <c r="L1914">
        <v>123</v>
      </c>
      <c r="M1914">
        <v>139</v>
      </c>
      <c r="N1914">
        <v>0.98</v>
      </c>
      <c r="O1914">
        <v>0.97</v>
      </c>
      <c r="P1914" t="str">
        <f>IF(Table1[[#This Row],[pct_pharm_e_Rx]]&gt;=0.85,"most"," ")</f>
        <v>most</v>
      </c>
    </row>
    <row r="1915" spans="1:16" x14ac:dyDescent="0.2">
      <c r="A1915" t="s">
        <v>11</v>
      </c>
      <c r="B1915" t="s">
        <v>12</v>
      </c>
      <c r="C1915">
        <v>970</v>
      </c>
      <c r="D1915" t="s">
        <v>113</v>
      </c>
      <c r="E1915" s="1">
        <v>43252</v>
      </c>
      <c r="F1915">
        <v>970</v>
      </c>
      <c r="G1915" t="str">
        <f>VLOOKUP(Table1[[#This Row],[tot_e_Rx]],'Lookup Tables'!$B$2:$C$6,2,TRUE)</f>
        <v xml:space="preserve">very low </v>
      </c>
      <c r="H1915">
        <v>895</v>
      </c>
      <c r="I1915">
        <v>75</v>
      </c>
      <c r="J1915">
        <v>522</v>
      </c>
      <c r="K1915">
        <v>406</v>
      </c>
      <c r="L1915">
        <v>180</v>
      </c>
      <c r="M1915">
        <v>117</v>
      </c>
      <c r="N1915">
        <v>0.97</v>
      </c>
      <c r="O1915">
        <v>0.98</v>
      </c>
      <c r="P1915" t="str">
        <f>IF(Table1[[#This Row],[pct_pharm_e_Rx]]&gt;=0.85,"most"," ")</f>
        <v>most</v>
      </c>
    </row>
    <row r="1916" spans="1:16" x14ac:dyDescent="0.2">
      <c r="A1916" t="s">
        <v>31</v>
      </c>
      <c r="B1916" t="s">
        <v>32</v>
      </c>
      <c r="C1916">
        <v>966</v>
      </c>
      <c r="D1916" t="s">
        <v>113</v>
      </c>
      <c r="E1916" s="1">
        <v>42614</v>
      </c>
      <c r="F1916">
        <v>966</v>
      </c>
      <c r="G1916" t="str">
        <f>VLOOKUP(Table1[[#This Row],[tot_e_Rx]],'Lookup Tables'!$B$2:$C$6,2,TRUE)</f>
        <v xml:space="preserve">very low </v>
      </c>
      <c r="H1916">
        <v>749</v>
      </c>
      <c r="I1916">
        <v>217</v>
      </c>
      <c r="J1916">
        <v>328</v>
      </c>
      <c r="K1916">
        <v>628</v>
      </c>
      <c r="L1916">
        <v>30</v>
      </c>
      <c r="M1916">
        <v>16</v>
      </c>
      <c r="N1916">
        <v>0.93</v>
      </c>
      <c r="O1916">
        <v>0.9</v>
      </c>
      <c r="P1916" t="str">
        <f>IF(Table1[[#This Row],[pct_pharm_e_Rx]]&gt;=0.85,"most"," ")</f>
        <v>most</v>
      </c>
    </row>
    <row r="1917" spans="1:16" x14ac:dyDescent="0.2">
      <c r="A1917" t="s">
        <v>31</v>
      </c>
      <c r="B1917" t="s">
        <v>32</v>
      </c>
      <c r="C1917">
        <v>945</v>
      </c>
      <c r="D1917" t="s">
        <v>113</v>
      </c>
      <c r="E1917" s="1">
        <v>42583</v>
      </c>
      <c r="F1917">
        <v>945</v>
      </c>
      <c r="G1917" t="str">
        <f>VLOOKUP(Table1[[#This Row],[tot_e_Rx]],'Lookup Tables'!$B$2:$C$6,2,TRUE)</f>
        <v xml:space="preserve">very low </v>
      </c>
      <c r="H1917">
        <v>727</v>
      </c>
      <c r="I1917">
        <v>218</v>
      </c>
      <c r="J1917">
        <v>309</v>
      </c>
      <c r="K1917">
        <v>595</v>
      </c>
      <c r="L1917">
        <v>27</v>
      </c>
      <c r="M1917">
        <v>15</v>
      </c>
      <c r="N1917">
        <v>0.93</v>
      </c>
      <c r="O1917">
        <v>0.91</v>
      </c>
      <c r="P1917" t="str">
        <f>IF(Table1[[#This Row],[pct_pharm_e_Rx]]&gt;=0.85,"most"," ")</f>
        <v>most</v>
      </c>
    </row>
    <row r="1918" spans="1:16" x14ac:dyDescent="0.2">
      <c r="A1918" t="s">
        <v>35</v>
      </c>
      <c r="B1918" t="s">
        <v>36</v>
      </c>
      <c r="C1918">
        <v>943</v>
      </c>
      <c r="D1918" t="s">
        <v>114</v>
      </c>
      <c r="E1918" s="1">
        <v>42401</v>
      </c>
      <c r="F1918">
        <v>943</v>
      </c>
      <c r="G1918" t="str">
        <f>VLOOKUP(Table1[[#This Row],[tot_e_Rx]],'Lookup Tables'!$B$2:$C$6,2,TRUE)</f>
        <v xml:space="preserve">very low </v>
      </c>
      <c r="H1918">
        <v>806</v>
      </c>
      <c r="I1918">
        <v>136</v>
      </c>
      <c r="J1918">
        <v>539</v>
      </c>
      <c r="K1918">
        <v>386</v>
      </c>
      <c r="L1918">
        <v>117</v>
      </c>
      <c r="M1918">
        <v>146</v>
      </c>
      <c r="N1918">
        <v>0.83</v>
      </c>
      <c r="O1918">
        <v>0.8</v>
      </c>
      <c r="P1918" t="str">
        <f>IF(Table1[[#This Row],[pct_pharm_e_Rx]]&gt;=0.85,"most"," ")</f>
        <v xml:space="preserve"> </v>
      </c>
    </row>
    <row r="1919" spans="1:16" x14ac:dyDescent="0.2">
      <c r="A1919" t="s">
        <v>11</v>
      </c>
      <c r="B1919" t="s">
        <v>12</v>
      </c>
      <c r="C1919">
        <v>943</v>
      </c>
      <c r="D1919" t="s">
        <v>113</v>
      </c>
      <c r="E1919" s="1">
        <v>43191</v>
      </c>
      <c r="F1919">
        <v>943</v>
      </c>
      <c r="G1919" t="str">
        <f>VLOOKUP(Table1[[#This Row],[tot_e_Rx]],'Lookup Tables'!$B$2:$C$6,2,TRUE)</f>
        <v xml:space="preserve">very low </v>
      </c>
      <c r="H1919">
        <v>846</v>
      </c>
      <c r="I1919">
        <v>97</v>
      </c>
      <c r="J1919">
        <v>501</v>
      </c>
      <c r="K1919">
        <v>401</v>
      </c>
      <c r="L1919">
        <v>173</v>
      </c>
      <c r="M1919">
        <v>112</v>
      </c>
      <c r="N1919">
        <v>0.97</v>
      </c>
      <c r="O1919">
        <v>0.97</v>
      </c>
      <c r="P1919" t="str">
        <f>IF(Table1[[#This Row],[pct_pharm_e_Rx]]&gt;=0.85,"most"," ")</f>
        <v>most</v>
      </c>
    </row>
    <row r="1920" spans="1:16" x14ac:dyDescent="0.2">
      <c r="A1920" t="s">
        <v>109</v>
      </c>
      <c r="B1920" t="s">
        <v>110</v>
      </c>
      <c r="C1920">
        <v>943</v>
      </c>
      <c r="D1920" t="s">
        <v>114</v>
      </c>
      <c r="E1920" s="1">
        <v>43313</v>
      </c>
      <c r="F1920">
        <v>943</v>
      </c>
      <c r="G1920" t="str">
        <f>VLOOKUP(Table1[[#This Row],[tot_e_Rx]],'Lookup Tables'!$B$2:$C$6,2,TRUE)</f>
        <v xml:space="preserve">very low </v>
      </c>
      <c r="H1920">
        <v>831</v>
      </c>
      <c r="I1920">
        <v>112</v>
      </c>
      <c r="J1920">
        <v>462</v>
      </c>
      <c r="K1920">
        <v>478</v>
      </c>
      <c r="L1920">
        <v>122</v>
      </c>
      <c r="M1920">
        <v>132</v>
      </c>
      <c r="N1920">
        <v>0.97</v>
      </c>
      <c r="O1920">
        <v>0.97</v>
      </c>
      <c r="P1920" t="str">
        <f>IF(Table1[[#This Row],[pct_pharm_e_Rx]]&gt;=0.85,"most"," ")</f>
        <v>most</v>
      </c>
    </row>
    <row r="1921" spans="1:16" x14ac:dyDescent="0.2">
      <c r="A1921" t="s">
        <v>11</v>
      </c>
      <c r="B1921" t="s">
        <v>12</v>
      </c>
      <c r="C1921">
        <v>942</v>
      </c>
      <c r="D1921" t="s">
        <v>113</v>
      </c>
      <c r="E1921" s="1">
        <v>43160</v>
      </c>
      <c r="F1921">
        <v>942</v>
      </c>
      <c r="G1921" t="str">
        <f>VLOOKUP(Table1[[#This Row],[tot_e_Rx]],'Lookup Tables'!$B$2:$C$6,2,TRUE)</f>
        <v xml:space="preserve">very low </v>
      </c>
      <c r="H1921">
        <v>846</v>
      </c>
      <c r="I1921">
        <v>96</v>
      </c>
      <c r="J1921">
        <v>506</v>
      </c>
      <c r="K1921">
        <v>398</v>
      </c>
      <c r="L1921">
        <v>171</v>
      </c>
      <c r="M1921">
        <v>114</v>
      </c>
      <c r="N1921">
        <v>0.97</v>
      </c>
      <c r="O1921">
        <v>0.97</v>
      </c>
      <c r="P1921" t="str">
        <f>IF(Table1[[#This Row],[pct_pharm_e_Rx]]&gt;=0.85,"most"," ")</f>
        <v>most</v>
      </c>
    </row>
    <row r="1922" spans="1:16" x14ac:dyDescent="0.2">
      <c r="A1922" t="s">
        <v>11</v>
      </c>
      <c r="B1922" t="s">
        <v>12</v>
      </c>
      <c r="C1922">
        <v>940</v>
      </c>
      <c r="D1922" t="s">
        <v>113</v>
      </c>
      <c r="E1922" s="1">
        <v>43221</v>
      </c>
      <c r="F1922">
        <v>940</v>
      </c>
      <c r="G1922" t="str">
        <f>VLOOKUP(Table1[[#This Row],[tot_e_Rx]],'Lookup Tables'!$B$2:$C$6,2,TRUE)</f>
        <v xml:space="preserve">very low </v>
      </c>
      <c r="H1922">
        <v>847</v>
      </c>
      <c r="I1922">
        <v>93</v>
      </c>
      <c r="J1922">
        <v>496</v>
      </c>
      <c r="K1922">
        <v>405</v>
      </c>
      <c r="L1922">
        <v>164</v>
      </c>
      <c r="M1922">
        <v>109</v>
      </c>
      <c r="N1922">
        <v>0.98</v>
      </c>
      <c r="O1922">
        <v>0.98</v>
      </c>
      <c r="P1922" t="str">
        <f>IF(Table1[[#This Row],[pct_pharm_e_Rx]]&gt;=0.85,"most"," ")</f>
        <v>most</v>
      </c>
    </row>
    <row r="1923" spans="1:16" x14ac:dyDescent="0.2">
      <c r="A1923" t="s">
        <v>11</v>
      </c>
      <c r="B1923" t="s">
        <v>12</v>
      </c>
      <c r="C1923">
        <v>923</v>
      </c>
      <c r="D1923" t="s">
        <v>113</v>
      </c>
      <c r="E1923" s="1">
        <v>43132</v>
      </c>
      <c r="F1923">
        <v>923</v>
      </c>
      <c r="G1923" t="str">
        <f>VLOOKUP(Table1[[#This Row],[tot_e_Rx]],'Lookup Tables'!$B$2:$C$6,2,TRUE)</f>
        <v xml:space="preserve">very low </v>
      </c>
      <c r="H1923">
        <v>828</v>
      </c>
      <c r="I1923">
        <v>95</v>
      </c>
      <c r="J1923">
        <v>500</v>
      </c>
      <c r="K1923">
        <v>390</v>
      </c>
      <c r="L1923">
        <v>174</v>
      </c>
      <c r="M1923">
        <v>111</v>
      </c>
      <c r="N1923">
        <v>0.93</v>
      </c>
      <c r="O1923">
        <v>0.93</v>
      </c>
      <c r="P1923" t="str">
        <f>IF(Table1[[#This Row],[pct_pharm_e_Rx]]&gt;=0.85,"most"," ")</f>
        <v>most</v>
      </c>
    </row>
    <row r="1924" spans="1:16" x14ac:dyDescent="0.2">
      <c r="A1924" t="s">
        <v>35</v>
      </c>
      <c r="B1924" t="s">
        <v>36</v>
      </c>
      <c r="C1924">
        <v>923</v>
      </c>
      <c r="D1924" t="s">
        <v>114</v>
      </c>
      <c r="E1924" s="1">
        <v>42370</v>
      </c>
      <c r="F1924">
        <v>923</v>
      </c>
      <c r="G1924" t="str">
        <f>VLOOKUP(Table1[[#This Row],[tot_e_Rx]],'Lookup Tables'!$B$2:$C$6,2,TRUE)</f>
        <v xml:space="preserve">very low </v>
      </c>
      <c r="H1924">
        <v>789</v>
      </c>
      <c r="I1924">
        <v>133</v>
      </c>
      <c r="J1924">
        <v>513</v>
      </c>
      <c r="K1924">
        <v>359</v>
      </c>
      <c r="L1924">
        <v>123</v>
      </c>
      <c r="M1924">
        <v>145</v>
      </c>
      <c r="N1924">
        <v>0.82</v>
      </c>
      <c r="O1924">
        <v>0.8</v>
      </c>
      <c r="P1924" t="str">
        <f>IF(Table1[[#This Row],[pct_pharm_e_Rx]]&gt;=0.85,"most"," ")</f>
        <v xml:space="preserve"> </v>
      </c>
    </row>
    <row r="1925" spans="1:16" x14ac:dyDescent="0.2">
      <c r="A1925" t="s">
        <v>109</v>
      </c>
      <c r="B1925" t="s">
        <v>110</v>
      </c>
      <c r="C1925">
        <v>921</v>
      </c>
      <c r="D1925" t="s">
        <v>114</v>
      </c>
      <c r="E1925" s="1">
        <v>43282</v>
      </c>
      <c r="F1925">
        <v>921</v>
      </c>
      <c r="G1925" t="str">
        <f>VLOOKUP(Table1[[#This Row],[tot_e_Rx]],'Lookup Tables'!$B$2:$C$6,2,TRUE)</f>
        <v xml:space="preserve">very low </v>
      </c>
      <c r="H1925">
        <v>815</v>
      </c>
      <c r="I1925">
        <v>106</v>
      </c>
      <c r="J1925">
        <v>419</v>
      </c>
      <c r="K1925">
        <v>437</v>
      </c>
      <c r="L1925">
        <v>116</v>
      </c>
      <c r="M1925">
        <v>127</v>
      </c>
      <c r="N1925">
        <v>0.97</v>
      </c>
      <c r="O1925">
        <v>0.97</v>
      </c>
      <c r="P1925" t="str">
        <f>IF(Table1[[#This Row],[pct_pharm_e_Rx]]&gt;=0.85,"most"," ")</f>
        <v>most</v>
      </c>
    </row>
    <row r="1926" spans="1:16" x14ac:dyDescent="0.2">
      <c r="A1926" t="s">
        <v>25</v>
      </c>
      <c r="B1926" t="s">
        <v>26</v>
      </c>
      <c r="C1926">
        <v>919</v>
      </c>
      <c r="D1926" t="s">
        <v>117</v>
      </c>
      <c r="E1926" s="1">
        <v>42370</v>
      </c>
      <c r="F1926">
        <v>919</v>
      </c>
      <c r="G1926" t="str">
        <f>VLOOKUP(Table1[[#This Row],[tot_e_Rx]],'Lookup Tables'!$B$2:$C$6,2,TRUE)</f>
        <v xml:space="preserve">very low </v>
      </c>
      <c r="H1926">
        <v>584</v>
      </c>
      <c r="I1926">
        <v>329</v>
      </c>
      <c r="J1926">
        <v>366</v>
      </c>
      <c r="K1926">
        <v>500</v>
      </c>
      <c r="L1926">
        <v>105</v>
      </c>
      <c r="M1926">
        <v>35</v>
      </c>
      <c r="N1926">
        <v>0.96</v>
      </c>
      <c r="O1926">
        <v>0.96</v>
      </c>
      <c r="P1926" t="str">
        <f>IF(Table1[[#This Row],[pct_pharm_e_Rx]]&gt;=0.85,"most"," ")</f>
        <v>most</v>
      </c>
    </row>
    <row r="1927" spans="1:16" x14ac:dyDescent="0.2">
      <c r="A1927" t="s">
        <v>65</v>
      </c>
      <c r="B1927" t="s">
        <v>66</v>
      </c>
      <c r="C1927">
        <v>917</v>
      </c>
      <c r="D1927" t="s">
        <v>119</v>
      </c>
      <c r="E1927" s="1">
        <v>42491</v>
      </c>
      <c r="F1927">
        <v>917</v>
      </c>
      <c r="G1927" t="str">
        <f>VLOOKUP(Table1[[#This Row],[tot_e_Rx]],'Lookup Tables'!$B$2:$C$6,2,TRUE)</f>
        <v xml:space="preserve">very low </v>
      </c>
      <c r="H1927">
        <v>769</v>
      </c>
      <c r="I1927">
        <v>148</v>
      </c>
      <c r="J1927">
        <v>432</v>
      </c>
      <c r="K1927">
        <v>470</v>
      </c>
      <c r="L1927">
        <v>143</v>
      </c>
      <c r="M1927">
        <v>101</v>
      </c>
      <c r="N1927">
        <v>0.9</v>
      </c>
      <c r="O1927">
        <v>0.79</v>
      </c>
      <c r="P1927" t="str">
        <f>IF(Table1[[#This Row],[pct_pharm_e_Rx]]&gt;=0.85,"most"," ")</f>
        <v xml:space="preserve"> </v>
      </c>
    </row>
    <row r="1928" spans="1:16" x14ac:dyDescent="0.2">
      <c r="A1928" t="s">
        <v>31</v>
      </c>
      <c r="B1928" t="s">
        <v>32</v>
      </c>
      <c r="C1928">
        <v>914</v>
      </c>
      <c r="D1928" t="s">
        <v>113</v>
      </c>
      <c r="E1928" s="1">
        <v>42552</v>
      </c>
      <c r="F1928">
        <v>914</v>
      </c>
      <c r="G1928" t="str">
        <f>VLOOKUP(Table1[[#This Row],[tot_e_Rx]],'Lookup Tables'!$B$2:$C$6,2,TRUE)</f>
        <v xml:space="preserve">very low </v>
      </c>
      <c r="H1928">
        <v>684</v>
      </c>
      <c r="I1928">
        <v>230</v>
      </c>
      <c r="J1928">
        <v>307</v>
      </c>
      <c r="K1928">
        <v>602</v>
      </c>
      <c r="L1928">
        <v>26</v>
      </c>
      <c r="M1928">
        <v>16</v>
      </c>
      <c r="N1928">
        <v>0.92</v>
      </c>
      <c r="O1928">
        <v>0.91</v>
      </c>
      <c r="P1928" t="str">
        <f>IF(Table1[[#This Row],[pct_pharm_e_Rx]]&gt;=0.85,"most"," ")</f>
        <v>most</v>
      </c>
    </row>
    <row r="1929" spans="1:16" x14ac:dyDescent="0.2">
      <c r="A1929" t="s">
        <v>31</v>
      </c>
      <c r="B1929" t="s">
        <v>32</v>
      </c>
      <c r="C1929">
        <v>911</v>
      </c>
      <c r="D1929" t="s">
        <v>113</v>
      </c>
      <c r="E1929" s="1">
        <v>42522</v>
      </c>
      <c r="F1929">
        <v>911</v>
      </c>
      <c r="G1929" t="str">
        <f>VLOOKUP(Table1[[#This Row],[tot_e_Rx]],'Lookup Tables'!$B$2:$C$6,2,TRUE)</f>
        <v xml:space="preserve">very low </v>
      </c>
      <c r="H1929">
        <v>678</v>
      </c>
      <c r="I1929">
        <v>233</v>
      </c>
      <c r="J1929">
        <v>306</v>
      </c>
      <c r="K1929">
        <v>600</v>
      </c>
      <c r="L1929">
        <v>28</v>
      </c>
      <c r="M1929">
        <v>16</v>
      </c>
      <c r="N1929">
        <v>0.91</v>
      </c>
      <c r="O1929">
        <v>0.9</v>
      </c>
      <c r="P1929" t="str">
        <f>IF(Table1[[#This Row],[pct_pharm_e_Rx]]&gt;=0.85,"most"," ")</f>
        <v>most</v>
      </c>
    </row>
    <row r="1930" spans="1:16" x14ac:dyDescent="0.2">
      <c r="A1930" t="s">
        <v>109</v>
      </c>
      <c r="B1930" t="s">
        <v>110</v>
      </c>
      <c r="C1930">
        <v>903</v>
      </c>
      <c r="D1930" t="s">
        <v>114</v>
      </c>
      <c r="E1930" s="1">
        <v>43252</v>
      </c>
      <c r="F1930">
        <v>903</v>
      </c>
      <c r="G1930" t="str">
        <f>VLOOKUP(Table1[[#This Row],[tot_e_Rx]],'Lookup Tables'!$B$2:$C$6,2,TRUE)</f>
        <v xml:space="preserve">very low </v>
      </c>
      <c r="H1930">
        <v>800</v>
      </c>
      <c r="I1930">
        <v>103</v>
      </c>
      <c r="J1930">
        <v>427</v>
      </c>
      <c r="K1930">
        <v>426</v>
      </c>
      <c r="L1930">
        <v>119</v>
      </c>
      <c r="M1930">
        <v>126</v>
      </c>
      <c r="N1930">
        <v>0.97</v>
      </c>
      <c r="O1930">
        <v>0.97</v>
      </c>
      <c r="P1930" t="str">
        <f>IF(Table1[[#This Row],[pct_pharm_e_Rx]]&gt;=0.85,"most"," ")</f>
        <v>most</v>
      </c>
    </row>
    <row r="1931" spans="1:16" x14ac:dyDescent="0.2">
      <c r="A1931" t="s">
        <v>91</v>
      </c>
      <c r="B1931" t="s">
        <v>92</v>
      </c>
      <c r="C1931">
        <v>897</v>
      </c>
      <c r="D1931" t="s">
        <v>119</v>
      </c>
      <c r="E1931" s="1">
        <v>42461</v>
      </c>
      <c r="F1931">
        <v>897</v>
      </c>
      <c r="G1931" t="str">
        <f>VLOOKUP(Table1[[#This Row],[tot_e_Rx]],'Lookup Tables'!$B$2:$C$6,2,TRUE)</f>
        <v xml:space="preserve">very low </v>
      </c>
      <c r="H1931">
        <v>609</v>
      </c>
      <c r="I1931">
        <v>288</v>
      </c>
      <c r="J1931">
        <v>447</v>
      </c>
      <c r="K1931">
        <v>438</v>
      </c>
      <c r="L1931">
        <v>107</v>
      </c>
      <c r="M1931">
        <v>140</v>
      </c>
      <c r="N1931">
        <v>0.86</v>
      </c>
      <c r="O1931">
        <v>0.86</v>
      </c>
      <c r="P1931" t="str">
        <f>IF(Table1[[#This Row],[pct_pharm_e_Rx]]&gt;=0.85,"most"," ")</f>
        <v>most</v>
      </c>
    </row>
    <row r="1932" spans="1:16" x14ac:dyDescent="0.2">
      <c r="A1932" t="s">
        <v>109</v>
      </c>
      <c r="B1932" t="s">
        <v>110</v>
      </c>
      <c r="C1932">
        <v>885</v>
      </c>
      <c r="D1932" t="s">
        <v>114</v>
      </c>
      <c r="E1932" s="1">
        <v>43221</v>
      </c>
      <c r="F1932">
        <v>885</v>
      </c>
      <c r="G1932" t="str">
        <f>VLOOKUP(Table1[[#This Row],[tot_e_Rx]],'Lookup Tables'!$B$2:$C$6,2,TRUE)</f>
        <v xml:space="preserve">very low </v>
      </c>
      <c r="H1932">
        <v>770</v>
      </c>
      <c r="I1932">
        <v>115</v>
      </c>
      <c r="J1932">
        <v>411</v>
      </c>
      <c r="K1932">
        <v>427</v>
      </c>
      <c r="L1932">
        <v>113</v>
      </c>
      <c r="M1932">
        <v>126</v>
      </c>
      <c r="N1932">
        <v>0.97</v>
      </c>
      <c r="O1932">
        <v>0.97</v>
      </c>
      <c r="P1932" t="str">
        <f>IF(Table1[[#This Row],[pct_pharm_e_Rx]]&gt;=0.85,"most"," ")</f>
        <v>most</v>
      </c>
    </row>
    <row r="1933" spans="1:16" x14ac:dyDescent="0.2">
      <c r="A1933" t="s">
        <v>11</v>
      </c>
      <c r="B1933" t="s">
        <v>12</v>
      </c>
      <c r="C1933">
        <v>875</v>
      </c>
      <c r="D1933" t="s">
        <v>113</v>
      </c>
      <c r="E1933" s="1">
        <v>43101</v>
      </c>
      <c r="F1933">
        <v>875</v>
      </c>
      <c r="G1933" t="str">
        <f>VLOOKUP(Table1[[#This Row],[tot_e_Rx]],'Lookup Tables'!$B$2:$C$6,2,TRUE)</f>
        <v xml:space="preserve">very low </v>
      </c>
      <c r="H1933">
        <v>771</v>
      </c>
      <c r="I1933">
        <v>104</v>
      </c>
      <c r="J1933">
        <v>469</v>
      </c>
      <c r="K1933">
        <v>374</v>
      </c>
      <c r="L1933">
        <v>162</v>
      </c>
      <c r="M1933">
        <v>104</v>
      </c>
      <c r="N1933">
        <v>0.93</v>
      </c>
      <c r="O1933">
        <v>0.93</v>
      </c>
      <c r="P1933" t="str">
        <f>IF(Table1[[#This Row],[pct_pharm_e_Rx]]&gt;=0.85,"most"," ")</f>
        <v>most</v>
      </c>
    </row>
    <row r="1934" spans="1:16" x14ac:dyDescent="0.2">
      <c r="A1934" t="s">
        <v>109</v>
      </c>
      <c r="B1934" t="s">
        <v>110</v>
      </c>
      <c r="C1934">
        <v>853</v>
      </c>
      <c r="D1934" t="s">
        <v>114</v>
      </c>
      <c r="E1934" s="1">
        <v>43191</v>
      </c>
      <c r="F1934">
        <v>853</v>
      </c>
      <c r="G1934" t="str">
        <f>VLOOKUP(Table1[[#This Row],[tot_e_Rx]],'Lookup Tables'!$B$2:$C$6,2,TRUE)</f>
        <v xml:space="preserve">very low </v>
      </c>
      <c r="H1934">
        <v>738</v>
      </c>
      <c r="I1934">
        <v>115</v>
      </c>
      <c r="J1934">
        <v>399</v>
      </c>
      <c r="K1934">
        <v>409</v>
      </c>
      <c r="L1934">
        <v>115</v>
      </c>
      <c r="M1934">
        <v>117</v>
      </c>
      <c r="N1934">
        <v>0.97</v>
      </c>
      <c r="O1934">
        <v>0.97</v>
      </c>
      <c r="P1934" t="str">
        <f>IF(Table1[[#This Row],[pct_pharm_e_Rx]]&gt;=0.85,"most"," ")</f>
        <v>most</v>
      </c>
    </row>
    <row r="1935" spans="1:16" x14ac:dyDescent="0.2">
      <c r="A1935" t="s">
        <v>65</v>
      </c>
      <c r="B1935" t="s">
        <v>66</v>
      </c>
      <c r="C1935">
        <v>848</v>
      </c>
      <c r="D1935" t="s">
        <v>119</v>
      </c>
      <c r="E1935" s="1">
        <v>42461</v>
      </c>
      <c r="F1935">
        <v>848</v>
      </c>
      <c r="G1935" t="str">
        <f>VLOOKUP(Table1[[#This Row],[tot_e_Rx]],'Lookup Tables'!$B$2:$C$6,2,TRUE)</f>
        <v xml:space="preserve">very low </v>
      </c>
      <c r="H1935">
        <v>735</v>
      </c>
      <c r="I1935">
        <v>113</v>
      </c>
      <c r="J1935">
        <v>398</v>
      </c>
      <c r="K1935">
        <v>441</v>
      </c>
      <c r="L1935">
        <v>134</v>
      </c>
      <c r="M1935">
        <v>92</v>
      </c>
      <c r="N1935">
        <v>0.89</v>
      </c>
      <c r="O1935">
        <v>0.75</v>
      </c>
      <c r="P1935" t="str">
        <f>IF(Table1[[#This Row],[pct_pharm_e_Rx]]&gt;=0.85,"most"," ")</f>
        <v xml:space="preserve"> </v>
      </c>
    </row>
    <row r="1936" spans="1:16" x14ac:dyDescent="0.2">
      <c r="A1936" t="s">
        <v>61</v>
      </c>
      <c r="B1936" t="s">
        <v>62</v>
      </c>
      <c r="C1936">
        <v>845</v>
      </c>
      <c r="D1936" t="s">
        <v>114</v>
      </c>
      <c r="E1936" s="1">
        <v>42461</v>
      </c>
      <c r="F1936">
        <v>845</v>
      </c>
      <c r="G1936" t="str">
        <f>VLOOKUP(Table1[[#This Row],[tot_e_Rx]],'Lookup Tables'!$B$2:$C$6,2,TRUE)</f>
        <v xml:space="preserve">very low </v>
      </c>
      <c r="H1936">
        <v>625</v>
      </c>
      <c r="I1936">
        <v>220</v>
      </c>
      <c r="J1936">
        <v>447</v>
      </c>
      <c r="K1936">
        <v>393</v>
      </c>
      <c r="L1936">
        <v>122</v>
      </c>
      <c r="M1936">
        <v>106</v>
      </c>
      <c r="N1936">
        <v>0.88</v>
      </c>
      <c r="O1936">
        <v>0.82</v>
      </c>
      <c r="P1936" t="str">
        <f>IF(Table1[[#This Row],[pct_pharm_e_Rx]]&gt;=0.85,"most"," ")</f>
        <v xml:space="preserve"> </v>
      </c>
    </row>
    <row r="1937" spans="1:16" x14ac:dyDescent="0.2">
      <c r="A1937" t="s">
        <v>91</v>
      </c>
      <c r="B1937" t="s">
        <v>92</v>
      </c>
      <c r="C1937">
        <v>834</v>
      </c>
      <c r="D1937" t="s">
        <v>119</v>
      </c>
      <c r="E1937" s="1">
        <v>42430</v>
      </c>
      <c r="F1937">
        <v>834</v>
      </c>
      <c r="G1937" t="str">
        <f>VLOOKUP(Table1[[#This Row],[tot_e_Rx]],'Lookup Tables'!$B$2:$C$6,2,TRUE)</f>
        <v xml:space="preserve">very low </v>
      </c>
      <c r="H1937">
        <v>585</v>
      </c>
      <c r="I1937">
        <v>249</v>
      </c>
      <c r="J1937">
        <v>436</v>
      </c>
      <c r="K1937">
        <v>390</v>
      </c>
      <c r="L1937">
        <v>101</v>
      </c>
      <c r="M1937">
        <v>127</v>
      </c>
      <c r="N1937">
        <v>0.84</v>
      </c>
      <c r="O1937">
        <v>0.84</v>
      </c>
      <c r="P1937" t="str">
        <f>IF(Table1[[#This Row],[pct_pharm_e_Rx]]&gt;=0.85,"most"," ")</f>
        <v xml:space="preserve"> </v>
      </c>
    </row>
    <row r="1938" spans="1:16" x14ac:dyDescent="0.2">
      <c r="A1938" t="s">
        <v>31</v>
      </c>
      <c r="B1938" t="s">
        <v>32</v>
      </c>
      <c r="C1938">
        <v>832</v>
      </c>
      <c r="D1938" t="s">
        <v>113</v>
      </c>
      <c r="E1938" s="1">
        <v>42491</v>
      </c>
      <c r="F1938">
        <v>832</v>
      </c>
      <c r="G1938" t="str">
        <f>VLOOKUP(Table1[[#This Row],[tot_e_Rx]],'Lookup Tables'!$B$2:$C$6,2,TRUE)</f>
        <v xml:space="preserve">very low </v>
      </c>
      <c r="H1938">
        <v>645</v>
      </c>
      <c r="I1938">
        <v>187</v>
      </c>
      <c r="J1938">
        <v>282</v>
      </c>
      <c r="K1938">
        <v>545</v>
      </c>
      <c r="L1938">
        <v>25</v>
      </c>
      <c r="M1938">
        <v>13</v>
      </c>
      <c r="N1938">
        <v>0.92</v>
      </c>
      <c r="O1938">
        <v>0.9</v>
      </c>
      <c r="P1938" t="str">
        <f>IF(Table1[[#This Row],[pct_pharm_e_Rx]]&gt;=0.85,"most"," ")</f>
        <v>most</v>
      </c>
    </row>
    <row r="1939" spans="1:16" x14ac:dyDescent="0.2">
      <c r="A1939" t="s">
        <v>65</v>
      </c>
      <c r="B1939" t="s">
        <v>66</v>
      </c>
      <c r="C1939">
        <v>824</v>
      </c>
      <c r="D1939" t="s">
        <v>119</v>
      </c>
      <c r="E1939" s="1">
        <v>42430</v>
      </c>
      <c r="F1939">
        <v>824</v>
      </c>
      <c r="G1939" t="str">
        <f>VLOOKUP(Table1[[#This Row],[tot_e_Rx]],'Lookup Tables'!$B$2:$C$6,2,TRUE)</f>
        <v xml:space="preserve">very low </v>
      </c>
      <c r="H1939">
        <v>723</v>
      </c>
      <c r="I1939">
        <v>101</v>
      </c>
      <c r="J1939">
        <v>394</v>
      </c>
      <c r="K1939">
        <v>424</v>
      </c>
      <c r="L1939">
        <v>127</v>
      </c>
      <c r="M1939">
        <v>84</v>
      </c>
      <c r="N1939">
        <v>0.89</v>
      </c>
      <c r="O1939">
        <v>0.73</v>
      </c>
      <c r="P1939" t="str">
        <f>IF(Table1[[#This Row],[pct_pharm_e_Rx]]&gt;=0.85,"most"," ")</f>
        <v xml:space="preserve"> </v>
      </c>
    </row>
    <row r="1940" spans="1:16" x14ac:dyDescent="0.2">
      <c r="A1940" t="s">
        <v>109</v>
      </c>
      <c r="B1940" t="s">
        <v>110</v>
      </c>
      <c r="C1940">
        <v>816</v>
      </c>
      <c r="D1940" t="s">
        <v>114</v>
      </c>
      <c r="E1940" s="1">
        <v>43160</v>
      </c>
      <c r="F1940">
        <v>816</v>
      </c>
      <c r="G1940" t="str">
        <f>VLOOKUP(Table1[[#This Row],[tot_e_Rx]],'Lookup Tables'!$B$2:$C$6,2,TRUE)</f>
        <v xml:space="preserve">very low </v>
      </c>
      <c r="H1940">
        <v>699</v>
      </c>
      <c r="I1940">
        <v>117</v>
      </c>
      <c r="J1940">
        <v>379</v>
      </c>
      <c r="K1940">
        <v>395</v>
      </c>
      <c r="L1940">
        <v>111</v>
      </c>
      <c r="M1940">
        <v>118</v>
      </c>
      <c r="N1940">
        <v>0.97</v>
      </c>
      <c r="O1940">
        <v>0.97</v>
      </c>
      <c r="P1940" t="str">
        <f>IF(Table1[[#This Row],[pct_pharm_e_Rx]]&gt;=0.85,"most"," ")</f>
        <v>most</v>
      </c>
    </row>
    <row r="1941" spans="1:16" x14ac:dyDescent="0.2">
      <c r="A1941" t="s">
        <v>11</v>
      </c>
      <c r="B1941" t="s">
        <v>12</v>
      </c>
      <c r="C1941">
        <v>812</v>
      </c>
      <c r="D1941" t="s">
        <v>113</v>
      </c>
      <c r="E1941" s="1">
        <v>43070</v>
      </c>
      <c r="F1941">
        <v>812</v>
      </c>
      <c r="G1941" t="str">
        <f>VLOOKUP(Table1[[#This Row],[tot_e_Rx]],'Lookup Tables'!$B$2:$C$6,2,TRUE)</f>
        <v xml:space="preserve">very low </v>
      </c>
      <c r="H1941">
        <v>708</v>
      </c>
      <c r="I1941">
        <v>104</v>
      </c>
      <c r="J1941">
        <v>434</v>
      </c>
      <c r="K1941">
        <v>349</v>
      </c>
      <c r="L1941">
        <v>156</v>
      </c>
      <c r="M1941">
        <v>85</v>
      </c>
      <c r="N1941">
        <v>0.94</v>
      </c>
      <c r="O1941">
        <v>0.93</v>
      </c>
      <c r="P1941" t="str">
        <f>IF(Table1[[#This Row],[pct_pharm_e_Rx]]&gt;=0.85,"most"," ")</f>
        <v>most</v>
      </c>
    </row>
    <row r="1942" spans="1:16" x14ac:dyDescent="0.2">
      <c r="A1942" t="s">
        <v>31</v>
      </c>
      <c r="B1942" t="s">
        <v>32</v>
      </c>
      <c r="C1942">
        <v>806</v>
      </c>
      <c r="D1942" t="s">
        <v>113</v>
      </c>
      <c r="E1942" s="1">
        <v>42461</v>
      </c>
      <c r="F1942">
        <v>806</v>
      </c>
      <c r="G1942" t="str">
        <f>VLOOKUP(Table1[[#This Row],[tot_e_Rx]],'Lookup Tables'!$B$2:$C$6,2,TRUE)</f>
        <v xml:space="preserve">very low </v>
      </c>
      <c r="H1942">
        <v>635</v>
      </c>
      <c r="I1942">
        <v>171</v>
      </c>
      <c r="J1942">
        <v>283</v>
      </c>
      <c r="K1942">
        <v>518</v>
      </c>
      <c r="L1942">
        <v>25</v>
      </c>
      <c r="M1942">
        <v>15</v>
      </c>
      <c r="N1942">
        <v>0.91</v>
      </c>
      <c r="O1942">
        <v>0.89</v>
      </c>
      <c r="P1942" t="str">
        <f>IF(Table1[[#This Row],[pct_pharm_e_Rx]]&gt;=0.85,"most"," ")</f>
        <v>most</v>
      </c>
    </row>
    <row r="1943" spans="1:16" x14ac:dyDescent="0.2">
      <c r="A1943" t="s">
        <v>11</v>
      </c>
      <c r="B1943" t="s">
        <v>12</v>
      </c>
      <c r="C1943">
        <v>806</v>
      </c>
      <c r="D1943" t="s">
        <v>113</v>
      </c>
      <c r="E1943" s="1">
        <v>43009</v>
      </c>
      <c r="F1943">
        <v>806</v>
      </c>
      <c r="G1943" t="str">
        <f>VLOOKUP(Table1[[#This Row],[tot_e_Rx]],'Lookup Tables'!$B$2:$C$6,2,TRUE)</f>
        <v xml:space="preserve">very low </v>
      </c>
      <c r="H1943">
        <v>700</v>
      </c>
      <c r="I1943">
        <v>106</v>
      </c>
      <c r="J1943">
        <v>437</v>
      </c>
      <c r="K1943">
        <v>344</v>
      </c>
      <c r="L1943">
        <v>159</v>
      </c>
      <c r="M1943">
        <v>86</v>
      </c>
      <c r="N1943">
        <v>0.94</v>
      </c>
      <c r="O1943">
        <v>0.94</v>
      </c>
      <c r="P1943" t="str">
        <f>IF(Table1[[#This Row],[pct_pharm_e_Rx]]&gt;=0.85,"most"," ")</f>
        <v>most</v>
      </c>
    </row>
    <row r="1944" spans="1:16" x14ac:dyDescent="0.2">
      <c r="A1944" t="s">
        <v>11</v>
      </c>
      <c r="B1944" t="s">
        <v>12</v>
      </c>
      <c r="C1944">
        <v>806</v>
      </c>
      <c r="D1944" t="s">
        <v>113</v>
      </c>
      <c r="E1944" s="1">
        <v>43040</v>
      </c>
      <c r="F1944">
        <v>806</v>
      </c>
      <c r="G1944" t="str">
        <f>VLOOKUP(Table1[[#This Row],[tot_e_Rx]],'Lookup Tables'!$B$2:$C$6,2,TRUE)</f>
        <v xml:space="preserve">very low </v>
      </c>
      <c r="H1944">
        <v>703</v>
      </c>
      <c r="I1944">
        <v>103</v>
      </c>
      <c r="J1944">
        <v>437</v>
      </c>
      <c r="K1944">
        <v>340</v>
      </c>
      <c r="L1944">
        <v>152</v>
      </c>
      <c r="M1944">
        <v>88</v>
      </c>
      <c r="N1944">
        <v>0.94</v>
      </c>
      <c r="O1944">
        <v>0.94</v>
      </c>
      <c r="P1944" t="str">
        <f>IF(Table1[[#This Row],[pct_pharm_e_Rx]]&gt;=0.85,"most"," ")</f>
        <v>most</v>
      </c>
    </row>
    <row r="1945" spans="1:16" x14ac:dyDescent="0.2">
      <c r="A1945" t="s">
        <v>65</v>
      </c>
      <c r="B1945" t="s">
        <v>66</v>
      </c>
      <c r="C1945">
        <v>798</v>
      </c>
      <c r="D1945" t="s">
        <v>119</v>
      </c>
      <c r="E1945" s="1">
        <v>42401</v>
      </c>
      <c r="F1945">
        <v>798</v>
      </c>
      <c r="G1945" t="str">
        <f>VLOOKUP(Table1[[#This Row],[tot_e_Rx]],'Lookup Tables'!$B$2:$C$6,2,TRUE)</f>
        <v xml:space="preserve">very low </v>
      </c>
      <c r="H1945">
        <v>703</v>
      </c>
      <c r="I1945">
        <v>95</v>
      </c>
      <c r="J1945">
        <v>397</v>
      </c>
      <c r="K1945">
        <v>396</v>
      </c>
      <c r="L1945">
        <v>124</v>
      </c>
      <c r="M1945">
        <v>82</v>
      </c>
      <c r="N1945">
        <v>0.89</v>
      </c>
      <c r="O1945">
        <v>0.73</v>
      </c>
      <c r="P1945" t="str">
        <f>IF(Table1[[#This Row],[pct_pharm_e_Rx]]&gt;=0.85,"most"," ")</f>
        <v xml:space="preserve"> </v>
      </c>
    </row>
    <row r="1946" spans="1:16" x14ac:dyDescent="0.2">
      <c r="A1946" t="s">
        <v>11</v>
      </c>
      <c r="B1946" t="s">
        <v>12</v>
      </c>
      <c r="C1946">
        <v>797</v>
      </c>
      <c r="D1946" t="s">
        <v>113</v>
      </c>
      <c r="E1946" s="1">
        <v>42948</v>
      </c>
      <c r="F1946">
        <v>797</v>
      </c>
      <c r="G1946" t="str">
        <f>VLOOKUP(Table1[[#This Row],[tot_e_Rx]],'Lookup Tables'!$B$2:$C$6,2,TRUE)</f>
        <v xml:space="preserve">very low </v>
      </c>
      <c r="H1946">
        <v>699</v>
      </c>
      <c r="I1946">
        <v>98</v>
      </c>
      <c r="J1946">
        <v>441</v>
      </c>
      <c r="K1946">
        <v>334</v>
      </c>
      <c r="L1946">
        <v>152</v>
      </c>
      <c r="M1946">
        <v>88</v>
      </c>
      <c r="N1946">
        <v>0.94</v>
      </c>
      <c r="O1946">
        <v>0.94</v>
      </c>
      <c r="P1946" t="str">
        <f>IF(Table1[[#This Row],[pct_pharm_e_Rx]]&gt;=0.85,"most"," ")</f>
        <v>most</v>
      </c>
    </row>
    <row r="1947" spans="1:16" x14ac:dyDescent="0.2">
      <c r="A1947" t="s">
        <v>65</v>
      </c>
      <c r="B1947" t="s">
        <v>66</v>
      </c>
      <c r="C1947">
        <v>795</v>
      </c>
      <c r="D1947" t="s">
        <v>119</v>
      </c>
      <c r="E1947" s="1">
        <v>42370</v>
      </c>
      <c r="F1947">
        <v>795</v>
      </c>
      <c r="G1947" t="str">
        <f>VLOOKUP(Table1[[#This Row],[tot_e_Rx]],'Lookup Tables'!$B$2:$C$6,2,TRUE)</f>
        <v xml:space="preserve">very low </v>
      </c>
      <c r="H1947">
        <v>709</v>
      </c>
      <c r="I1947">
        <v>86</v>
      </c>
      <c r="J1947">
        <v>361</v>
      </c>
      <c r="K1947">
        <v>366</v>
      </c>
      <c r="L1947">
        <v>117</v>
      </c>
      <c r="M1947">
        <v>72</v>
      </c>
      <c r="N1947">
        <v>0.9</v>
      </c>
      <c r="O1947">
        <v>0.74</v>
      </c>
      <c r="P1947" t="str">
        <f>IF(Table1[[#This Row],[pct_pharm_e_Rx]]&gt;=0.85,"most"," ")</f>
        <v xml:space="preserve"> </v>
      </c>
    </row>
    <row r="1948" spans="1:16" x14ac:dyDescent="0.2">
      <c r="A1948" t="s">
        <v>91</v>
      </c>
      <c r="B1948" t="s">
        <v>92</v>
      </c>
      <c r="C1948">
        <v>792</v>
      </c>
      <c r="D1948" t="s">
        <v>119</v>
      </c>
      <c r="E1948" s="1">
        <v>42401</v>
      </c>
      <c r="F1948">
        <v>792</v>
      </c>
      <c r="G1948" t="str">
        <f>VLOOKUP(Table1[[#This Row],[tot_e_Rx]],'Lookup Tables'!$B$2:$C$6,2,TRUE)</f>
        <v xml:space="preserve">very low </v>
      </c>
      <c r="H1948">
        <v>556</v>
      </c>
      <c r="I1948">
        <v>236</v>
      </c>
      <c r="J1948">
        <v>421</v>
      </c>
      <c r="K1948">
        <v>361</v>
      </c>
      <c r="L1948">
        <v>97</v>
      </c>
      <c r="M1948">
        <v>117</v>
      </c>
      <c r="N1948">
        <v>0.85</v>
      </c>
      <c r="O1948">
        <v>0.84</v>
      </c>
      <c r="P1948" t="str">
        <f>IF(Table1[[#This Row],[pct_pharm_e_Rx]]&gt;=0.85,"most"," ")</f>
        <v xml:space="preserve"> </v>
      </c>
    </row>
    <row r="1949" spans="1:16" x14ac:dyDescent="0.2">
      <c r="A1949" t="s">
        <v>11</v>
      </c>
      <c r="B1949" t="s">
        <v>12</v>
      </c>
      <c r="C1949">
        <v>784</v>
      </c>
      <c r="D1949" t="s">
        <v>113</v>
      </c>
      <c r="E1949" s="1">
        <v>42917</v>
      </c>
      <c r="F1949">
        <v>784</v>
      </c>
      <c r="G1949" t="str">
        <f>VLOOKUP(Table1[[#This Row],[tot_e_Rx]],'Lookup Tables'!$B$2:$C$6,2,TRUE)</f>
        <v xml:space="preserve">very low </v>
      </c>
      <c r="H1949">
        <v>688</v>
      </c>
      <c r="I1949">
        <v>96</v>
      </c>
      <c r="J1949">
        <v>428</v>
      </c>
      <c r="K1949">
        <v>334</v>
      </c>
      <c r="L1949">
        <v>150</v>
      </c>
      <c r="M1949">
        <v>81</v>
      </c>
      <c r="N1949">
        <v>0.94</v>
      </c>
      <c r="O1949">
        <v>0.94</v>
      </c>
      <c r="P1949" t="str">
        <f>IF(Table1[[#This Row],[pct_pharm_e_Rx]]&gt;=0.85,"most"," ")</f>
        <v>most</v>
      </c>
    </row>
    <row r="1950" spans="1:16" x14ac:dyDescent="0.2">
      <c r="A1950" t="s">
        <v>109</v>
      </c>
      <c r="B1950" t="s">
        <v>110</v>
      </c>
      <c r="C1950">
        <v>782</v>
      </c>
      <c r="D1950" t="s">
        <v>114</v>
      </c>
      <c r="E1950" s="1">
        <v>43132</v>
      </c>
      <c r="F1950">
        <v>782</v>
      </c>
      <c r="G1950" t="str">
        <f>VLOOKUP(Table1[[#This Row],[tot_e_Rx]],'Lookup Tables'!$B$2:$C$6,2,TRUE)</f>
        <v xml:space="preserve">very low </v>
      </c>
      <c r="H1950">
        <v>661</v>
      </c>
      <c r="I1950">
        <v>121</v>
      </c>
      <c r="J1950">
        <v>364</v>
      </c>
      <c r="K1950">
        <v>383</v>
      </c>
      <c r="L1950">
        <v>111</v>
      </c>
      <c r="M1950">
        <v>108</v>
      </c>
      <c r="N1950">
        <v>0.97</v>
      </c>
      <c r="O1950">
        <v>0.97</v>
      </c>
      <c r="P1950" t="str">
        <f>IF(Table1[[#This Row],[pct_pharm_e_Rx]]&gt;=0.85,"most"," ")</f>
        <v>most</v>
      </c>
    </row>
    <row r="1951" spans="1:16" x14ac:dyDescent="0.2">
      <c r="A1951" t="s">
        <v>91</v>
      </c>
      <c r="B1951" t="s">
        <v>92</v>
      </c>
      <c r="C1951">
        <v>780</v>
      </c>
      <c r="D1951" t="s">
        <v>119</v>
      </c>
      <c r="E1951" s="1">
        <v>42370</v>
      </c>
      <c r="F1951">
        <v>780</v>
      </c>
      <c r="G1951" t="str">
        <f>VLOOKUP(Table1[[#This Row],[tot_e_Rx]],'Lookup Tables'!$B$2:$C$6,2,TRUE)</f>
        <v xml:space="preserve">very low </v>
      </c>
      <c r="H1951">
        <v>548</v>
      </c>
      <c r="I1951">
        <v>232</v>
      </c>
      <c r="J1951">
        <v>383</v>
      </c>
      <c r="K1951">
        <v>341</v>
      </c>
      <c r="L1951">
        <v>103</v>
      </c>
      <c r="M1951">
        <v>109</v>
      </c>
      <c r="N1951">
        <v>0.85</v>
      </c>
      <c r="O1951">
        <v>0.84</v>
      </c>
      <c r="P1951" t="str">
        <f>IF(Table1[[#This Row],[pct_pharm_e_Rx]]&gt;=0.85,"most"," ")</f>
        <v xml:space="preserve"> </v>
      </c>
    </row>
    <row r="1952" spans="1:16" x14ac:dyDescent="0.2">
      <c r="A1952" t="s">
        <v>31</v>
      </c>
      <c r="B1952" t="s">
        <v>32</v>
      </c>
      <c r="C1952">
        <v>775</v>
      </c>
      <c r="D1952" t="s">
        <v>113</v>
      </c>
      <c r="E1952" s="1">
        <v>42430</v>
      </c>
      <c r="F1952">
        <v>775</v>
      </c>
      <c r="G1952" t="str">
        <f>VLOOKUP(Table1[[#This Row],[tot_e_Rx]],'Lookup Tables'!$B$2:$C$6,2,TRUE)</f>
        <v xml:space="preserve">very low </v>
      </c>
      <c r="H1952">
        <v>607</v>
      </c>
      <c r="I1952">
        <v>168</v>
      </c>
      <c r="J1952">
        <v>274</v>
      </c>
      <c r="K1952">
        <v>496</v>
      </c>
      <c r="L1952">
        <v>22</v>
      </c>
      <c r="M1952">
        <v>11</v>
      </c>
      <c r="N1952">
        <v>0.9</v>
      </c>
      <c r="O1952">
        <v>0.86</v>
      </c>
      <c r="P1952" t="str">
        <f>IF(Table1[[#This Row],[pct_pharm_e_Rx]]&gt;=0.85,"most"," ")</f>
        <v>most</v>
      </c>
    </row>
    <row r="1953" spans="1:16" x14ac:dyDescent="0.2">
      <c r="A1953" t="s">
        <v>11</v>
      </c>
      <c r="B1953" t="s">
        <v>12</v>
      </c>
      <c r="C1953">
        <v>775</v>
      </c>
      <c r="D1953" t="s">
        <v>113</v>
      </c>
      <c r="E1953" s="1">
        <v>42979</v>
      </c>
      <c r="F1953">
        <v>775</v>
      </c>
      <c r="G1953" t="str">
        <f>VLOOKUP(Table1[[#This Row],[tot_e_Rx]],'Lookup Tables'!$B$2:$C$6,2,TRUE)</f>
        <v xml:space="preserve">very low </v>
      </c>
      <c r="H1953">
        <v>672</v>
      </c>
      <c r="I1953">
        <v>103</v>
      </c>
      <c r="J1953">
        <v>412</v>
      </c>
      <c r="K1953">
        <v>336</v>
      </c>
      <c r="L1953">
        <v>143</v>
      </c>
      <c r="M1953">
        <v>87</v>
      </c>
      <c r="N1953">
        <v>0.94</v>
      </c>
      <c r="O1953">
        <v>0.94</v>
      </c>
      <c r="P1953" t="str">
        <f>IF(Table1[[#This Row],[pct_pharm_e_Rx]]&gt;=0.85,"most"," ")</f>
        <v>most</v>
      </c>
    </row>
    <row r="1954" spans="1:16" x14ac:dyDescent="0.2">
      <c r="A1954" t="s">
        <v>11</v>
      </c>
      <c r="B1954" t="s">
        <v>12</v>
      </c>
      <c r="C1954">
        <v>774</v>
      </c>
      <c r="D1954" t="s">
        <v>113</v>
      </c>
      <c r="E1954" s="1">
        <v>42887</v>
      </c>
      <c r="F1954">
        <v>774</v>
      </c>
      <c r="G1954" t="str">
        <f>VLOOKUP(Table1[[#This Row],[tot_e_Rx]],'Lookup Tables'!$B$2:$C$6,2,TRUE)</f>
        <v xml:space="preserve">very low </v>
      </c>
      <c r="H1954">
        <v>667</v>
      </c>
      <c r="I1954">
        <v>107</v>
      </c>
      <c r="J1954">
        <v>438</v>
      </c>
      <c r="K1954">
        <v>324</v>
      </c>
      <c r="L1954">
        <v>154</v>
      </c>
      <c r="M1954">
        <v>84</v>
      </c>
      <c r="N1954">
        <v>0.93</v>
      </c>
      <c r="O1954">
        <v>0.95</v>
      </c>
      <c r="P1954" t="str">
        <f>IF(Table1[[#This Row],[pct_pharm_e_Rx]]&gt;=0.85,"most"," ")</f>
        <v>most</v>
      </c>
    </row>
    <row r="1955" spans="1:16" x14ac:dyDescent="0.2">
      <c r="A1955" t="s">
        <v>11</v>
      </c>
      <c r="B1955" t="s">
        <v>12</v>
      </c>
      <c r="C1955">
        <v>772</v>
      </c>
      <c r="D1955" t="s">
        <v>113</v>
      </c>
      <c r="E1955" s="1">
        <v>42856</v>
      </c>
      <c r="F1955">
        <v>772</v>
      </c>
      <c r="G1955" t="str">
        <f>VLOOKUP(Table1[[#This Row],[tot_e_Rx]],'Lookup Tables'!$B$2:$C$6,2,TRUE)</f>
        <v xml:space="preserve">very low </v>
      </c>
      <c r="H1955">
        <v>660</v>
      </c>
      <c r="I1955">
        <v>112</v>
      </c>
      <c r="J1955">
        <v>440</v>
      </c>
      <c r="K1955">
        <v>320</v>
      </c>
      <c r="L1955">
        <v>148</v>
      </c>
      <c r="M1955">
        <v>83</v>
      </c>
      <c r="N1955">
        <v>0.93</v>
      </c>
      <c r="O1955">
        <v>0.93</v>
      </c>
      <c r="P1955" t="str">
        <f>IF(Table1[[#This Row],[pct_pharm_e_Rx]]&gt;=0.85,"most"," ")</f>
        <v>most</v>
      </c>
    </row>
    <row r="1956" spans="1:16" x14ac:dyDescent="0.2">
      <c r="A1956" t="s">
        <v>109</v>
      </c>
      <c r="B1956" t="s">
        <v>110</v>
      </c>
      <c r="C1956">
        <v>767</v>
      </c>
      <c r="D1956" t="s">
        <v>114</v>
      </c>
      <c r="E1956" s="1">
        <v>43101</v>
      </c>
      <c r="F1956">
        <v>767</v>
      </c>
      <c r="G1956" t="str">
        <f>VLOOKUP(Table1[[#This Row],[tot_e_Rx]],'Lookup Tables'!$B$2:$C$6,2,TRUE)</f>
        <v xml:space="preserve">very low </v>
      </c>
      <c r="H1956">
        <v>648</v>
      </c>
      <c r="I1956">
        <v>119</v>
      </c>
      <c r="J1956">
        <v>357</v>
      </c>
      <c r="K1956">
        <v>372</v>
      </c>
      <c r="L1956">
        <v>110</v>
      </c>
      <c r="M1956">
        <v>106</v>
      </c>
      <c r="N1956">
        <v>0.96</v>
      </c>
      <c r="O1956">
        <v>0.97</v>
      </c>
      <c r="P1956" t="str">
        <f>IF(Table1[[#This Row],[pct_pharm_e_Rx]]&gt;=0.85,"most"," ")</f>
        <v>most</v>
      </c>
    </row>
    <row r="1957" spans="1:16" x14ac:dyDescent="0.2">
      <c r="A1957" t="s">
        <v>109</v>
      </c>
      <c r="B1957" t="s">
        <v>110</v>
      </c>
      <c r="C1957">
        <v>763</v>
      </c>
      <c r="D1957" t="s">
        <v>114</v>
      </c>
      <c r="E1957" s="1">
        <v>43040</v>
      </c>
      <c r="F1957">
        <v>763</v>
      </c>
      <c r="G1957" t="str">
        <f>VLOOKUP(Table1[[#This Row],[tot_e_Rx]],'Lookup Tables'!$B$2:$C$6,2,TRUE)</f>
        <v xml:space="preserve">very low </v>
      </c>
      <c r="H1957">
        <v>644</v>
      </c>
      <c r="I1957">
        <v>119</v>
      </c>
      <c r="J1957">
        <v>358</v>
      </c>
      <c r="K1957">
        <v>368</v>
      </c>
      <c r="L1957">
        <v>99</v>
      </c>
      <c r="M1957">
        <v>108</v>
      </c>
      <c r="N1957">
        <v>0.97</v>
      </c>
      <c r="O1957">
        <v>0.97</v>
      </c>
      <c r="P1957" t="str">
        <f>IF(Table1[[#This Row],[pct_pharm_e_Rx]]&gt;=0.85,"most"," ")</f>
        <v>most</v>
      </c>
    </row>
    <row r="1958" spans="1:16" x14ac:dyDescent="0.2">
      <c r="A1958" t="s">
        <v>109</v>
      </c>
      <c r="B1958" t="s">
        <v>110</v>
      </c>
      <c r="C1958">
        <v>760</v>
      </c>
      <c r="D1958" t="s">
        <v>114</v>
      </c>
      <c r="E1958" s="1">
        <v>43070</v>
      </c>
      <c r="F1958">
        <v>760</v>
      </c>
      <c r="G1958" t="str">
        <f>VLOOKUP(Table1[[#This Row],[tot_e_Rx]],'Lookup Tables'!$B$2:$C$6,2,TRUE)</f>
        <v xml:space="preserve">very low </v>
      </c>
      <c r="H1958">
        <v>639</v>
      </c>
      <c r="I1958">
        <v>121</v>
      </c>
      <c r="J1958">
        <v>354</v>
      </c>
      <c r="K1958">
        <v>366</v>
      </c>
      <c r="L1958">
        <v>103</v>
      </c>
      <c r="M1958">
        <v>108</v>
      </c>
      <c r="N1958">
        <v>0.97</v>
      </c>
      <c r="O1958">
        <v>0.97</v>
      </c>
      <c r="P1958" t="str">
        <f>IF(Table1[[#This Row],[pct_pharm_e_Rx]]&gt;=0.85,"most"," ")</f>
        <v>most</v>
      </c>
    </row>
    <row r="1959" spans="1:16" x14ac:dyDescent="0.2">
      <c r="A1959" t="s">
        <v>31</v>
      </c>
      <c r="B1959" t="s">
        <v>32</v>
      </c>
      <c r="C1959">
        <v>757</v>
      </c>
      <c r="D1959" t="s">
        <v>113</v>
      </c>
      <c r="E1959" s="1">
        <v>42401</v>
      </c>
      <c r="F1959">
        <v>757</v>
      </c>
      <c r="G1959" t="str">
        <f>VLOOKUP(Table1[[#This Row],[tot_e_Rx]],'Lookup Tables'!$B$2:$C$6,2,TRUE)</f>
        <v xml:space="preserve">very low </v>
      </c>
      <c r="H1959">
        <v>595</v>
      </c>
      <c r="I1959">
        <v>162</v>
      </c>
      <c r="J1959">
        <v>272</v>
      </c>
      <c r="K1959">
        <v>479</v>
      </c>
      <c r="L1959">
        <v>22</v>
      </c>
      <c r="M1959">
        <v>12</v>
      </c>
      <c r="N1959">
        <v>0.89</v>
      </c>
      <c r="O1959">
        <v>0.86</v>
      </c>
      <c r="P1959" t="str">
        <f>IF(Table1[[#This Row],[pct_pharm_e_Rx]]&gt;=0.85,"most"," ")</f>
        <v>most</v>
      </c>
    </row>
    <row r="1960" spans="1:16" x14ac:dyDescent="0.2">
      <c r="A1960" t="s">
        <v>61</v>
      </c>
      <c r="B1960" t="s">
        <v>62</v>
      </c>
      <c r="C1960">
        <v>747</v>
      </c>
      <c r="D1960" t="s">
        <v>114</v>
      </c>
      <c r="E1960" s="1">
        <v>42430</v>
      </c>
      <c r="F1960">
        <v>747</v>
      </c>
      <c r="G1960" t="str">
        <f>VLOOKUP(Table1[[#This Row],[tot_e_Rx]],'Lookup Tables'!$B$2:$C$6,2,TRUE)</f>
        <v xml:space="preserve">very low </v>
      </c>
      <c r="H1960">
        <v>536</v>
      </c>
      <c r="I1960">
        <v>211</v>
      </c>
      <c r="J1960">
        <v>406</v>
      </c>
      <c r="K1960">
        <v>336</v>
      </c>
      <c r="L1960">
        <v>109</v>
      </c>
      <c r="M1960">
        <v>89</v>
      </c>
      <c r="N1960">
        <v>0.87</v>
      </c>
      <c r="O1960">
        <v>0.79</v>
      </c>
      <c r="P1960" t="str">
        <f>IF(Table1[[#This Row],[pct_pharm_e_Rx]]&gt;=0.85,"most"," ")</f>
        <v xml:space="preserve"> </v>
      </c>
    </row>
    <row r="1961" spans="1:16" x14ac:dyDescent="0.2">
      <c r="A1961" t="s">
        <v>31</v>
      </c>
      <c r="B1961" t="s">
        <v>32</v>
      </c>
      <c r="C1961">
        <v>746</v>
      </c>
      <c r="D1961" t="s">
        <v>113</v>
      </c>
      <c r="E1961" s="1">
        <v>42370</v>
      </c>
      <c r="F1961">
        <v>746</v>
      </c>
      <c r="G1961" t="str">
        <f>VLOOKUP(Table1[[#This Row],[tot_e_Rx]],'Lookup Tables'!$B$2:$C$6,2,TRUE)</f>
        <v xml:space="preserve">very low </v>
      </c>
      <c r="H1961">
        <v>587</v>
      </c>
      <c r="I1961">
        <v>159</v>
      </c>
      <c r="J1961">
        <v>265</v>
      </c>
      <c r="K1961">
        <v>467</v>
      </c>
      <c r="L1961">
        <v>25</v>
      </c>
      <c r="M1961">
        <v>14</v>
      </c>
      <c r="N1961">
        <v>0.88</v>
      </c>
      <c r="O1961">
        <v>0.86</v>
      </c>
      <c r="P1961" t="str">
        <f>IF(Table1[[#This Row],[pct_pharm_e_Rx]]&gt;=0.85,"most"," ")</f>
        <v>most</v>
      </c>
    </row>
    <row r="1962" spans="1:16" x14ac:dyDescent="0.2">
      <c r="A1962" t="s">
        <v>109</v>
      </c>
      <c r="B1962" t="s">
        <v>110</v>
      </c>
      <c r="C1962">
        <v>744</v>
      </c>
      <c r="D1962" t="s">
        <v>114</v>
      </c>
      <c r="E1962" s="1">
        <v>43009</v>
      </c>
      <c r="F1962">
        <v>744</v>
      </c>
      <c r="G1962" t="str">
        <f>VLOOKUP(Table1[[#This Row],[tot_e_Rx]],'Lookup Tables'!$B$2:$C$6,2,TRUE)</f>
        <v xml:space="preserve">very low </v>
      </c>
      <c r="H1962">
        <v>627</v>
      </c>
      <c r="I1962">
        <v>117</v>
      </c>
      <c r="J1962">
        <v>347</v>
      </c>
      <c r="K1962">
        <v>364</v>
      </c>
      <c r="L1962">
        <v>95</v>
      </c>
      <c r="M1962">
        <v>104</v>
      </c>
      <c r="N1962">
        <v>0.97</v>
      </c>
      <c r="O1962">
        <v>0.97</v>
      </c>
      <c r="P1962" t="str">
        <f>IF(Table1[[#This Row],[pct_pharm_e_Rx]]&gt;=0.85,"most"," ")</f>
        <v>most</v>
      </c>
    </row>
    <row r="1963" spans="1:16" x14ac:dyDescent="0.2">
      <c r="A1963" t="s">
        <v>11</v>
      </c>
      <c r="B1963" t="s">
        <v>12</v>
      </c>
      <c r="C1963">
        <v>743</v>
      </c>
      <c r="D1963" t="s">
        <v>113</v>
      </c>
      <c r="E1963" s="1">
        <v>42826</v>
      </c>
      <c r="F1963">
        <v>743</v>
      </c>
      <c r="G1963" t="str">
        <f>VLOOKUP(Table1[[#This Row],[tot_e_Rx]],'Lookup Tables'!$B$2:$C$6,2,TRUE)</f>
        <v xml:space="preserve">very low </v>
      </c>
      <c r="H1963">
        <v>634</v>
      </c>
      <c r="I1963">
        <v>109</v>
      </c>
      <c r="J1963">
        <v>427</v>
      </c>
      <c r="K1963">
        <v>304</v>
      </c>
      <c r="L1963">
        <v>144</v>
      </c>
      <c r="M1963">
        <v>83</v>
      </c>
      <c r="N1963">
        <v>0.93</v>
      </c>
      <c r="O1963">
        <v>0.93</v>
      </c>
      <c r="P1963" t="str">
        <f>IF(Table1[[#This Row],[pct_pharm_e_Rx]]&gt;=0.85,"most"," ")</f>
        <v>most</v>
      </c>
    </row>
    <row r="1964" spans="1:16" x14ac:dyDescent="0.2">
      <c r="A1964" t="s">
        <v>11</v>
      </c>
      <c r="B1964" t="s">
        <v>12</v>
      </c>
      <c r="C1964">
        <v>724</v>
      </c>
      <c r="D1964" t="s">
        <v>113</v>
      </c>
      <c r="E1964" s="1">
        <v>42795</v>
      </c>
      <c r="F1964">
        <v>724</v>
      </c>
      <c r="G1964" t="str">
        <f>VLOOKUP(Table1[[#This Row],[tot_e_Rx]],'Lookup Tables'!$B$2:$C$6,2,TRUE)</f>
        <v xml:space="preserve">very low </v>
      </c>
      <c r="H1964">
        <v>617</v>
      </c>
      <c r="I1964">
        <v>107</v>
      </c>
      <c r="J1964">
        <v>414</v>
      </c>
      <c r="K1964">
        <v>301</v>
      </c>
      <c r="L1964">
        <v>132</v>
      </c>
      <c r="M1964">
        <v>86</v>
      </c>
      <c r="N1964">
        <v>0.95</v>
      </c>
      <c r="O1964">
        <v>0.93</v>
      </c>
      <c r="P1964" t="str">
        <f>IF(Table1[[#This Row],[pct_pharm_e_Rx]]&gt;=0.85,"most"," ")</f>
        <v>most</v>
      </c>
    </row>
    <row r="1965" spans="1:16" x14ac:dyDescent="0.2">
      <c r="A1965" t="s">
        <v>109</v>
      </c>
      <c r="B1965" t="s">
        <v>110</v>
      </c>
      <c r="C1965">
        <v>724</v>
      </c>
      <c r="D1965" t="s">
        <v>114</v>
      </c>
      <c r="E1965" s="1">
        <v>42979</v>
      </c>
      <c r="F1965">
        <v>724</v>
      </c>
      <c r="G1965" t="str">
        <f>VLOOKUP(Table1[[#This Row],[tot_e_Rx]],'Lookup Tables'!$B$2:$C$6,2,TRUE)</f>
        <v xml:space="preserve">very low </v>
      </c>
      <c r="H1965">
        <v>607</v>
      </c>
      <c r="I1965">
        <v>117</v>
      </c>
      <c r="J1965">
        <v>340</v>
      </c>
      <c r="K1965">
        <v>355</v>
      </c>
      <c r="L1965">
        <v>92</v>
      </c>
      <c r="M1965">
        <v>105</v>
      </c>
      <c r="N1965">
        <v>0.96</v>
      </c>
      <c r="O1965">
        <v>0.96</v>
      </c>
      <c r="P1965" t="str">
        <f>IF(Table1[[#This Row],[pct_pharm_e_Rx]]&gt;=0.85,"most"," ")</f>
        <v>most</v>
      </c>
    </row>
    <row r="1966" spans="1:16" x14ac:dyDescent="0.2">
      <c r="A1966" t="s">
        <v>61</v>
      </c>
      <c r="B1966" t="s">
        <v>62</v>
      </c>
      <c r="C1966">
        <v>708</v>
      </c>
      <c r="D1966" t="s">
        <v>114</v>
      </c>
      <c r="E1966" s="1">
        <v>42401</v>
      </c>
      <c r="F1966">
        <v>708</v>
      </c>
      <c r="G1966" t="str">
        <f>VLOOKUP(Table1[[#This Row],[tot_e_Rx]],'Lookup Tables'!$B$2:$C$6,2,TRUE)</f>
        <v xml:space="preserve">very low </v>
      </c>
      <c r="H1966">
        <v>485</v>
      </c>
      <c r="I1966">
        <v>223</v>
      </c>
      <c r="J1966">
        <v>377</v>
      </c>
      <c r="K1966">
        <v>324</v>
      </c>
      <c r="L1966">
        <v>106</v>
      </c>
      <c r="M1966">
        <v>91</v>
      </c>
      <c r="N1966">
        <v>0.86</v>
      </c>
      <c r="O1966">
        <v>0.79</v>
      </c>
      <c r="P1966" t="str">
        <f>IF(Table1[[#This Row],[pct_pharm_e_Rx]]&gt;=0.85,"most"," ")</f>
        <v xml:space="preserve"> </v>
      </c>
    </row>
    <row r="1967" spans="1:16" x14ac:dyDescent="0.2">
      <c r="A1967" t="s">
        <v>11</v>
      </c>
      <c r="B1967" t="s">
        <v>12</v>
      </c>
      <c r="C1967">
        <v>702</v>
      </c>
      <c r="D1967" t="s">
        <v>113</v>
      </c>
      <c r="E1967" s="1">
        <v>42767</v>
      </c>
      <c r="F1967">
        <v>702</v>
      </c>
      <c r="G1967" t="str">
        <f>VLOOKUP(Table1[[#This Row],[tot_e_Rx]],'Lookup Tables'!$B$2:$C$6,2,TRUE)</f>
        <v xml:space="preserve">very low </v>
      </c>
      <c r="H1967">
        <v>593</v>
      </c>
      <c r="I1967">
        <v>109</v>
      </c>
      <c r="J1967">
        <v>406</v>
      </c>
      <c r="K1967">
        <v>284</v>
      </c>
      <c r="L1967">
        <v>132</v>
      </c>
      <c r="M1967">
        <v>78</v>
      </c>
      <c r="N1967">
        <v>0.95</v>
      </c>
      <c r="O1967">
        <v>0.95</v>
      </c>
      <c r="P1967" t="str">
        <f>IF(Table1[[#This Row],[pct_pharm_e_Rx]]&gt;=0.85,"most"," ")</f>
        <v>most</v>
      </c>
    </row>
    <row r="1968" spans="1:16" x14ac:dyDescent="0.2">
      <c r="A1968" t="s">
        <v>109</v>
      </c>
      <c r="B1968" t="s">
        <v>110</v>
      </c>
      <c r="C1968">
        <v>698</v>
      </c>
      <c r="D1968" t="s">
        <v>114</v>
      </c>
      <c r="E1968" s="1">
        <v>42948</v>
      </c>
      <c r="F1968">
        <v>698</v>
      </c>
      <c r="G1968" t="str">
        <f>VLOOKUP(Table1[[#This Row],[tot_e_Rx]],'Lookup Tables'!$B$2:$C$6,2,TRUE)</f>
        <v xml:space="preserve">very low </v>
      </c>
      <c r="H1968">
        <v>583</v>
      </c>
      <c r="I1968">
        <v>115</v>
      </c>
      <c r="J1968">
        <v>340</v>
      </c>
      <c r="K1968">
        <v>334</v>
      </c>
      <c r="L1968">
        <v>93</v>
      </c>
      <c r="M1968">
        <v>104</v>
      </c>
      <c r="N1968">
        <v>0.95</v>
      </c>
      <c r="O1968">
        <v>0.95</v>
      </c>
      <c r="P1968" t="str">
        <f>IF(Table1[[#This Row],[pct_pharm_e_Rx]]&gt;=0.85,"most"," ")</f>
        <v>most</v>
      </c>
    </row>
    <row r="1969" spans="1:16" x14ac:dyDescent="0.2">
      <c r="A1969" t="s">
        <v>11</v>
      </c>
      <c r="B1969" t="s">
        <v>12</v>
      </c>
      <c r="C1969">
        <v>690</v>
      </c>
      <c r="D1969" t="s">
        <v>113</v>
      </c>
      <c r="E1969" s="1">
        <v>42736</v>
      </c>
      <c r="F1969">
        <v>690</v>
      </c>
      <c r="G1969" t="str">
        <f>VLOOKUP(Table1[[#This Row],[tot_e_Rx]],'Lookup Tables'!$B$2:$C$6,2,TRUE)</f>
        <v xml:space="preserve">very low </v>
      </c>
      <c r="H1969">
        <v>583</v>
      </c>
      <c r="I1969">
        <v>107</v>
      </c>
      <c r="J1969">
        <v>399</v>
      </c>
      <c r="K1969">
        <v>281</v>
      </c>
      <c r="L1969">
        <v>117</v>
      </c>
      <c r="M1969">
        <v>81</v>
      </c>
      <c r="N1969">
        <v>0.95</v>
      </c>
      <c r="O1969">
        <v>0.95</v>
      </c>
      <c r="P1969" t="str">
        <f>IF(Table1[[#This Row],[pct_pharm_e_Rx]]&gt;=0.85,"most"," ")</f>
        <v>most</v>
      </c>
    </row>
    <row r="1970" spans="1:16" x14ac:dyDescent="0.2">
      <c r="A1970" t="s">
        <v>61</v>
      </c>
      <c r="B1970" t="s">
        <v>62</v>
      </c>
      <c r="C1970">
        <v>688</v>
      </c>
      <c r="D1970" t="s">
        <v>114</v>
      </c>
      <c r="E1970" s="1">
        <v>42370</v>
      </c>
      <c r="F1970">
        <v>688</v>
      </c>
      <c r="G1970" t="str">
        <f>VLOOKUP(Table1[[#This Row],[tot_e_Rx]],'Lookup Tables'!$B$2:$C$6,2,TRUE)</f>
        <v xml:space="preserve">very low </v>
      </c>
      <c r="H1970">
        <v>470</v>
      </c>
      <c r="I1970">
        <v>218</v>
      </c>
      <c r="J1970">
        <v>345</v>
      </c>
      <c r="K1970">
        <v>316</v>
      </c>
      <c r="L1970">
        <v>111</v>
      </c>
      <c r="M1970">
        <v>79</v>
      </c>
      <c r="N1970">
        <v>0.86</v>
      </c>
      <c r="O1970">
        <v>0.81</v>
      </c>
      <c r="P1970" t="str">
        <f>IF(Table1[[#This Row],[pct_pharm_e_Rx]]&gt;=0.85,"most"," ")</f>
        <v xml:space="preserve"> </v>
      </c>
    </row>
    <row r="1971" spans="1:16" x14ac:dyDescent="0.2">
      <c r="A1971" t="s">
        <v>109</v>
      </c>
      <c r="B1971" t="s">
        <v>110</v>
      </c>
      <c r="C1971">
        <v>669</v>
      </c>
      <c r="D1971" t="s">
        <v>114</v>
      </c>
      <c r="E1971" s="1">
        <v>42917</v>
      </c>
      <c r="F1971">
        <v>669</v>
      </c>
      <c r="G1971" t="str">
        <f>VLOOKUP(Table1[[#This Row],[tot_e_Rx]],'Lookup Tables'!$B$2:$C$6,2,TRUE)</f>
        <v xml:space="preserve">very low </v>
      </c>
      <c r="H1971">
        <v>542</v>
      </c>
      <c r="I1971">
        <v>127</v>
      </c>
      <c r="J1971">
        <v>329</v>
      </c>
      <c r="K1971">
        <v>319</v>
      </c>
      <c r="L1971">
        <v>92</v>
      </c>
      <c r="M1971">
        <v>103</v>
      </c>
      <c r="N1971">
        <v>0.95</v>
      </c>
      <c r="O1971">
        <v>0.95</v>
      </c>
      <c r="P1971" t="str">
        <f>IF(Table1[[#This Row],[pct_pharm_e_Rx]]&gt;=0.85,"most"," ")</f>
        <v>most</v>
      </c>
    </row>
    <row r="1972" spans="1:16" x14ac:dyDescent="0.2">
      <c r="A1972" t="s">
        <v>11</v>
      </c>
      <c r="B1972" t="s">
        <v>12</v>
      </c>
      <c r="C1972">
        <v>659</v>
      </c>
      <c r="D1972" t="s">
        <v>113</v>
      </c>
      <c r="E1972" s="1">
        <v>42705</v>
      </c>
      <c r="F1972">
        <v>659</v>
      </c>
      <c r="G1972" t="str">
        <f>VLOOKUP(Table1[[#This Row],[tot_e_Rx]],'Lookup Tables'!$B$2:$C$6,2,TRUE)</f>
        <v xml:space="preserve">very low </v>
      </c>
      <c r="H1972">
        <v>553</v>
      </c>
      <c r="I1972">
        <v>106</v>
      </c>
      <c r="J1972">
        <v>376</v>
      </c>
      <c r="K1972">
        <v>274</v>
      </c>
      <c r="L1972">
        <v>114</v>
      </c>
      <c r="M1972">
        <v>74</v>
      </c>
      <c r="N1972">
        <v>0.93</v>
      </c>
      <c r="O1972">
        <v>0.93</v>
      </c>
      <c r="P1972" t="str">
        <f>IF(Table1[[#This Row],[pct_pharm_e_Rx]]&gt;=0.85,"most"," ")</f>
        <v>most</v>
      </c>
    </row>
    <row r="1973" spans="1:16" x14ac:dyDescent="0.2">
      <c r="A1973" t="s">
        <v>109</v>
      </c>
      <c r="B1973" t="s">
        <v>110</v>
      </c>
      <c r="C1973">
        <v>653</v>
      </c>
      <c r="D1973" t="s">
        <v>114</v>
      </c>
      <c r="E1973" s="1">
        <v>42887</v>
      </c>
      <c r="F1973">
        <v>653</v>
      </c>
      <c r="G1973" t="str">
        <f>VLOOKUP(Table1[[#This Row],[tot_e_Rx]],'Lookup Tables'!$B$2:$C$6,2,TRUE)</f>
        <v xml:space="preserve">very low </v>
      </c>
      <c r="H1973">
        <v>529</v>
      </c>
      <c r="I1973">
        <v>124</v>
      </c>
      <c r="J1973">
        <v>320</v>
      </c>
      <c r="K1973">
        <v>313</v>
      </c>
      <c r="L1973">
        <v>87</v>
      </c>
      <c r="M1973">
        <v>103</v>
      </c>
      <c r="N1973">
        <v>0.95</v>
      </c>
      <c r="O1973">
        <v>0.95</v>
      </c>
      <c r="P1973" t="str">
        <f>IF(Table1[[#This Row],[pct_pharm_e_Rx]]&gt;=0.85,"most"," ")</f>
        <v>most</v>
      </c>
    </row>
    <row r="1974" spans="1:16" x14ac:dyDescent="0.2">
      <c r="A1974" t="s">
        <v>109</v>
      </c>
      <c r="B1974" t="s">
        <v>110</v>
      </c>
      <c r="C1974">
        <v>621</v>
      </c>
      <c r="D1974" t="s">
        <v>114</v>
      </c>
      <c r="E1974" s="1">
        <v>42856</v>
      </c>
      <c r="F1974">
        <v>621</v>
      </c>
      <c r="G1974" t="str">
        <f>VLOOKUP(Table1[[#This Row],[tot_e_Rx]],'Lookup Tables'!$B$2:$C$6,2,TRUE)</f>
        <v xml:space="preserve">very low </v>
      </c>
      <c r="H1974">
        <v>505</v>
      </c>
      <c r="I1974">
        <v>116</v>
      </c>
      <c r="J1974">
        <v>294</v>
      </c>
      <c r="K1974">
        <v>310</v>
      </c>
      <c r="L1974">
        <v>76</v>
      </c>
      <c r="M1974">
        <v>99</v>
      </c>
      <c r="N1974">
        <v>0.94</v>
      </c>
      <c r="O1974">
        <v>0.94</v>
      </c>
      <c r="P1974" t="str">
        <f>IF(Table1[[#This Row],[pct_pharm_e_Rx]]&gt;=0.85,"most"," ")</f>
        <v>most</v>
      </c>
    </row>
    <row r="1975" spans="1:16" x14ac:dyDescent="0.2">
      <c r="A1975" t="s">
        <v>109</v>
      </c>
      <c r="B1975" t="s">
        <v>110</v>
      </c>
      <c r="C1975">
        <v>619</v>
      </c>
      <c r="D1975" t="s">
        <v>114</v>
      </c>
      <c r="E1975" s="1">
        <v>42826</v>
      </c>
      <c r="F1975">
        <v>619</v>
      </c>
      <c r="G1975" t="str">
        <f>VLOOKUP(Table1[[#This Row],[tot_e_Rx]],'Lookup Tables'!$B$2:$C$6,2,TRUE)</f>
        <v xml:space="preserve">very low </v>
      </c>
      <c r="H1975">
        <v>507</v>
      </c>
      <c r="I1975">
        <v>112</v>
      </c>
      <c r="J1975">
        <v>300</v>
      </c>
      <c r="K1975">
        <v>301</v>
      </c>
      <c r="L1975">
        <v>73</v>
      </c>
      <c r="M1975">
        <v>103</v>
      </c>
      <c r="N1975">
        <v>0.94</v>
      </c>
      <c r="O1975">
        <v>0.94</v>
      </c>
      <c r="P1975" t="str">
        <f>IF(Table1[[#This Row],[pct_pharm_e_Rx]]&gt;=0.85,"most"," ")</f>
        <v>most</v>
      </c>
    </row>
    <row r="1976" spans="1:16" x14ac:dyDescent="0.2">
      <c r="A1976" t="s">
        <v>11</v>
      </c>
      <c r="B1976" t="s">
        <v>12</v>
      </c>
      <c r="C1976">
        <v>614</v>
      </c>
      <c r="D1976" t="s">
        <v>113</v>
      </c>
      <c r="E1976" s="1">
        <v>42675</v>
      </c>
      <c r="F1976">
        <v>614</v>
      </c>
      <c r="G1976" t="str">
        <f>VLOOKUP(Table1[[#This Row],[tot_e_Rx]],'Lookup Tables'!$B$2:$C$6,2,TRUE)</f>
        <v xml:space="preserve">very low </v>
      </c>
      <c r="H1976">
        <v>517</v>
      </c>
      <c r="I1976">
        <v>97</v>
      </c>
      <c r="J1976">
        <v>351</v>
      </c>
      <c r="K1976">
        <v>257</v>
      </c>
      <c r="L1976">
        <v>106</v>
      </c>
      <c r="M1976">
        <v>71</v>
      </c>
      <c r="N1976">
        <v>0.93</v>
      </c>
      <c r="O1976">
        <v>0.93</v>
      </c>
      <c r="P1976" t="str">
        <f>IF(Table1[[#This Row],[pct_pharm_e_Rx]]&gt;=0.85,"most"," ")</f>
        <v>most</v>
      </c>
    </row>
    <row r="1977" spans="1:16" x14ac:dyDescent="0.2">
      <c r="A1977" t="s">
        <v>11</v>
      </c>
      <c r="B1977" t="s">
        <v>12</v>
      </c>
      <c r="C1977">
        <v>607</v>
      </c>
      <c r="D1977" t="s">
        <v>113</v>
      </c>
      <c r="E1977" s="1">
        <v>42644</v>
      </c>
      <c r="F1977">
        <v>607</v>
      </c>
      <c r="G1977" t="str">
        <f>VLOOKUP(Table1[[#This Row],[tot_e_Rx]],'Lookup Tables'!$B$2:$C$6,2,TRUE)</f>
        <v xml:space="preserve">very low </v>
      </c>
      <c r="H1977">
        <v>512</v>
      </c>
      <c r="I1977">
        <v>95</v>
      </c>
      <c r="J1977">
        <v>344</v>
      </c>
      <c r="K1977">
        <v>255</v>
      </c>
      <c r="L1977">
        <v>107</v>
      </c>
      <c r="M1977">
        <v>67</v>
      </c>
      <c r="N1977">
        <v>0.93</v>
      </c>
      <c r="O1977">
        <v>0.93</v>
      </c>
      <c r="P1977" t="str">
        <f>IF(Table1[[#This Row],[pct_pharm_e_Rx]]&gt;=0.85,"most"," ")</f>
        <v>most</v>
      </c>
    </row>
    <row r="1978" spans="1:16" x14ac:dyDescent="0.2">
      <c r="A1978" t="s">
        <v>11</v>
      </c>
      <c r="B1978" t="s">
        <v>12</v>
      </c>
      <c r="C1978">
        <v>589</v>
      </c>
      <c r="D1978" t="s">
        <v>113</v>
      </c>
      <c r="E1978" s="1">
        <v>42614</v>
      </c>
      <c r="F1978">
        <v>589</v>
      </c>
      <c r="G1978" t="str">
        <f>VLOOKUP(Table1[[#This Row],[tot_e_Rx]],'Lookup Tables'!$B$2:$C$6,2,TRUE)</f>
        <v xml:space="preserve">very low </v>
      </c>
      <c r="H1978">
        <v>502</v>
      </c>
      <c r="I1978">
        <v>87</v>
      </c>
      <c r="J1978">
        <v>339</v>
      </c>
      <c r="K1978">
        <v>241</v>
      </c>
      <c r="L1978">
        <v>104</v>
      </c>
      <c r="M1978">
        <v>67</v>
      </c>
      <c r="N1978">
        <v>0.94</v>
      </c>
      <c r="O1978">
        <v>0.94</v>
      </c>
      <c r="P1978" t="str">
        <f>IF(Table1[[#This Row],[pct_pharm_e_Rx]]&gt;=0.85,"most"," ")</f>
        <v>most</v>
      </c>
    </row>
    <row r="1979" spans="1:16" x14ac:dyDescent="0.2">
      <c r="A1979" t="s">
        <v>109</v>
      </c>
      <c r="B1979" t="s">
        <v>110</v>
      </c>
      <c r="C1979">
        <v>589</v>
      </c>
      <c r="D1979" t="s">
        <v>114</v>
      </c>
      <c r="E1979" s="1">
        <v>42795</v>
      </c>
      <c r="F1979">
        <v>589</v>
      </c>
      <c r="G1979" t="str">
        <f>VLOOKUP(Table1[[#This Row],[tot_e_Rx]],'Lookup Tables'!$B$2:$C$6,2,TRUE)</f>
        <v xml:space="preserve">very low </v>
      </c>
      <c r="H1979">
        <v>472</v>
      </c>
      <c r="I1979">
        <v>117</v>
      </c>
      <c r="J1979">
        <v>289</v>
      </c>
      <c r="K1979">
        <v>288</v>
      </c>
      <c r="L1979">
        <v>74</v>
      </c>
      <c r="M1979">
        <v>96</v>
      </c>
      <c r="N1979">
        <v>0.95</v>
      </c>
      <c r="O1979">
        <v>0.92</v>
      </c>
      <c r="P1979" t="str">
        <f>IF(Table1[[#This Row],[pct_pharm_e_Rx]]&gt;=0.85,"most"," ")</f>
        <v>most</v>
      </c>
    </row>
    <row r="1980" spans="1:16" x14ac:dyDescent="0.2">
      <c r="A1980" t="s">
        <v>11</v>
      </c>
      <c r="B1980" t="s">
        <v>12</v>
      </c>
      <c r="C1980">
        <v>582</v>
      </c>
      <c r="D1980" t="s">
        <v>113</v>
      </c>
      <c r="E1980" s="1">
        <v>42522</v>
      </c>
      <c r="F1980">
        <v>582</v>
      </c>
      <c r="G1980" t="str">
        <f>VLOOKUP(Table1[[#This Row],[tot_e_Rx]],'Lookup Tables'!$B$2:$C$6,2,TRUE)</f>
        <v xml:space="preserve">very low </v>
      </c>
      <c r="H1980">
        <v>481</v>
      </c>
      <c r="I1980">
        <v>101</v>
      </c>
      <c r="J1980">
        <v>337</v>
      </c>
      <c r="K1980">
        <v>233</v>
      </c>
      <c r="L1980">
        <v>99</v>
      </c>
      <c r="M1980">
        <v>63</v>
      </c>
      <c r="N1980">
        <v>0.93</v>
      </c>
      <c r="O1980">
        <v>0.93</v>
      </c>
      <c r="P1980" t="str">
        <f>IF(Table1[[#This Row],[pct_pharm_e_Rx]]&gt;=0.85,"most"," ")</f>
        <v>most</v>
      </c>
    </row>
    <row r="1981" spans="1:16" x14ac:dyDescent="0.2">
      <c r="A1981" t="s">
        <v>11</v>
      </c>
      <c r="B1981" t="s">
        <v>12</v>
      </c>
      <c r="C1981">
        <v>574</v>
      </c>
      <c r="D1981" t="s">
        <v>113</v>
      </c>
      <c r="E1981" s="1">
        <v>42552</v>
      </c>
      <c r="F1981">
        <v>574</v>
      </c>
      <c r="G1981" t="str">
        <f>VLOOKUP(Table1[[#This Row],[tot_e_Rx]],'Lookup Tables'!$B$2:$C$6,2,TRUE)</f>
        <v xml:space="preserve">very low </v>
      </c>
      <c r="H1981">
        <v>474</v>
      </c>
      <c r="I1981">
        <v>100</v>
      </c>
      <c r="J1981">
        <v>335</v>
      </c>
      <c r="K1981">
        <v>228</v>
      </c>
      <c r="L1981">
        <v>100</v>
      </c>
      <c r="M1981">
        <v>65</v>
      </c>
      <c r="N1981">
        <v>0.93</v>
      </c>
      <c r="O1981">
        <v>0.93</v>
      </c>
      <c r="P1981" t="str">
        <f>IF(Table1[[#This Row],[pct_pharm_e_Rx]]&gt;=0.85,"most"," ")</f>
        <v>most</v>
      </c>
    </row>
    <row r="1982" spans="1:16" x14ac:dyDescent="0.2">
      <c r="A1982" t="s">
        <v>11</v>
      </c>
      <c r="B1982" t="s">
        <v>12</v>
      </c>
      <c r="C1982">
        <v>573</v>
      </c>
      <c r="D1982" t="s">
        <v>113</v>
      </c>
      <c r="E1982" s="1">
        <v>42583</v>
      </c>
      <c r="F1982">
        <v>573</v>
      </c>
      <c r="G1982" t="str">
        <f>VLOOKUP(Table1[[#This Row],[tot_e_Rx]],'Lookup Tables'!$B$2:$C$6,2,TRUE)</f>
        <v xml:space="preserve">very low </v>
      </c>
      <c r="H1982">
        <v>493</v>
      </c>
      <c r="I1982">
        <v>80</v>
      </c>
      <c r="J1982">
        <v>324</v>
      </c>
      <c r="K1982">
        <v>226</v>
      </c>
      <c r="L1982">
        <v>98</v>
      </c>
      <c r="M1982">
        <v>63</v>
      </c>
      <c r="N1982">
        <v>0.93</v>
      </c>
      <c r="O1982">
        <v>0.93</v>
      </c>
      <c r="P1982" t="str">
        <f>IF(Table1[[#This Row],[pct_pharm_e_Rx]]&gt;=0.85,"most"," ")</f>
        <v>most</v>
      </c>
    </row>
    <row r="1983" spans="1:16" x14ac:dyDescent="0.2">
      <c r="A1983" t="s">
        <v>109</v>
      </c>
      <c r="B1983" t="s">
        <v>110</v>
      </c>
      <c r="C1983">
        <v>563</v>
      </c>
      <c r="D1983" t="s">
        <v>114</v>
      </c>
      <c r="E1983" s="1">
        <v>42767</v>
      </c>
      <c r="F1983">
        <v>563</v>
      </c>
      <c r="G1983" t="str">
        <f>VLOOKUP(Table1[[#This Row],[tot_e_Rx]],'Lookup Tables'!$B$2:$C$6,2,TRUE)</f>
        <v xml:space="preserve">very low </v>
      </c>
      <c r="H1983">
        <v>450</v>
      </c>
      <c r="I1983">
        <v>113</v>
      </c>
      <c r="J1983">
        <v>279</v>
      </c>
      <c r="K1983">
        <v>273</v>
      </c>
      <c r="L1983">
        <v>69</v>
      </c>
      <c r="M1983">
        <v>93</v>
      </c>
      <c r="N1983">
        <v>0.95</v>
      </c>
      <c r="O1983">
        <v>0.95</v>
      </c>
      <c r="P1983" t="str">
        <f>IF(Table1[[#This Row],[pct_pharm_e_Rx]]&gt;=0.85,"most"," ")</f>
        <v>most</v>
      </c>
    </row>
    <row r="1984" spans="1:16" x14ac:dyDescent="0.2">
      <c r="A1984" t="s">
        <v>109</v>
      </c>
      <c r="B1984" t="s">
        <v>110</v>
      </c>
      <c r="C1984">
        <v>544</v>
      </c>
      <c r="D1984" t="s">
        <v>114</v>
      </c>
      <c r="E1984" s="1">
        <v>42736</v>
      </c>
      <c r="F1984">
        <v>544</v>
      </c>
      <c r="G1984" t="str">
        <f>VLOOKUP(Table1[[#This Row],[tot_e_Rx]],'Lookup Tables'!$B$2:$C$6,2,TRUE)</f>
        <v xml:space="preserve">very low </v>
      </c>
      <c r="H1984">
        <v>436</v>
      </c>
      <c r="I1984">
        <v>108</v>
      </c>
      <c r="J1984">
        <v>276</v>
      </c>
      <c r="K1984">
        <v>257</v>
      </c>
      <c r="L1984">
        <v>64</v>
      </c>
      <c r="M1984">
        <v>95</v>
      </c>
      <c r="N1984">
        <v>0.94</v>
      </c>
      <c r="O1984">
        <v>0.94</v>
      </c>
      <c r="P1984" t="str">
        <f>IF(Table1[[#This Row],[pct_pharm_e_Rx]]&gt;=0.85,"most"," ")</f>
        <v>most</v>
      </c>
    </row>
    <row r="1985" spans="1:16" x14ac:dyDescent="0.2">
      <c r="A1985" t="s">
        <v>11</v>
      </c>
      <c r="B1985" t="s">
        <v>12</v>
      </c>
      <c r="C1985">
        <v>538</v>
      </c>
      <c r="D1985" t="s">
        <v>113</v>
      </c>
      <c r="E1985" s="1">
        <v>42491</v>
      </c>
      <c r="F1985">
        <v>538</v>
      </c>
      <c r="G1985" t="str">
        <f>VLOOKUP(Table1[[#This Row],[tot_e_Rx]],'Lookup Tables'!$B$2:$C$6,2,TRUE)</f>
        <v xml:space="preserve">very low </v>
      </c>
      <c r="H1985">
        <v>450</v>
      </c>
      <c r="I1985">
        <v>88</v>
      </c>
      <c r="J1985">
        <v>320</v>
      </c>
      <c r="K1985">
        <v>207</v>
      </c>
      <c r="L1985">
        <v>89</v>
      </c>
      <c r="M1985">
        <v>61</v>
      </c>
      <c r="N1985">
        <v>0.93</v>
      </c>
      <c r="O1985">
        <v>0.93</v>
      </c>
      <c r="P1985" t="str">
        <f>IF(Table1[[#This Row],[pct_pharm_e_Rx]]&gt;=0.85,"most"," ")</f>
        <v>most</v>
      </c>
    </row>
    <row r="1986" spans="1:16" x14ac:dyDescent="0.2">
      <c r="A1986" t="s">
        <v>109</v>
      </c>
      <c r="B1986" t="s">
        <v>110</v>
      </c>
      <c r="C1986">
        <v>528</v>
      </c>
      <c r="D1986" t="s">
        <v>114</v>
      </c>
      <c r="E1986" s="1">
        <v>42705</v>
      </c>
      <c r="F1986">
        <v>528</v>
      </c>
      <c r="G1986" t="str">
        <f>VLOOKUP(Table1[[#This Row],[tot_e_Rx]],'Lookup Tables'!$B$2:$C$6,2,TRUE)</f>
        <v xml:space="preserve">very low </v>
      </c>
      <c r="H1986">
        <v>417</v>
      </c>
      <c r="I1986">
        <v>111</v>
      </c>
      <c r="J1986">
        <v>268</v>
      </c>
      <c r="K1986">
        <v>251</v>
      </c>
      <c r="L1986">
        <v>62</v>
      </c>
      <c r="M1986">
        <v>86</v>
      </c>
      <c r="N1986">
        <v>0.94</v>
      </c>
      <c r="O1986">
        <v>0.94</v>
      </c>
      <c r="P1986" t="str">
        <f>IF(Table1[[#This Row],[pct_pharm_e_Rx]]&gt;=0.85,"most"," ")</f>
        <v>most</v>
      </c>
    </row>
    <row r="1987" spans="1:16" x14ac:dyDescent="0.2">
      <c r="A1987" t="s">
        <v>109</v>
      </c>
      <c r="B1987" t="s">
        <v>110</v>
      </c>
      <c r="C1987">
        <v>519</v>
      </c>
      <c r="D1987" t="s">
        <v>114</v>
      </c>
      <c r="E1987" s="1">
        <v>42675</v>
      </c>
      <c r="F1987">
        <v>519</v>
      </c>
      <c r="G1987" t="str">
        <f>VLOOKUP(Table1[[#This Row],[tot_e_Rx]],'Lookup Tables'!$B$2:$C$6,2,TRUE)</f>
        <v xml:space="preserve">very low </v>
      </c>
      <c r="H1987">
        <v>415</v>
      </c>
      <c r="I1987">
        <v>104</v>
      </c>
      <c r="J1987">
        <v>264</v>
      </c>
      <c r="K1987">
        <v>246</v>
      </c>
      <c r="L1987">
        <v>59</v>
      </c>
      <c r="M1987">
        <v>87</v>
      </c>
      <c r="N1987">
        <v>0.91</v>
      </c>
      <c r="O1987">
        <v>0.91</v>
      </c>
      <c r="P1987" t="str">
        <f>IF(Table1[[#This Row],[pct_pharm_e_Rx]]&gt;=0.85,"most"," ")</f>
        <v>most</v>
      </c>
    </row>
    <row r="1988" spans="1:16" x14ac:dyDescent="0.2">
      <c r="A1988" t="s">
        <v>11</v>
      </c>
      <c r="B1988" t="s">
        <v>12</v>
      </c>
      <c r="C1988">
        <v>510</v>
      </c>
      <c r="D1988" t="s">
        <v>113</v>
      </c>
      <c r="E1988" s="1">
        <v>42461</v>
      </c>
      <c r="F1988">
        <v>510</v>
      </c>
      <c r="G1988" t="str">
        <f>VLOOKUP(Table1[[#This Row],[tot_e_Rx]],'Lookup Tables'!$B$2:$C$6,2,TRUE)</f>
        <v xml:space="preserve">very low </v>
      </c>
      <c r="H1988">
        <v>427</v>
      </c>
      <c r="I1988">
        <v>83</v>
      </c>
      <c r="J1988">
        <v>315</v>
      </c>
      <c r="K1988">
        <v>186</v>
      </c>
      <c r="L1988">
        <v>87</v>
      </c>
      <c r="M1988">
        <v>59</v>
      </c>
      <c r="N1988">
        <v>0.92</v>
      </c>
      <c r="O1988">
        <v>0.91</v>
      </c>
      <c r="P1988" t="str">
        <f>IF(Table1[[#This Row],[pct_pharm_e_Rx]]&gt;=0.85,"most"," ")</f>
        <v>most</v>
      </c>
    </row>
    <row r="1989" spans="1:16" x14ac:dyDescent="0.2">
      <c r="A1989" t="s">
        <v>109</v>
      </c>
      <c r="B1989" t="s">
        <v>110</v>
      </c>
      <c r="C1989">
        <v>507</v>
      </c>
      <c r="D1989" t="s">
        <v>114</v>
      </c>
      <c r="E1989" s="1">
        <v>42644</v>
      </c>
      <c r="F1989">
        <v>507</v>
      </c>
      <c r="G1989" t="str">
        <f>VLOOKUP(Table1[[#This Row],[tot_e_Rx]],'Lookup Tables'!$B$2:$C$6,2,TRUE)</f>
        <v xml:space="preserve">very low </v>
      </c>
      <c r="H1989">
        <v>402</v>
      </c>
      <c r="I1989">
        <v>105</v>
      </c>
      <c r="J1989">
        <v>263</v>
      </c>
      <c r="K1989">
        <v>237</v>
      </c>
      <c r="L1989">
        <v>59</v>
      </c>
      <c r="M1989">
        <v>84</v>
      </c>
      <c r="N1989">
        <v>0.9</v>
      </c>
      <c r="O1989">
        <v>0.9</v>
      </c>
      <c r="P1989" t="str">
        <f>IF(Table1[[#This Row],[pct_pharm_e_Rx]]&gt;=0.85,"most"," ")</f>
        <v>most</v>
      </c>
    </row>
    <row r="1990" spans="1:16" x14ac:dyDescent="0.2">
      <c r="A1990" t="s">
        <v>109</v>
      </c>
      <c r="B1990" t="s">
        <v>110</v>
      </c>
      <c r="C1990">
        <v>483</v>
      </c>
      <c r="D1990" t="s">
        <v>114</v>
      </c>
      <c r="E1990" s="1">
        <v>42614</v>
      </c>
      <c r="F1990">
        <v>483</v>
      </c>
      <c r="G1990" t="str">
        <f>VLOOKUP(Table1[[#This Row],[tot_e_Rx]],'Lookup Tables'!$B$2:$C$6,2,TRUE)</f>
        <v xml:space="preserve">very low </v>
      </c>
      <c r="H1990">
        <v>387</v>
      </c>
      <c r="I1990">
        <v>96</v>
      </c>
      <c r="J1990">
        <v>250</v>
      </c>
      <c r="K1990">
        <v>226</v>
      </c>
      <c r="L1990">
        <v>60</v>
      </c>
      <c r="M1990">
        <v>80</v>
      </c>
      <c r="N1990">
        <v>0.91</v>
      </c>
      <c r="O1990">
        <v>0.9</v>
      </c>
      <c r="P1990" t="str">
        <f>IF(Table1[[#This Row],[pct_pharm_e_Rx]]&gt;=0.85,"most"," ")</f>
        <v>most</v>
      </c>
    </row>
    <row r="1991" spans="1:16" x14ac:dyDescent="0.2">
      <c r="A1991" t="s">
        <v>109</v>
      </c>
      <c r="B1991" t="s">
        <v>110</v>
      </c>
      <c r="C1991">
        <v>480</v>
      </c>
      <c r="D1991" t="s">
        <v>114</v>
      </c>
      <c r="E1991" s="1">
        <v>42583</v>
      </c>
      <c r="F1991">
        <v>480</v>
      </c>
      <c r="G1991" t="str">
        <f>VLOOKUP(Table1[[#This Row],[tot_e_Rx]],'Lookup Tables'!$B$2:$C$6,2,TRUE)</f>
        <v xml:space="preserve">very low </v>
      </c>
      <c r="H1991">
        <v>379</v>
      </c>
      <c r="I1991">
        <v>101</v>
      </c>
      <c r="J1991">
        <v>234</v>
      </c>
      <c r="K1991">
        <v>209</v>
      </c>
      <c r="L1991">
        <v>55</v>
      </c>
      <c r="M1991">
        <v>73</v>
      </c>
      <c r="N1991">
        <v>0.92</v>
      </c>
      <c r="O1991">
        <v>0.91</v>
      </c>
      <c r="P1991" t="str">
        <f>IF(Table1[[#This Row],[pct_pharm_e_Rx]]&gt;=0.85,"most"," ")</f>
        <v>most</v>
      </c>
    </row>
    <row r="1992" spans="1:16" x14ac:dyDescent="0.2">
      <c r="A1992" t="s">
        <v>11</v>
      </c>
      <c r="B1992" t="s">
        <v>12</v>
      </c>
      <c r="C1992">
        <v>477</v>
      </c>
      <c r="D1992" t="s">
        <v>113</v>
      </c>
      <c r="E1992" s="1">
        <v>42430</v>
      </c>
      <c r="F1992">
        <v>477</v>
      </c>
      <c r="G1992" t="str">
        <f>VLOOKUP(Table1[[#This Row],[tot_e_Rx]],'Lookup Tables'!$B$2:$C$6,2,TRUE)</f>
        <v xml:space="preserve">very low </v>
      </c>
      <c r="H1992">
        <v>388</v>
      </c>
      <c r="I1992">
        <v>89</v>
      </c>
      <c r="J1992">
        <v>314</v>
      </c>
      <c r="K1992">
        <v>152</v>
      </c>
      <c r="L1992">
        <v>73</v>
      </c>
      <c r="M1992">
        <v>56</v>
      </c>
      <c r="N1992">
        <v>0.91</v>
      </c>
      <c r="O1992">
        <v>0.91</v>
      </c>
      <c r="P1992" t="str">
        <f>IF(Table1[[#This Row],[pct_pharm_e_Rx]]&gt;=0.85,"most"," ")</f>
        <v>most</v>
      </c>
    </row>
    <row r="1993" spans="1:16" x14ac:dyDescent="0.2">
      <c r="A1993" t="s">
        <v>109</v>
      </c>
      <c r="B1993" t="s">
        <v>110</v>
      </c>
      <c r="C1993">
        <v>465</v>
      </c>
      <c r="D1993" t="s">
        <v>114</v>
      </c>
      <c r="E1993" s="1">
        <v>42522</v>
      </c>
      <c r="F1993">
        <v>465</v>
      </c>
      <c r="G1993" t="str">
        <f>VLOOKUP(Table1[[#This Row],[tot_e_Rx]],'Lookup Tables'!$B$2:$C$6,2,TRUE)</f>
        <v xml:space="preserve">very low </v>
      </c>
      <c r="H1993">
        <v>342</v>
      </c>
      <c r="I1993">
        <v>123</v>
      </c>
      <c r="J1993">
        <v>245</v>
      </c>
      <c r="K1993">
        <v>216</v>
      </c>
      <c r="L1993">
        <v>60</v>
      </c>
      <c r="M1993">
        <v>76</v>
      </c>
      <c r="N1993">
        <v>0.92</v>
      </c>
      <c r="O1993">
        <v>0.91</v>
      </c>
      <c r="P1993" t="str">
        <f>IF(Table1[[#This Row],[pct_pharm_e_Rx]]&gt;=0.85,"most"," ")</f>
        <v>most</v>
      </c>
    </row>
    <row r="1994" spans="1:16" x14ac:dyDescent="0.2">
      <c r="A1994" t="s">
        <v>109</v>
      </c>
      <c r="B1994" t="s">
        <v>110</v>
      </c>
      <c r="C1994">
        <v>455</v>
      </c>
      <c r="D1994" t="s">
        <v>114</v>
      </c>
      <c r="E1994" s="1">
        <v>42552</v>
      </c>
      <c r="F1994">
        <v>455</v>
      </c>
      <c r="G1994" t="str">
        <f>VLOOKUP(Table1[[#This Row],[tot_e_Rx]],'Lookup Tables'!$B$2:$C$6,2,TRUE)</f>
        <v xml:space="preserve">very low </v>
      </c>
      <c r="H1994">
        <v>349</v>
      </c>
      <c r="I1994">
        <v>106</v>
      </c>
      <c r="J1994">
        <v>238</v>
      </c>
      <c r="K1994">
        <v>214</v>
      </c>
      <c r="L1994">
        <v>55</v>
      </c>
      <c r="M1994">
        <v>72</v>
      </c>
      <c r="N1994">
        <v>0.92</v>
      </c>
      <c r="O1994">
        <v>0.9</v>
      </c>
      <c r="P1994" t="str">
        <f>IF(Table1[[#This Row],[pct_pharm_e_Rx]]&gt;=0.85,"most"," ")</f>
        <v>most</v>
      </c>
    </row>
    <row r="1995" spans="1:16" x14ac:dyDescent="0.2">
      <c r="A1995" t="s">
        <v>11</v>
      </c>
      <c r="B1995" t="s">
        <v>12</v>
      </c>
      <c r="C1995">
        <v>450</v>
      </c>
      <c r="D1995" t="s">
        <v>113</v>
      </c>
      <c r="E1995" s="1">
        <v>42401</v>
      </c>
      <c r="F1995">
        <v>450</v>
      </c>
      <c r="G1995" t="str">
        <f>VLOOKUP(Table1[[#This Row],[tot_e_Rx]],'Lookup Tables'!$B$2:$C$6,2,TRUE)</f>
        <v xml:space="preserve">very low </v>
      </c>
      <c r="H1995">
        <v>371</v>
      </c>
      <c r="I1995">
        <v>79</v>
      </c>
      <c r="J1995">
        <v>294</v>
      </c>
      <c r="K1995">
        <v>145</v>
      </c>
      <c r="L1995">
        <v>68</v>
      </c>
      <c r="M1995">
        <v>57</v>
      </c>
      <c r="N1995">
        <v>0.91</v>
      </c>
      <c r="O1995">
        <v>0.9</v>
      </c>
      <c r="P1995" t="str">
        <f>IF(Table1[[#This Row],[pct_pharm_e_Rx]]&gt;=0.85,"most"," ")</f>
        <v>most</v>
      </c>
    </row>
    <row r="1996" spans="1:16" x14ac:dyDescent="0.2">
      <c r="A1996" t="s">
        <v>11</v>
      </c>
      <c r="B1996" t="s">
        <v>12</v>
      </c>
      <c r="C1996">
        <v>446</v>
      </c>
      <c r="D1996" t="s">
        <v>113</v>
      </c>
      <c r="E1996" s="1">
        <v>42370</v>
      </c>
      <c r="F1996">
        <v>446</v>
      </c>
      <c r="G1996" t="str">
        <f>VLOOKUP(Table1[[#This Row],[tot_e_Rx]],'Lookup Tables'!$B$2:$C$6,2,TRUE)</f>
        <v xml:space="preserve">very low </v>
      </c>
      <c r="H1996">
        <v>361</v>
      </c>
      <c r="I1996">
        <v>85</v>
      </c>
      <c r="J1996">
        <v>274</v>
      </c>
      <c r="K1996">
        <v>133</v>
      </c>
      <c r="L1996">
        <v>72</v>
      </c>
      <c r="M1996">
        <v>47</v>
      </c>
      <c r="N1996">
        <v>0.91</v>
      </c>
      <c r="O1996">
        <v>0.91</v>
      </c>
      <c r="P1996" t="str">
        <f>IF(Table1[[#This Row],[pct_pharm_e_Rx]]&gt;=0.85,"most"," ")</f>
        <v>most</v>
      </c>
    </row>
    <row r="1997" spans="1:16" x14ac:dyDescent="0.2">
      <c r="A1997" t="s">
        <v>109</v>
      </c>
      <c r="B1997" t="s">
        <v>110</v>
      </c>
      <c r="C1997">
        <v>380</v>
      </c>
      <c r="D1997" t="s">
        <v>114</v>
      </c>
      <c r="E1997" s="1">
        <v>42491</v>
      </c>
      <c r="F1997">
        <v>380</v>
      </c>
      <c r="G1997" t="str">
        <f>VLOOKUP(Table1[[#This Row],[tot_e_Rx]],'Lookup Tables'!$B$2:$C$6,2,TRUE)</f>
        <v xml:space="preserve">very low </v>
      </c>
      <c r="H1997">
        <v>281</v>
      </c>
      <c r="I1997">
        <v>99</v>
      </c>
      <c r="J1997">
        <v>203</v>
      </c>
      <c r="K1997">
        <v>174</v>
      </c>
      <c r="L1997">
        <v>47</v>
      </c>
      <c r="M1997">
        <v>61</v>
      </c>
      <c r="N1997">
        <v>0.92</v>
      </c>
      <c r="O1997">
        <v>0.9</v>
      </c>
      <c r="P1997" t="str">
        <f>IF(Table1[[#This Row],[pct_pharm_e_Rx]]&gt;=0.85,"most"," ")</f>
        <v>most</v>
      </c>
    </row>
    <row r="1998" spans="1:16" x14ac:dyDescent="0.2">
      <c r="A1998" t="s">
        <v>109</v>
      </c>
      <c r="B1998" t="s">
        <v>110</v>
      </c>
      <c r="C1998">
        <v>347</v>
      </c>
      <c r="D1998" t="s">
        <v>114</v>
      </c>
      <c r="E1998" s="1">
        <v>42461</v>
      </c>
      <c r="F1998">
        <v>347</v>
      </c>
      <c r="G1998" t="str">
        <f>VLOOKUP(Table1[[#This Row],[tot_e_Rx]],'Lookup Tables'!$B$2:$C$6,2,TRUE)</f>
        <v xml:space="preserve">very low </v>
      </c>
      <c r="H1998">
        <v>250</v>
      </c>
      <c r="I1998">
        <v>97</v>
      </c>
      <c r="J1998">
        <v>186</v>
      </c>
      <c r="K1998">
        <v>158</v>
      </c>
      <c r="L1998">
        <v>45</v>
      </c>
      <c r="M1998">
        <v>56</v>
      </c>
      <c r="N1998">
        <v>0.91</v>
      </c>
      <c r="O1998">
        <v>0.9</v>
      </c>
      <c r="P1998" t="str">
        <f>IF(Table1[[#This Row],[pct_pharm_e_Rx]]&gt;=0.85,"most"," ")</f>
        <v>most</v>
      </c>
    </row>
    <row r="1999" spans="1:16" x14ac:dyDescent="0.2">
      <c r="A1999" t="s">
        <v>109</v>
      </c>
      <c r="B1999" t="s">
        <v>110</v>
      </c>
      <c r="C1999">
        <v>311</v>
      </c>
      <c r="D1999" t="s">
        <v>114</v>
      </c>
      <c r="E1999" s="1">
        <v>42430</v>
      </c>
      <c r="F1999">
        <v>311</v>
      </c>
      <c r="G1999" t="str">
        <f>VLOOKUP(Table1[[#This Row],[tot_e_Rx]],'Lookup Tables'!$B$2:$C$6,2,TRUE)</f>
        <v xml:space="preserve">very low </v>
      </c>
      <c r="H1999">
        <v>216</v>
      </c>
      <c r="I1999">
        <v>95</v>
      </c>
      <c r="J1999">
        <v>180</v>
      </c>
      <c r="K1999">
        <v>127</v>
      </c>
      <c r="L1999">
        <v>41</v>
      </c>
      <c r="M1999">
        <v>49</v>
      </c>
      <c r="N1999">
        <v>0.9</v>
      </c>
      <c r="O1999">
        <v>0.9</v>
      </c>
      <c r="P1999" t="str">
        <f>IF(Table1[[#This Row],[pct_pharm_e_Rx]]&gt;=0.85,"most"," ")</f>
        <v>most</v>
      </c>
    </row>
    <row r="2000" spans="1:16" x14ac:dyDescent="0.2">
      <c r="A2000" t="s">
        <v>109</v>
      </c>
      <c r="B2000" t="s">
        <v>110</v>
      </c>
      <c r="C2000">
        <v>304</v>
      </c>
      <c r="D2000" t="s">
        <v>114</v>
      </c>
      <c r="E2000" s="1">
        <v>42401</v>
      </c>
      <c r="F2000">
        <v>304</v>
      </c>
      <c r="G2000" t="str">
        <f>VLOOKUP(Table1[[#This Row],[tot_e_Rx]],'Lookup Tables'!$B$2:$C$6,2,TRUE)</f>
        <v xml:space="preserve">very low </v>
      </c>
      <c r="H2000">
        <v>205</v>
      </c>
      <c r="I2000">
        <v>99</v>
      </c>
      <c r="J2000">
        <v>184</v>
      </c>
      <c r="K2000">
        <v>115</v>
      </c>
      <c r="L2000">
        <v>44</v>
      </c>
      <c r="M2000">
        <v>48</v>
      </c>
      <c r="N2000">
        <v>0.9</v>
      </c>
      <c r="O2000">
        <v>0.9</v>
      </c>
      <c r="P2000" t="str">
        <f>IF(Table1[[#This Row],[pct_pharm_e_Rx]]&gt;=0.85,"most"," ")</f>
        <v>most</v>
      </c>
    </row>
    <row r="2001" spans="1:16" x14ac:dyDescent="0.2">
      <c r="A2001" t="s">
        <v>109</v>
      </c>
      <c r="B2001" t="s">
        <v>110</v>
      </c>
      <c r="C2001">
        <v>303</v>
      </c>
      <c r="D2001" t="s">
        <v>114</v>
      </c>
      <c r="E2001" s="1">
        <v>42370</v>
      </c>
      <c r="F2001">
        <v>303</v>
      </c>
      <c r="G2001" t="str">
        <f>VLOOKUP(Table1[[#This Row],[tot_e_Rx]],'Lookup Tables'!$B$2:$C$6,2,TRUE)</f>
        <v xml:space="preserve">very low </v>
      </c>
      <c r="H2001">
        <v>207</v>
      </c>
      <c r="I2001">
        <v>96</v>
      </c>
      <c r="J2001">
        <v>162</v>
      </c>
      <c r="K2001">
        <v>120</v>
      </c>
      <c r="L2001">
        <v>45</v>
      </c>
      <c r="M2001">
        <v>45</v>
      </c>
      <c r="N2001">
        <v>0.91</v>
      </c>
      <c r="O2001">
        <v>0.9</v>
      </c>
      <c r="P2001" t="str">
        <f>IF(Table1[[#This Row],[pct_pharm_e_Rx]]&gt;=0.85,"most"," ")</f>
        <v>most</v>
      </c>
    </row>
  </sheetData>
  <phoneticPr fontId="18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6D76-EDF2-4896-B629-100CCFA32E74}">
  <dimension ref="A1:C6"/>
  <sheetViews>
    <sheetView workbookViewId="0">
      <selection activeCell="C28" sqref="C28"/>
    </sheetView>
  </sheetViews>
  <sheetFormatPr baseColWidth="10" defaultColWidth="8.83203125" defaultRowHeight="15" x14ac:dyDescent="0.2"/>
  <cols>
    <col min="1" max="1" width="26.5" bestFit="1" customWidth="1"/>
    <col min="2" max="2" width="8.83203125" customWidth="1"/>
    <col min="3" max="3" width="20.33203125" bestFit="1" customWidth="1"/>
  </cols>
  <sheetData>
    <row r="1" spans="1:3" ht="16" thickBot="1" x14ac:dyDescent="0.25">
      <c r="A1" s="2" t="s">
        <v>134</v>
      </c>
    </row>
    <row r="2" spans="1:3" x14ac:dyDescent="0.2">
      <c r="A2" t="s">
        <v>122</v>
      </c>
      <c r="B2" s="3">
        <v>0</v>
      </c>
      <c r="C2" s="4" t="s">
        <v>135</v>
      </c>
    </row>
    <row r="3" spans="1:3" x14ac:dyDescent="0.2">
      <c r="A3" t="s">
        <v>123</v>
      </c>
      <c r="B3" s="5">
        <v>10000</v>
      </c>
      <c r="C3" s="6" t="s">
        <v>136</v>
      </c>
    </row>
    <row r="4" spans="1:3" x14ac:dyDescent="0.2">
      <c r="A4" t="s">
        <v>124</v>
      </c>
      <c r="B4" s="5">
        <v>20000</v>
      </c>
      <c r="C4" s="6" t="s">
        <v>137</v>
      </c>
    </row>
    <row r="5" spans="1:3" x14ac:dyDescent="0.2">
      <c r="A5" t="s">
        <v>125</v>
      </c>
      <c r="B5" s="5">
        <v>30000</v>
      </c>
      <c r="C5" s="6" t="s">
        <v>138</v>
      </c>
    </row>
    <row r="6" spans="1:3" ht="16" thickBot="1" x14ac:dyDescent="0.25">
      <c r="A6" t="s">
        <v>126</v>
      </c>
      <c r="B6" s="7">
        <v>40000</v>
      </c>
      <c r="C6" s="8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7D69A-5DD5-4636-A839-F83715D19F58}">
  <dimension ref="A2:F30"/>
  <sheetViews>
    <sheetView tabSelected="1" topLeftCell="A14" zoomScale="150" workbookViewId="0">
      <selection activeCell="C33" sqref="C33"/>
    </sheetView>
  </sheetViews>
  <sheetFormatPr baseColWidth="10" defaultColWidth="8.83203125" defaultRowHeight="15" x14ac:dyDescent="0.2"/>
  <cols>
    <col min="2" max="2" width="9.1640625" bestFit="1" customWidth="1"/>
    <col min="3" max="3" width="45.5" bestFit="1" customWidth="1"/>
    <col min="4" max="4" width="16.83203125" bestFit="1" customWidth="1"/>
    <col min="5" max="5" width="10.5" bestFit="1" customWidth="1"/>
    <col min="6" max="8" width="9.33203125" customWidth="1"/>
  </cols>
  <sheetData>
    <row r="2" spans="1:6" x14ac:dyDescent="0.2">
      <c r="B2" s="18">
        <v>2000</v>
      </c>
      <c r="C2" s="17" t="s">
        <v>130</v>
      </c>
    </row>
    <row r="3" spans="1:6" s="20" customFormat="1" x14ac:dyDescent="0.2">
      <c r="B3" s="19"/>
    </row>
    <row r="4" spans="1:6" ht="16" thickBot="1" x14ac:dyDescent="0.25">
      <c r="A4" s="21" t="s">
        <v>140</v>
      </c>
      <c r="D4" s="10" t="s">
        <v>141</v>
      </c>
      <c r="E4" s="10" t="s">
        <v>142</v>
      </c>
    </row>
    <row r="5" spans="1:6" x14ac:dyDescent="0.2">
      <c r="A5" s="3" t="s">
        <v>143</v>
      </c>
      <c r="B5" s="22">
        <f>MAX(Surescripts_eRx!$F:$F)</f>
        <v>46902</v>
      </c>
      <c r="C5" s="23" t="s">
        <v>127</v>
      </c>
      <c r="D5" s="24" t="str">
        <f>VLOOKUP(MAX(Surescripts_eRx!$C:$C),Surescripts_eRx!$C:$E,2,FALSE)</f>
        <v>Pacific</v>
      </c>
      <c r="E5" s="38" t="str">
        <f>TEXT(VLOOKUP(MAX(Surescripts_eRx!$C:$C),Surescripts_eRx!$C:$E,3,FALSE),"mmm yyyy")</f>
        <v>Apr 2019</v>
      </c>
    </row>
    <row r="6" spans="1:6" x14ac:dyDescent="0.2">
      <c r="A6" s="5"/>
      <c r="B6" s="25"/>
      <c r="D6" s="10"/>
      <c r="E6" s="26"/>
    </row>
    <row r="7" spans="1:6" x14ac:dyDescent="0.2">
      <c r="A7" s="5" t="s">
        <v>144</v>
      </c>
      <c r="B7" s="27">
        <f>MIN(Surescripts_eRx!$F:$F)</f>
        <v>303</v>
      </c>
      <c r="C7" t="s">
        <v>128</v>
      </c>
      <c r="D7" s="37" t="str">
        <f>VLOOKUP(MIN(Surescripts_eRx!$C:$C),Surescripts_eRx!$C:$E,2,FALSE)</f>
        <v>Mountain</v>
      </c>
      <c r="E7" s="39" t="str">
        <f>TEXT(VLOOKUP(MIN(Surescripts_eRx!$C:$C),Surescripts_eRx!$C:$E,3,FALSE),"mmm yyyy")</f>
        <v>Jan 2016</v>
      </c>
    </row>
    <row r="8" spans="1:6" x14ac:dyDescent="0.2">
      <c r="A8" s="5"/>
      <c r="B8" s="25"/>
      <c r="E8" s="6"/>
    </row>
    <row r="9" spans="1:6" ht="16" thickBot="1" x14ac:dyDescent="0.25">
      <c r="A9" s="7" t="s">
        <v>145</v>
      </c>
      <c r="B9" s="28">
        <f>AVERAGE(Surescripts_eRx!$F:$F)</f>
        <v>8871.7189999999991</v>
      </c>
      <c r="C9" s="29" t="s">
        <v>129</v>
      </c>
      <c r="D9" s="29"/>
      <c r="E9" s="30"/>
    </row>
    <row r="10" spans="1:6" x14ac:dyDescent="0.2">
      <c r="F10" s="40"/>
    </row>
    <row r="11" spans="1:6" x14ac:dyDescent="0.2">
      <c r="F11" s="40"/>
    </row>
    <row r="12" spans="1:6" ht="16" thickBot="1" x14ac:dyDescent="0.25">
      <c r="A12" s="21" t="s">
        <v>146</v>
      </c>
      <c r="B12" t="s">
        <v>131</v>
      </c>
      <c r="D12" s="10" t="s">
        <v>132</v>
      </c>
    </row>
    <row r="13" spans="1:6" x14ac:dyDescent="0.2">
      <c r="B13" s="9">
        <f>COUNTIF(Surescripts_eRx!$G:G,Queries!$C13)</f>
        <v>1358</v>
      </c>
      <c r="C13" s="4" t="s">
        <v>135</v>
      </c>
      <c r="D13" s="11">
        <f>B13/$B$2</f>
        <v>0.67900000000000005</v>
      </c>
    </row>
    <row r="14" spans="1:6" x14ac:dyDescent="0.2">
      <c r="B14" s="9">
        <f>COUNTIF(Surescripts_eRx!$G:G,Queries!$C14)</f>
        <v>397</v>
      </c>
      <c r="C14" s="6" t="s">
        <v>136</v>
      </c>
      <c r="D14" s="11">
        <f>B14/$B$2</f>
        <v>0.19850000000000001</v>
      </c>
    </row>
    <row r="15" spans="1:6" x14ac:dyDescent="0.2">
      <c r="B15" s="9">
        <f>COUNTIF(Surescripts_eRx!$G:G,Queries!$C15)</f>
        <v>171</v>
      </c>
      <c r="C15" s="6" t="s">
        <v>137</v>
      </c>
      <c r="D15" s="11">
        <f>B15/$B$2</f>
        <v>8.5500000000000007E-2</v>
      </c>
    </row>
    <row r="16" spans="1:6" x14ac:dyDescent="0.2">
      <c r="B16" s="9">
        <f>COUNTIF(Surescripts_eRx!$G:G,Queries!$C16)</f>
        <v>61</v>
      </c>
      <c r="C16" s="6" t="s">
        <v>138</v>
      </c>
      <c r="D16" s="11">
        <f>B16/$B$2</f>
        <v>3.0499999999999999E-2</v>
      </c>
    </row>
    <row r="17" spans="1:5" ht="16" thickBot="1" x14ac:dyDescent="0.25">
      <c r="B17" s="9">
        <f>COUNTIF(Surescripts_eRx!$G:G,Queries!$C17)</f>
        <v>13</v>
      </c>
      <c r="C17" s="8" t="s">
        <v>139</v>
      </c>
      <c r="D17" s="11">
        <f>B17/$B$2</f>
        <v>6.4999999999999997E-3</v>
      </c>
    </row>
    <row r="18" spans="1:5" x14ac:dyDescent="0.2">
      <c r="B18">
        <f>SUM(B13:B17)</f>
        <v>2000</v>
      </c>
      <c r="D18" s="12">
        <f>SUM(D13:D17)</f>
        <v>1</v>
      </c>
    </row>
    <row r="20" spans="1:5" ht="16" thickBot="1" x14ac:dyDescent="0.25">
      <c r="A20" s="21" t="s">
        <v>147</v>
      </c>
      <c r="B20" t="s">
        <v>131</v>
      </c>
      <c r="D20" t="s">
        <v>133</v>
      </c>
      <c r="E20" s="10" t="s">
        <v>132</v>
      </c>
    </row>
    <row r="21" spans="1:5" x14ac:dyDescent="0.2">
      <c r="B21" s="9">
        <f>COUNTIF(Surescripts_eRx!$D:D,Queries!$C21)</f>
        <v>200</v>
      </c>
      <c r="C21" s="13" t="s">
        <v>118</v>
      </c>
      <c r="D21" s="14">
        <f>COUNTIFS(Surescripts_eRx!$D:D,Queries!$C21,Surescripts_eRx!$P:P,"most")</f>
        <v>200</v>
      </c>
      <c r="E21" s="11">
        <f>D21/B21</f>
        <v>1</v>
      </c>
    </row>
    <row r="22" spans="1:5" x14ac:dyDescent="0.2">
      <c r="B22" s="9">
        <f>COUNTIF(Surescripts_eRx!$D:D,Queries!$C22)</f>
        <v>160</v>
      </c>
      <c r="C22" s="15" t="s">
        <v>112</v>
      </c>
      <c r="D22" s="14">
        <f>COUNTIFS(Surescripts_eRx!$D:D,Queries!$C22,Surescripts_eRx!$P:P,"most")</f>
        <v>150</v>
      </c>
      <c r="E22" s="11">
        <f t="shared" ref="E22:E29" si="0">D22/B22</f>
        <v>0.9375</v>
      </c>
    </row>
    <row r="23" spans="1:5" x14ac:dyDescent="0.2">
      <c r="B23" s="9">
        <f>COUNTIF(Surescripts_eRx!$D:D,Queries!$C23)</f>
        <v>120</v>
      </c>
      <c r="C23" s="15" t="s">
        <v>120</v>
      </c>
      <c r="D23" s="14">
        <f>COUNTIFS(Surescripts_eRx!$D:D,Queries!$C23,Surescripts_eRx!$P:P,"most")</f>
        <v>120</v>
      </c>
      <c r="E23" s="11">
        <f t="shared" si="0"/>
        <v>1</v>
      </c>
    </row>
    <row r="24" spans="1:5" x14ac:dyDescent="0.2">
      <c r="B24" s="9">
        <f>COUNTIF(Surescripts_eRx!$D:D,Queries!$C24)</f>
        <v>320</v>
      </c>
      <c r="C24" s="15" t="s">
        <v>114</v>
      </c>
      <c r="D24" s="14">
        <f>COUNTIFS(Surescripts_eRx!$D:D,Queries!$C24,Surescripts_eRx!$P:P,"most")</f>
        <v>302</v>
      </c>
      <c r="E24" s="11">
        <f t="shared" si="0"/>
        <v>0.94374999999999998</v>
      </c>
    </row>
    <row r="25" spans="1:5" x14ac:dyDescent="0.2">
      <c r="B25" s="9">
        <f>COUNTIF(Surescripts_eRx!$D:D,Queries!$C25)</f>
        <v>240</v>
      </c>
      <c r="C25" s="15" t="s">
        <v>116</v>
      </c>
      <c r="D25" s="14">
        <f>COUNTIFS(Surescripts_eRx!$D:D,Queries!$C25,Surescripts_eRx!$P:P,"most")</f>
        <v>240</v>
      </c>
      <c r="E25" s="11">
        <f t="shared" si="0"/>
        <v>1</v>
      </c>
    </row>
    <row r="26" spans="1:5" x14ac:dyDescent="0.2">
      <c r="B26" s="9">
        <f>COUNTIF(Surescripts_eRx!$D:D,Queries!$C26)</f>
        <v>200</v>
      </c>
      <c r="C26" s="15" t="s">
        <v>113</v>
      </c>
      <c r="D26" s="14">
        <f>COUNTIFS(Surescripts_eRx!$D:D,Queries!$C26,Surescripts_eRx!$P:P,"most")</f>
        <v>194</v>
      </c>
      <c r="E26" s="11">
        <f t="shared" si="0"/>
        <v>0.97</v>
      </c>
    </row>
    <row r="27" spans="1:5" x14ac:dyDescent="0.2">
      <c r="B27" s="9">
        <f>COUNTIF(Surescripts_eRx!$D:D,Queries!$C27)</f>
        <v>320</v>
      </c>
      <c r="C27" s="15" t="s">
        <v>117</v>
      </c>
      <c r="D27" s="14">
        <f>COUNTIFS(Surescripts_eRx!$D:D,Queries!$C27,Surescripts_eRx!$P:P,"most")</f>
        <v>315</v>
      </c>
      <c r="E27" s="11">
        <f t="shared" si="0"/>
        <v>0.984375</v>
      </c>
    </row>
    <row r="28" spans="1:5" x14ac:dyDescent="0.2">
      <c r="B28" s="9">
        <f>COUNTIF(Surescripts_eRx!$D:D,Queries!$C28)</f>
        <v>280</v>
      </c>
      <c r="C28" s="15" t="s">
        <v>119</v>
      </c>
      <c r="D28" s="14">
        <f>COUNTIFS(Surescripts_eRx!$D:D,Queries!$C28,Surescripts_eRx!$P:P,"most")</f>
        <v>257</v>
      </c>
      <c r="E28" s="11">
        <f t="shared" si="0"/>
        <v>0.91785714285714282</v>
      </c>
    </row>
    <row r="29" spans="1:5" ht="16" thickBot="1" x14ac:dyDescent="0.25">
      <c r="B29" s="9">
        <f>COUNTIF(Surescripts_eRx!$D:D,Queries!$C29)</f>
        <v>160</v>
      </c>
      <c r="C29" s="16" t="s">
        <v>115</v>
      </c>
      <c r="D29" s="14">
        <f>COUNTIFS(Surescripts_eRx!$D:D,Queries!$C29,Surescripts_eRx!$P:P,"most")</f>
        <v>145</v>
      </c>
      <c r="E29" s="11">
        <f t="shared" si="0"/>
        <v>0.90625</v>
      </c>
    </row>
    <row r="30" spans="1:5" x14ac:dyDescent="0.2">
      <c r="B30">
        <f>SUM(Queries!B21:B29)</f>
        <v>2000</v>
      </c>
      <c r="D30">
        <f>SUM(D21:D29)</f>
        <v>1923</v>
      </c>
      <c r="E30" s="3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1C365-F586-584A-93B0-4E9E1E8E95EB}">
  <dimension ref="A3:D13"/>
  <sheetViews>
    <sheetView zoomScale="170" zoomScaleNormal="170" workbookViewId="0">
      <selection activeCell="A3" sqref="A3"/>
    </sheetView>
  </sheetViews>
  <sheetFormatPr baseColWidth="10" defaultRowHeight="15" x14ac:dyDescent="0.2"/>
  <cols>
    <col min="1" max="1" width="21" bestFit="1" customWidth="1"/>
    <col min="2" max="2" width="7.83203125" bestFit="1" customWidth="1"/>
    <col min="3" max="4" width="7" bestFit="1" customWidth="1"/>
    <col min="5" max="5" width="19.33203125" bestFit="1" customWidth="1"/>
    <col min="6" max="6" width="16.6640625" bestFit="1" customWidth="1"/>
    <col min="7" max="8" width="5.1640625" bestFit="1" customWidth="1"/>
    <col min="9" max="9" width="19.33203125" bestFit="1" customWidth="1"/>
    <col min="10" max="10" width="15" bestFit="1" customWidth="1"/>
    <col min="11" max="12" width="5.1640625" bestFit="1" customWidth="1"/>
    <col min="13" max="13" width="17.6640625" bestFit="1" customWidth="1"/>
    <col min="14" max="14" width="10.5" bestFit="1" customWidth="1"/>
    <col min="15" max="16" width="5.1640625" bestFit="1" customWidth="1"/>
    <col min="17" max="17" width="13" bestFit="1" customWidth="1"/>
    <col min="18" max="18" width="12.6640625" bestFit="1" customWidth="1"/>
    <col min="19" max="20" width="5.1640625" bestFit="1" customWidth="1"/>
    <col min="21" max="21" width="15.1640625" bestFit="1" customWidth="1"/>
    <col min="22" max="22" width="7.83203125" bestFit="1" customWidth="1"/>
    <col min="23" max="24" width="5.1640625" bestFit="1" customWidth="1"/>
    <col min="25" max="25" width="10.33203125" bestFit="1" customWidth="1"/>
    <col min="26" max="26" width="13.83203125" bestFit="1" customWidth="1"/>
    <col min="27" max="28" width="5.1640625" bestFit="1" customWidth="1"/>
    <col min="29" max="29" width="16.5" bestFit="1" customWidth="1"/>
    <col min="30" max="30" width="17.6640625" bestFit="1" customWidth="1"/>
    <col min="31" max="32" width="5.1640625" bestFit="1" customWidth="1"/>
    <col min="33" max="33" width="20.33203125" bestFit="1" customWidth="1"/>
    <col min="34" max="34" width="17.6640625" bestFit="1" customWidth="1"/>
    <col min="35" max="36" width="5.1640625" bestFit="1" customWidth="1"/>
    <col min="37" max="37" width="20.33203125" bestFit="1" customWidth="1"/>
    <col min="38" max="38" width="13.5" bestFit="1" customWidth="1"/>
    <col min="39" max="39" width="19.33203125" bestFit="1" customWidth="1"/>
    <col min="40" max="40" width="15" bestFit="1" customWidth="1"/>
    <col min="41" max="42" width="5.1640625" bestFit="1" customWidth="1"/>
    <col min="43" max="43" width="14" bestFit="1" customWidth="1"/>
    <col min="44" max="44" width="10.1640625" bestFit="1" customWidth="1"/>
    <col min="45" max="46" width="5.1640625" bestFit="1" customWidth="1"/>
    <col min="47" max="47" width="12.6640625" bestFit="1" customWidth="1"/>
    <col min="48" max="48" width="12.83203125" bestFit="1" customWidth="1"/>
    <col min="49" max="50" width="5.1640625" bestFit="1" customWidth="1"/>
    <col min="51" max="51" width="15.33203125" bestFit="1" customWidth="1"/>
    <col min="52" max="52" width="17.6640625" bestFit="1" customWidth="1"/>
    <col min="53" max="53" width="10.5" bestFit="1" customWidth="1"/>
    <col min="54" max="55" width="5.1640625" bestFit="1" customWidth="1"/>
    <col min="56" max="56" width="11.1640625" bestFit="1" customWidth="1"/>
    <col min="57" max="57" width="9.83203125" bestFit="1" customWidth="1"/>
    <col min="58" max="59" width="5.1640625" bestFit="1" customWidth="1"/>
    <col min="60" max="60" width="12.33203125" bestFit="1" customWidth="1"/>
    <col min="61" max="61" width="7.1640625" bestFit="1" customWidth="1"/>
    <col min="62" max="63" width="5.1640625" bestFit="1" customWidth="1"/>
    <col min="64" max="64" width="9.6640625" bestFit="1" customWidth="1"/>
    <col min="65" max="65" width="9.83203125" bestFit="1" customWidth="1"/>
    <col min="66" max="67" width="5.1640625" bestFit="1" customWidth="1"/>
    <col min="68" max="68" width="12.33203125" bestFit="1" customWidth="1"/>
    <col min="69" max="69" width="8.5" bestFit="1" customWidth="1"/>
    <col min="70" max="71" width="5.1640625" bestFit="1" customWidth="1"/>
    <col min="72" max="72" width="11" bestFit="1" customWidth="1"/>
    <col min="73" max="73" width="12.5" bestFit="1" customWidth="1"/>
    <col min="74" max="75" width="5.1640625" bestFit="1" customWidth="1"/>
    <col min="76" max="76" width="15" bestFit="1" customWidth="1"/>
    <col min="77" max="77" width="6.5" bestFit="1" customWidth="1"/>
    <col min="78" max="79" width="5.1640625" bestFit="1" customWidth="1"/>
    <col min="80" max="80" width="9" bestFit="1" customWidth="1"/>
    <col min="81" max="81" width="10.1640625" bestFit="1" customWidth="1"/>
    <col min="82" max="83" width="5.1640625" bestFit="1" customWidth="1"/>
    <col min="84" max="84" width="12.6640625" bestFit="1" customWidth="1"/>
    <col min="85" max="85" width="13" bestFit="1" customWidth="1"/>
    <col min="86" max="86" width="12.6640625" bestFit="1" customWidth="1"/>
    <col min="87" max="88" width="5.1640625" bestFit="1" customWidth="1"/>
    <col min="89" max="89" width="14.83203125" bestFit="1" customWidth="1"/>
    <col min="90" max="90" width="7.83203125" bestFit="1" customWidth="1"/>
    <col min="91" max="92" width="5.1640625" bestFit="1" customWidth="1"/>
    <col min="93" max="93" width="10.33203125" bestFit="1" customWidth="1"/>
    <col min="94" max="94" width="14" bestFit="1" customWidth="1"/>
    <col min="95" max="96" width="5.1640625" bestFit="1" customWidth="1"/>
    <col min="97" max="97" width="16.6640625" bestFit="1" customWidth="1"/>
    <col min="98" max="98" width="15" bestFit="1" customWidth="1"/>
    <col min="99" max="100" width="5.1640625" bestFit="1" customWidth="1"/>
    <col min="101" max="101" width="17.6640625" bestFit="1" customWidth="1"/>
    <col min="102" max="102" width="12.6640625" bestFit="1" customWidth="1"/>
    <col min="103" max="104" width="5.1640625" bestFit="1" customWidth="1"/>
    <col min="105" max="105" width="15.1640625" bestFit="1" customWidth="1"/>
    <col min="106" max="106" width="9.83203125" bestFit="1" customWidth="1"/>
    <col min="107" max="108" width="5.1640625" bestFit="1" customWidth="1"/>
    <col min="109" max="109" width="12.33203125" bestFit="1" customWidth="1"/>
    <col min="110" max="110" width="15.1640625" bestFit="1" customWidth="1"/>
    <col min="111" max="111" width="7.83203125" bestFit="1" customWidth="1"/>
    <col min="112" max="113" width="5.1640625" bestFit="1" customWidth="1"/>
    <col min="114" max="115" width="10.1640625" bestFit="1" customWidth="1"/>
    <col min="116" max="117" width="5.1640625" bestFit="1" customWidth="1"/>
    <col min="118" max="118" width="12.6640625" bestFit="1" customWidth="1"/>
    <col min="119" max="119" width="8" bestFit="1" customWidth="1"/>
    <col min="120" max="121" width="5.1640625" bestFit="1" customWidth="1"/>
    <col min="122" max="122" width="10.5" bestFit="1" customWidth="1"/>
    <col min="123" max="123" width="8.5" bestFit="1" customWidth="1"/>
    <col min="124" max="125" width="5.1640625" bestFit="1" customWidth="1"/>
    <col min="126" max="126" width="11" bestFit="1" customWidth="1"/>
    <col min="127" max="127" width="12" bestFit="1" customWidth="1"/>
    <col min="128" max="129" width="5.1640625" bestFit="1" customWidth="1"/>
    <col min="130" max="130" width="14.5" bestFit="1" customWidth="1"/>
    <col min="131" max="131" width="10.33203125" bestFit="1" customWidth="1"/>
    <col min="132" max="132" width="13.83203125" bestFit="1" customWidth="1"/>
    <col min="133" max="134" width="5.1640625" bestFit="1" customWidth="1"/>
    <col min="135" max="135" width="12.6640625" bestFit="1" customWidth="1"/>
    <col min="136" max="136" width="8.1640625" bestFit="1" customWidth="1"/>
    <col min="137" max="138" width="5.1640625" bestFit="1" customWidth="1"/>
    <col min="139" max="139" width="10.6640625" bestFit="1" customWidth="1"/>
    <col min="140" max="140" width="8.83203125" bestFit="1" customWidth="1"/>
    <col min="141" max="142" width="5.1640625" bestFit="1" customWidth="1"/>
    <col min="143" max="143" width="11.33203125" bestFit="1" customWidth="1"/>
    <col min="144" max="144" width="10.1640625" bestFit="1" customWidth="1"/>
    <col min="145" max="146" width="5.1640625" bestFit="1" customWidth="1"/>
    <col min="147" max="147" width="12.6640625" bestFit="1" customWidth="1"/>
    <col min="148" max="148" width="14" bestFit="1" customWidth="1"/>
    <col min="149" max="150" width="5.1640625" bestFit="1" customWidth="1"/>
    <col min="151" max="151" width="16.6640625" bestFit="1" customWidth="1"/>
    <col min="152" max="152" width="14" bestFit="1" customWidth="1"/>
    <col min="153" max="154" width="5.1640625" bestFit="1" customWidth="1"/>
    <col min="155" max="155" width="16.6640625" bestFit="1" customWidth="1"/>
    <col min="156" max="156" width="8.83203125" bestFit="1" customWidth="1"/>
    <col min="157" max="158" width="5.1640625" bestFit="1" customWidth="1"/>
    <col min="159" max="159" width="11.33203125" bestFit="1" customWidth="1"/>
    <col min="160" max="160" width="13.1640625" bestFit="1" customWidth="1"/>
    <col min="161" max="162" width="5.1640625" bestFit="1" customWidth="1"/>
    <col min="163" max="163" width="15.6640625" bestFit="1" customWidth="1"/>
    <col min="164" max="164" width="16.5" bestFit="1" customWidth="1"/>
    <col min="165" max="165" width="17.6640625" bestFit="1" customWidth="1"/>
    <col min="166" max="167" width="5.1640625" bestFit="1" customWidth="1"/>
    <col min="168" max="168" width="9" bestFit="1" customWidth="1"/>
    <col min="169" max="169" width="7.83203125" bestFit="1" customWidth="1"/>
    <col min="170" max="171" width="5.1640625" bestFit="1" customWidth="1"/>
    <col min="172" max="172" width="10.33203125" bestFit="1" customWidth="1"/>
    <col min="173" max="173" width="11.1640625" bestFit="1" customWidth="1"/>
    <col min="174" max="175" width="5.1640625" bestFit="1" customWidth="1"/>
    <col min="176" max="176" width="13.6640625" bestFit="1" customWidth="1"/>
    <col min="177" max="177" width="9.5" bestFit="1" customWidth="1"/>
    <col min="178" max="179" width="5.1640625" bestFit="1" customWidth="1"/>
    <col min="180" max="180" width="12" bestFit="1" customWidth="1"/>
    <col min="181" max="181" width="9.83203125" bestFit="1" customWidth="1"/>
    <col min="182" max="183" width="5.1640625" bestFit="1" customWidth="1"/>
    <col min="184" max="184" width="12.33203125" bestFit="1" customWidth="1"/>
    <col min="185" max="185" width="13" bestFit="1" customWidth="1"/>
    <col min="186" max="187" width="5.1640625" bestFit="1" customWidth="1"/>
    <col min="188" max="188" width="15.5" bestFit="1" customWidth="1"/>
    <col min="189" max="189" width="13" bestFit="1" customWidth="1"/>
    <col min="190" max="191" width="5.1640625" bestFit="1" customWidth="1"/>
    <col min="192" max="192" width="15.5" bestFit="1" customWidth="1"/>
    <col min="193" max="193" width="20.33203125" bestFit="1" customWidth="1"/>
    <col min="194" max="194" width="17.6640625" bestFit="1" customWidth="1"/>
    <col min="195" max="196" width="5.1640625" bestFit="1" customWidth="1"/>
    <col min="197" max="197" width="12" bestFit="1" customWidth="1"/>
    <col min="198" max="198" width="10" bestFit="1" customWidth="1"/>
    <col min="199" max="200" width="5.1640625" bestFit="1" customWidth="1"/>
    <col min="201" max="201" width="12.5" bestFit="1" customWidth="1"/>
    <col min="202" max="202" width="10.5" bestFit="1" customWidth="1"/>
    <col min="203" max="204" width="5.1640625" bestFit="1" customWidth="1"/>
    <col min="205" max="205" width="13" bestFit="1" customWidth="1"/>
    <col min="206" max="206" width="7" bestFit="1" customWidth="1"/>
    <col min="207" max="208" width="5.1640625" bestFit="1" customWidth="1"/>
    <col min="209" max="209" width="9.5" bestFit="1" customWidth="1"/>
    <col min="210" max="210" width="20.33203125" bestFit="1" customWidth="1"/>
  </cols>
  <sheetData>
    <row r="3" spans="1:4" x14ac:dyDescent="0.2">
      <c r="A3" s="33" t="s">
        <v>155</v>
      </c>
      <c r="B3" s="33" t="s">
        <v>157</v>
      </c>
    </row>
    <row r="4" spans="1:4" x14ac:dyDescent="0.2">
      <c r="A4" s="33" t="s">
        <v>141</v>
      </c>
      <c r="B4" t="s">
        <v>151</v>
      </c>
      <c r="C4" t="s">
        <v>152</v>
      </c>
      <c r="D4" t="s">
        <v>153</v>
      </c>
    </row>
    <row r="5" spans="1:4" x14ac:dyDescent="0.2">
      <c r="A5" s="34" t="s">
        <v>118</v>
      </c>
      <c r="B5" s="41">
        <v>0.91533333333333311</v>
      </c>
      <c r="C5" s="41">
        <v>0.94366666666666632</v>
      </c>
      <c r="D5" s="41">
        <v>0.96033333333333315</v>
      </c>
    </row>
    <row r="6" spans="1:4" x14ac:dyDescent="0.2">
      <c r="A6" s="34" t="s">
        <v>112</v>
      </c>
      <c r="B6" s="41">
        <v>0.87645833333333301</v>
      </c>
      <c r="C6" s="41">
        <v>0.92708333333333315</v>
      </c>
      <c r="D6" s="41">
        <v>0.93895833333333301</v>
      </c>
    </row>
    <row r="7" spans="1:4" x14ac:dyDescent="0.2">
      <c r="A7" s="34" t="s">
        <v>120</v>
      </c>
      <c r="B7" s="41">
        <v>0.90861111111111148</v>
      </c>
      <c r="C7" s="41">
        <v>0.94388888888888878</v>
      </c>
      <c r="D7" s="41">
        <v>0.95777777777777784</v>
      </c>
    </row>
    <row r="8" spans="1:4" x14ac:dyDescent="0.2">
      <c r="A8" s="34" t="s">
        <v>114</v>
      </c>
      <c r="B8" s="41">
        <v>0.89770833333333344</v>
      </c>
      <c r="C8" s="41">
        <v>0.93447916666666675</v>
      </c>
      <c r="D8" s="41">
        <v>0.9522916666666662</v>
      </c>
    </row>
    <row r="9" spans="1:4" x14ac:dyDescent="0.2">
      <c r="A9" s="34" t="s">
        <v>116</v>
      </c>
      <c r="B9" s="41">
        <v>0.94083333333333308</v>
      </c>
      <c r="C9" s="41">
        <v>0.95236111111111121</v>
      </c>
      <c r="D9" s="41">
        <v>0.96277777777777707</v>
      </c>
    </row>
    <row r="10" spans="1:4" x14ac:dyDescent="0.2">
      <c r="A10" s="34" t="s">
        <v>113</v>
      </c>
      <c r="B10" s="41">
        <v>0.89183333333333337</v>
      </c>
      <c r="C10" s="41">
        <v>0.92300000000000015</v>
      </c>
      <c r="D10" s="41">
        <v>0.94949999999999979</v>
      </c>
    </row>
    <row r="11" spans="1:4" x14ac:dyDescent="0.2">
      <c r="A11" s="34" t="s">
        <v>117</v>
      </c>
      <c r="B11" s="41">
        <v>0.92010416666666694</v>
      </c>
      <c r="C11" s="41">
        <v>0.94583333333333364</v>
      </c>
      <c r="D11" s="41">
        <v>0.95729166666666565</v>
      </c>
    </row>
    <row r="12" spans="1:4" x14ac:dyDescent="0.2">
      <c r="A12" s="34" t="s">
        <v>119</v>
      </c>
      <c r="B12" s="41">
        <v>0.85845238095238097</v>
      </c>
      <c r="C12" s="41">
        <v>0.91928571428571459</v>
      </c>
      <c r="D12" s="41">
        <v>0.93559523809523903</v>
      </c>
    </row>
    <row r="13" spans="1:4" x14ac:dyDescent="0.2">
      <c r="A13" s="34" t="s">
        <v>115</v>
      </c>
      <c r="B13" s="41">
        <v>0.86604166666666638</v>
      </c>
      <c r="C13" s="41">
        <v>0.90666666666666673</v>
      </c>
      <c r="D13" s="41">
        <v>0.92229166666666718</v>
      </c>
    </row>
  </sheetData>
  <conditionalFormatting pivot="1" sqref="B5:D13">
    <cfRule type="colorScale" priority="2">
      <colorScale>
        <cfvo type="min"/>
        <cfvo type="max"/>
        <color rgb="FFFC6950"/>
        <color rgb="FF00B04D"/>
      </colorScale>
    </cfRule>
  </conditionalFormatting>
  <conditionalFormatting pivot="1" sqref="B5:D13">
    <cfRule type="colorScale" priority="1">
      <colorScale>
        <cfvo type="min"/>
        <cfvo type="max"/>
        <color rgb="FFFF0000"/>
        <color rgb="FF008F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2607F-F9E9-144D-8522-0CC8A0790FD0}">
  <dimension ref="A3:D16"/>
  <sheetViews>
    <sheetView zoomScale="160" zoomScaleNormal="160" workbookViewId="0">
      <selection activeCell="F5" sqref="F5"/>
    </sheetView>
  </sheetViews>
  <sheetFormatPr baseColWidth="10" defaultRowHeight="15" x14ac:dyDescent="0.2"/>
  <cols>
    <col min="1" max="1" width="23.5" bestFit="1" customWidth="1"/>
    <col min="2" max="2" width="9.6640625" bestFit="1" customWidth="1"/>
    <col min="3" max="4" width="7" bestFit="1" customWidth="1"/>
    <col min="5" max="5" width="5.1640625" bestFit="1" customWidth="1"/>
    <col min="6" max="6" width="13" bestFit="1" customWidth="1"/>
    <col min="7" max="7" width="7.6640625" bestFit="1" customWidth="1"/>
    <col min="8" max="10" width="5.1640625" bestFit="1" customWidth="1"/>
    <col min="11" max="11" width="11" bestFit="1" customWidth="1"/>
    <col min="12" max="12" width="8.6640625" bestFit="1" customWidth="1"/>
    <col min="13" max="15" width="5.1640625" bestFit="1" customWidth="1"/>
    <col min="16" max="16" width="11.83203125" bestFit="1" customWidth="1"/>
    <col min="17" max="17" width="9.5" bestFit="1" customWidth="1"/>
    <col min="18" max="20" width="5.1640625" bestFit="1" customWidth="1"/>
    <col min="21" max="21" width="13" bestFit="1" customWidth="1"/>
    <col min="22" max="22" width="10.1640625" bestFit="1" customWidth="1"/>
    <col min="23" max="25" width="5.1640625" bestFit="1" customWidth="1"/>
    <col min="26" max="26" width="13.5" bestFit="1" customWidth="1"/>
    <col min="27" max="27" width="9.83203125" bestFit="1" customWidth="1"/>
    <col min="28" max="30" width="5.1640625" bestFit="1" customWidth="1"/>
    <col min="31" max="31" width="12.6640625" bestFit="1" customWidth="1"/>
    <col min="32" max="32" width="12.33203125" bestFit="1" customWidth="1"/>
    <col min="33" max="35" width="5.1640625" bestFit="1" customWidth="1"/>
    <col min="36" max="36" width="14.83203125" bestFit="1" customWidth="1"/>
    <col min="37" max="37" width="10.1640625" bestFit="1" customWidth="1"/>
    <col min="38" max="40" width="5.1640625" bestFit="1" customWidth="1"/>
    <col min="41" max="41" width="13.5" bestFit="1" customWidth="1"/>
    <col min="42" max="42" width="8.1640625" bestFit="1" customWidth="1"/>
    <col min="43" max="45" width="5.1640625" bestFit="1" customWidth="1"/>
    <col min="46" max="46" width="11.33203125" bestFit="1" customWidth="1"/>
    <col min="47" max="47" width="8.83203125" bestFit="1" customWidth="1"/>
    <col min="48" max="50" width="5.1640625" bestFit="1" customWidth="1"/>
    <col min="51" max="51" width="12" bestFit="1" customWidth="1"/>
    <col min="52" max="52" width="8" bestFit="1" customWidth="1"/>
    <col min="53" max="55" width="5.1640625" bestFit="1" customWidth="1"/>
    <col min="56" max="56" width="11.33203125" bestFit="1" customWidth="1"/>
    <col min="57" max="57" width="7.1640625" bestFit="1" customWidth="1"/>
    <col min="58" max="60" width="5.1640625" bestFit="1" customWidth="1"/>
    <col min="61" max="61" width="10" bestFit="1" customWidth="1"/>
    <col min="62" max="62" width="8" bestFit="1" customWidth="1"/>
    <col min="63" max="65" width="5.1640625" bestFit="1" customWidth="1"/>
    <col min="66" max="66" width="10.83203125" bestFit="1" customWidth="1"/>
    <col min="67" max="67" width="8.5" bestFit="1" customWidth="1"/>
    <col min="68" max="70" width="5.1640625" bestFit="1" customWidth="1"/>
    <col min="71" max="71" width="11.5" bestFit="1" customWidth="1"/>
    <col min="72" max="72" width="6.5" bestFit="1" customWidth="1"/>
    <col min="73" max="75" width="5.1640625" bestFit="1" customWidth="1"/>
    <col min="76" max="76" width="9.6640625" bestFit="1" customWidth="1"/>
    <col min="77" max="77" width="7.83203125" bestFit="1" customWidth="1"/>
    <col min="78" max="80" width="5.1640625" bestFit="1" customWidth="1"/>
    <col min="81" max="81" width="11" bestFit="1" customWidth="1"/>
    <col min="82" max="82" width="10" bestFit="1" customWidth="1"/>
    <col min="83" max="85" width="5.1640625" bestFit="1" customWidth="1"/>
    <col min="86" max="86" width="13" bestFit="1" customWidth="1"/>
    <col min="87" max="87" width="10" bestFit="1" customWidth="1"/>
    <col min="88" max="90" width="5.1640625" bestFit="1" customWidth="1"/>
    <col min="91" max="91" width="13" bestFit="1" customWidth="1"/>
    <col min="92" max="92" width="7.83203125" bestFit="1" customWidth="1"/>
    <col min="93" max="95" width="5.1640625" bestFit="1" customWidth="1"/>
    <col min="96" max="96" width="10.83203125" bestFit="1" customWidth="1"/>
    <col min="97" max="97" width="10.1640625" bestFit="1" customWidth="1"/>
    <col min="98" max="100" width="5.1640625" bestFit="1" customWidth="1"/>
    <col min="101" max="101" width="13.5" bestFit="1" customWidth="1"/>
    <col min="102" max="102" width="14" bestFit="1" customWidth="1"/>
    <col min="103" max="105" width="5.1640625" bestFit="1" customWidth="1"/>
    <col min="106" max="106" width="17.5" bestFit="1" customWidth="1"/>
    <col min="107" max="107" width="10" bestFit="1" customWidth="1"/>
    <col min="108" max="110" width="5.1640625" bestFit="1" customWidth="1"/>
    <col min="111" max="111" width="13" bestFit="1" customWidth="1"/>
    <col min="112" max="112" width="11.1640625" bestFit="1" customWidth="1"/>
    <col min="113" max="115" width="5.1640625" bestFit="1" customWidth="1"/>
    <col min="116" max="116" width="14.1640625" bestFit="1" customWidth="1"/>
    <col min="117" max="117" width="11.1640625" bestFit="1" customWidth="1"/>
    <col min="118" max="120" width="5.1640625" bestFit="1" customWidth="1"/>
    <col min="121" max="121" width="14.1640625" bestFit="1" customWidth="1"/>
    <col min="122" max="122" width="9.5" bestFit="1" customWidth="1"/>
    <col min="123" max="125" width="5.1640625" bestFit="1" customWidth="1"/>
    <col min="126" max="126" width="12.5" bestFit="1" customWidth="1"/>
    <col min="127" max="127" width="9.83203125" bestFit="1" customWidth="1"/>
    <col min="128" max="130" width="5.1640625" bestFit="1" customWidth="1"/>
    <col min="131" max="131" width="13" bestFit="1" customWidth="1"/>
    <col min="132" max="132" width="9.83203125" bestFit="1" customWidth="1"/>
    <col min="133" max="135" width="5.1640625" bestFit="1" customWidth="1"/>
    <col min="136" max="136" width="13.1640625" bestFit="1" customWidth="1"/>
    <col min="137" max="137" width="8.5" bestFit="1" customWidth="1"/>
    <col min="138" max="140" width="5.1640625" bestFit="1" customWidth="1"/>
    <col min="141" max="141" width="11.83203125" bestFit="1" customWidth="1"/>
    <col min="142" max="142" width="15" bestFit="1" customWidth="1"/>
    <col min="143" max="145" width="5.1640625" bestFit="1" customWidth="1"/>
    <col min="146" max="146" width="18.83203125" bestFit="1" customWidth="1"/>
    <col min="147" max="147" width="11.5" bestFit="1" customWidth="1"/>
    <col min="148" max="150" width="5.1640625" bestFit="1" customWidth="1"/>
    <col min="151" max="151" width="14.83203125" bestFit="1" customWidth="1"/>
    <col min="152" max="152" width="12.5" bestFit="1" customWidth="1"/>
    <col min="153" max="155" width="5.1640625" bestFit="1" customWidth="1"/>
    <col min="156" max="156" width="15.83203125" bestFit="1" customWidth="1"/>
    <col min="157" max="157" width="10.1640625" bestFit="1" customWidth="1"/>
    <col min="158" max="160" width="5.1640625" bestFit="1" customWidth="1"/>
    <col min="161" max="161" width="13.5" bestFit="1" customWidth="1"/>
    <col min="162" max="162" width="14" bestFit="1" customWidth="1"/>
    <col min="163" max="165" width="5.1640625" bestFit="1" customWidth="1"/>
    <col min="166" max="166" width="17.5" bestFit="1" customWidth="1"/>
    <col min="167" max="167" width="13" bestFit="1" customWidth="1"/>
    <col min="168" max="170" width="5.1640625" bestFit="1" customWidth="1"/>
    <col min="171" max="171" width="16.83203125" bestFit="1" customWidth="1"/>
    <col min="172" max="172" width="6.5" bestFit="1" customWidth="1"/>
    <col min="173" max="175" width="5.1640625" bestFit="1" customWidth="1"/>
    <col min="176" max="176" width="9.33203125" bestFit="1" customWidth="1"/>
    <col min="177" max="177" width="10.5" bestFit="1" customWidth="1"/>
    <col min="178" max="180" width="5.1640625" bestFit="1" customWidth="1"/>
    <col min="181" max="181" width="14" bestFit="1" customWidth="1"/>
    <col min="182" max="182" width="8.5" bestFit="1" customWidth="1"/>
    <col min="183" max="185" width="5.1640625" bestFit="1" customWidth="1"/>
    <col min="186" max="186" width="11.5" bestFit="1" customWidth="1"/>
    <col min="187" max="187" width="12.83203125" bestFit="1" customWidth="1"/>
    <col min="188" max="190" width="5.1640625" bestFit="1" customWidth="1"/>
    <col min="191" max="191" width="16.33203125" bestFit="1" customWidth="1"/>
    <col min="192" max="192" width="12.6640625" bestFit="1" customWidth="1"/>
    <col min="193" max="195" width="5.1640625" bestFit="1" customWidth="1"/>
    <col min="196" max="196" width="16.1640625" bestFit="1" customWidth="1"/>
    <col min="197" max="197" width="14" bestFit="1" customWidth="1"/>
    <col min="198" max="200" width="5.1640625" bestFit="1" customWidth="1"/>
    <col min="201" max="201" width="17.5" bestFit="1" customWidth="1"/>
    <col min="202" max="202" width="13" bestFit="1" customWidth="1"/>
    <col min="203" max="205" width="5.1640625" bestFit="1" customWidth="1"/>
    <col min="206" max="206" width="16.83203125" bestFit="1" customWidth="1"/>
    <col min="207" max="207" width="11" bestFit="1" customWidth="1"/>
    <col min="208" max="210" width="5.1640625" bestFit="1" customWidth="1"/>
    <col min="211" max="211" width="14" bestFit="1" customWidth="1"/>
    <col min="212" max="212" width="7" bestFit="1" customWidth="1"/>
    <col min="213" max="215" width="5.1640625" bestFit="1" customWidth="1"/>
    <col min="216" max="216" width="10.33203125" bestFit="1" customWidth="1"/>
    <col min="217" max="217" width="6.5" bestFit="1" customWidth="1"/>
    <col min="218" max="220" width="5.1640625" bestFit="1" customWidth="1"/>
    <col min="221" max="221" width="9.6640625" bestFit="1" customWidth="1"/>
    <col min="222" max="222" width="9.83203125" bestFit="1" customWidth="1"/>
    <col min="223" max="225" width="5.1640625" bestFit="1" customWidth="1"/>
    <col min="226" max="226" width="13" bestFit="1" customWidth="1"/>
    <col min="227" max="227" width="8.83203125" bestFit="1" customWidth="1"/>
    <col min="228" max="230" width="5.1640625" bestFit="1" customWidth="1"/>
    <col min="231" max="232" width="12" bestFit="1" customWidth="1"/>
    <col min="233" max="235" width="5.1640625" bestFit="1" customWidth="1"/>
    <col min="236" max="236" width="15.1640625" bestFit="1" customWidth="1"/>
    <col min="237" max="237" width="13.1640625" bestFit="1" customWidth="1"/>
    <col min="238" max="240" width="5.1640625" bestFit="1" customWidth="1"/>
    <col min="241" max="241" width="16.83203125" bestFit="1" customWidth="1"/>
    <col min="242" max="242" width="10.6640625" bestFit="1" customWidth="1"/>
    <col min="243" max="245" width="5.1640625" bestFit="1" customWidth="1"/>
    <col min="246" max="246" width="13.5" bestFit="1" customWidth="1"/>
    <col min="247" max="247" width="10.1640625" bestFit="1" customWidth="1"/>
    <col min="248" max="250" width="5.1640625" bestFit="1" customWidth="1"/>
    <col min="251" max="251" width="13.5" bestFit="1" customWidth="1"/>
    <col min="252" max="253" width="5.1640625" bestFit="1" customWidth="1"/>
    <col min="254" max="254" width="14" bestFit="1" customWidth="1"/>
    <col min="255" max="255" width="7" bestFit="1" customWidth="1"/>
    <col min="256" max="258" width="5.1640625" bestFit="1" customWidth="1"/>
    <col min="259" max="259" width="10.33203125" bestFit="1" customWidth="1"/>
    <col min="260" max="260" width="21.6640625" bestFit="1" customWidth="1"/>
  </cols>
  <sheetData>
    <row r="3" spans="1:4" x14ac:dyDescent="0.2">
      <c r="A3" s="35" t="s">
        <v>154</v>
      </c>
      <c r="B3" s="43" t="s">
        <v>157</v>
      </c>
      <c r="C3" s="32"/>
      <c r="D3" s="32"/>
    </row>
    <row r="4" spans="1:4" x14ac:dyDescent="0.2">
      <c r="A4" s="35" t="s">
        <v>156</v>
      </c>
      <c r="B4" s="32" t="s">
        <v>151</v>
      </c>
      <c r="C4" s="32" t="s">
        <v>152</v>
      </c>
      <c r="D4" s="32" t="s">
        <v>153</v>
      </c>
    </row>
    <row r="5" spans="1:4" x14ac:dyDescent="0.2">
      <c r="A5" s="36" t="s">
        <v>116</v>
      </c>
      <c r="B5" s="41"/>
      <c r="C5" s="41"/>
      <c r="D5" s="41"/>
    </row>
    <row r="6" spans="1:4" x14ac:dyDescent="0.2">
      <c r="A6" s="42" t="s">
        <v>23</v>
      </c>
      <c r="B6" s="41">
        <v>0.91166666666666663</v>
      </c>
      <c r="C6" s="41">
        <v>0.91833333333333333</v>
      </c>
      <c r="D6" s="41">
        <v>0.92333333333333334</v>
      </c>
    </row>
    <row r="7" spans="1:4" x14ac:dyDescent="0.2">
      <c r="A7" s="42" t="s">
        <v>51</v>
      </c>
      <c r="B7" s="41">
        <v>0.94833333333333336</v>
      </c>
      <c r="C7" s="41">
        <v>0.97333333333333349</v>
      </c>
      <c r="D7" s="41">
        <v>0.97833333333333361</v>
      </c>
    </row>
    <row r="8" spans="1:4" x14ac:dyDescent="0.2">
      <c r="A8" s="42" t="s">
        <v>47</v>
      </c>
      <c r="B8" s="41">
        <v>0.9558333333333332</v>
      </c>
      <c r="C8" s="41">
        <v>0.96250000000000002</v>
      </c>
      <c r="D8" s="41">
        <v>0.96166666666666656</v>
      </c>
    </row>
    <row r="9" spans="1:4" x14ac:dyDescent="0.2">
      <c r="A9" s="42" t="s">
        <v>69</v>
      </c>
      <c r="B9" s="41">
        <v>0.93166666666666653</v>
      </c>
      <c r="C9" s="41">
        <v>0.9541666666666665</v>
      </c>
      <c r="D9" s="41">
        <v>0.9766666666666669</v>
      </c>
    </row>
    <row r="10" spans="1:4" x14ac:dyDescent="0.2">
      <c r="A10" s="42" t="s">
        <v>87</v>
      </c>
      <c r="B10" s="41">
        <v>0.97000000000000008</v>
      </c>
      <c r="C10" s="41">
        <v>0.96749999999999992</v>
      </c>
      <c r="D10" s="41">
        <v>0.98250000000000026</v>
      </c>
    </row>
    <row r="11" spans="1:4" x14ac:dyDescent="0.2">
      <c r="A11" s="42" t="s">
        <v>101</v>
      </c>
      <c r="B11" s="41">
        <v>0.92749999999999988</v>
      </c>
      <c r="C11" s="41">
        <v>0.93833333333333302</v>
      </c>
      <c r="D11" s="41">
        <v>0.9541666666666665</v>
      </c>
    </row>
    <row r="12" spans="1:4" x14ac:dyDescent="0.2">
      <c r="A12" s="36" t="s">
        <v>115</v>
      </c>
      <c r="B12" s="41"/>
      <c r="C12" s="41"/>
      <c r="D12" s="41"/>
    </row>
    <row r="13" spans="1:4" x14ac:dyDescent="0.2">
      <c r="A13" s="42" t="s">
        <v>15</v>
      </c>
      <c r="B13" s="41">
        <v>0.86083333333333345</v>
      </c>
      <c r="C13" s="41">
        <v>0.91500000000000004</v>
      </c>
      <c r="D13" s="41">
        <v>0.91833333333333333</v>
      </c>
    </row>
    <row r="14" spans="1:4" x14ac:dyDescent="0.2">
      <c r="A14" s="42" t="s">
        <v>45</v>
      </c>
      <c r="B14" s="41">
        <v>0.82083333333333341</v>
      </c>
      <c r="C14" s="41">
        <v>0.87583333333333335</v>
      </c>
      <c r="D14" s="41">
        <v>0.91833333333333345</v>
      </c>
    </row>
    <row r="15" spans="1:4" x14ac:dyDescent="0.2">
      <c r="A15" s="42" t="s">
        <v>81</v>
      </c>
      <c r="B15" s="41">
        <v>0.89416666666666667</v>
      </c>
      <c r="C15" s="41">
        <v>0.92083333333333339</v>
      </c>
      <c r="D15" s="41">
        <v>0.92749999999999988</v>
      </c>
    </row>
    <row r="16" spans="1:4" x14ac:dyDescent="0.2">
      <c r="A16" s="42" t="s">
        <v>95</v>
      </c>
      <c r="B16" s="41">
        <v>0.88833333333333309</v>
      </c>
      <c r="C16" s="41">
        <v>0.91500000000000004</v>
      </c>
      <c r="D16" s="41">
        <v>0.92499999999999993</v>
      </c>
    </row>
  </sheetData>
  <sortState xmlns:xlrd2="http://schemas.microsoft.com/office/spreadsheetml/2017/richdata2" ref="A3:D16">
    <sortCondition ref="A6"/>
  </sortState>
  <conditionalFormatting pivot="1" sqref="B5:D16">
    <cfRule type="top10" dxfId="14" priority="2" rank="3"/>
  </conditionalFormatting>
  <conditionalFormatting pivot="1" sqref="B5:D16">
    <cfRule type="top10" dxfId="13" priority="1" bottom="1" rank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Surescripts_eRx</vt:lpstr>
      <vt:lpstr>Lookup Tables</vt:lpstr>
      <vt:lpstr>Queries</vt:lpstr>
      <vt:lpstr>Pivot Table 5a</vt:lpstr>
      <vt:lpstr>Pivot Table 5b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 Javdan</dc:creator>
  <cp:lastModifiedBy>Microsoft Office User</cp:lastModifiedBy>
  <dcterms:created xsi:type="dcterms:W3CDTF">2022-05-20T17:19:00Z</dcterms:created>
  <dcterms:modified xsi:type="dcterms:W3CDTF">2022-11-19T00:54:00Z</dcterms:modified>
</cp:coreProperties>
</file>