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<sst xmlns="http://schemas.openxmlformats.org/spreadsheetml/2006/main" count="28" uniqueCount="28">
  <si>
    <t>GDP_grow_rate
(%)</t>
  </si>
  <si>
    <t>GDP_real
(billion VND)</t>
  </si>
  <si>
    <t>GDP_per_capita
(VND)</t>
  </si>
  <si>
    <t>CPI
(%)</t>
  </si>
  <si>
    <t>FDI_in
(billion USD)</t>
  </si>
  <si>
    <t>FDI_out
(billion USD)</t>
  </si>
  <si>
    <t>inflation_rate
(%)</t>
  </si>
  <si>
    <t>exchange_rate
(%)</t>
  </si>
  <si>
    <t>exchange
(VND/USD)</t>
  </si>
  <si>
    <t>export
(milion USD)</t>
  </si>
  <si>
    <t>import
(milion USD)</t>
  </si>
  <si>
    <t>workers
(milion people)</t>
  </si>
  <si>
    <t>unemployment_rate
(%)</t>
  </si>
  <si>
    <t>income_VND
(VND)</t>
  </si>
  <si>
    <t>MAX</t>
  </si>
  <si>
    <t>MIN</t>
  </si>
  <si>
    <t>COUNT</t>
  </si>
  <si>
    <t>AVERAGE</t>
  </si>
  <si>
    <t>MEDIAN</t>
  </si>
  <si>
    <t>STANDARD DEVIATION</t>
  </si>
  <si>
    <t>RANGE</t>
  </si>
  <si>
    <t>Q1=</t>
  </si>
  <si>
    <t>Q2=</t>
  </si>
  <si>
    <t>Q3=</t>
  </si>
  <si>
    <t>VARIANCE</t>
  </si>
  <si>
    <t>COEFICENT OF VARIATION</t>
  </si>
  <si>
    <t>SKEWNESS</t>
  </si>
  <si>
    <t>KURTOSIS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</si>
</sst>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/>
    </xf>
    <xf borderId="2" fillId="2" fontId="2" numFmtId="3" xfId="0" applyAlignment="1" applyBorder="1" applyFont="1" applyNumberFormat="1">
      <alignment horizontal="center"/>
    </xf>
    <xf borderId="3" fillId="3" fontId="2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4" max="4" width="12.88"/>
    <col customWidth="1" min="14" max="14" width="17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>
      <c r="A2" s="4" t="s">
        <v>14</v>
      </c>
      <c r="B2" s="5">
        <v>18.31</v>
      </c>
      <c r="C2" s="5">
        <v>892314.0</v>
      </c>
      <c r="D2" s="5">
        <v>68880.0</v>
      </c>
      <c r="E2" s="5">
        <v>3.9</v>
      </c>
      <c r="F2" s="5">
        <v>18.17</v>
      </c>
      <c r="G2" s="5">
        <v>3.1</v>
      </c>
      <c r="H2" s="5">
        <v>31.0</v>
      </c>
      <c r="I2" s="5">
        <v>7.08</v>
      </c>
      <c r="J2" s="5">
        <v>24840.0</v>
      </c>
      <c r="K2" s="5">
        <v>34517.0</v>
      </c>
      <c r="L2" s="5">
        <v>32672.0</v>
      </c>
      <c r="M2" s="5">
        <v>55.8</v>
      </c>
      <c r="N2" s="5">
        <v>4.9</v>
      </c>
      <c r="O2" s="6">
        <f>MAX(L2:L285)</f>
        <v>78837854</v>
      </c>
    </row>
    <row r="3">
      <c r="A3" s="4" t="s">
        <v>15</v>
      </c>
      <c r="B3" s="5">
        <v>-9.13</v>
      </c>
      <c r="C3" s="5">
        <v>32630.0</v>
      </c>
      <c r="D3" s="5">
        <v>4244.0</v>
      </c>
      <c r="E3" s="5">
        <v>-1.54</v>
      </c>
      <c r="F3" s="5">
        <v>-3.36</v>
      </c>
      <c r="G3" s="5">
        <v>-2.9</v>
      </c>
      <c r="H3" s="5">
        <v>0.001</v>
      </c>
      <c r="I3" s="5">
        <v>-4.14</v>
      </c>
      <c r="J3" s="5">
        <v>14052.0</v>
      </c>
      <c r="K3" s="5">
        <v>837.0</v>
      </c>
      <c r="L3" s="5">
        <v>922.0</v>
      </c>
      <c r="M3" s="5">
        <v>37.6</v>
      </c>
      <c r="N3" s="5">
        <v>1.25</v>
      </c>
      <c r="O3" s="6">
        <f>MIN(L2:L285)</f>
        <v>-0.6448675937</v>
      </c>
    </row>
    <row r="4">
      <c r="A4" s="4" t="s">
        <v>16</v>
      </c>
      <c r="B4" s="5">
        <v>285.0</v>
      </c>
      <c r="C4" s="5">
        <v>285.0</v>
      </c>
      <c r="D4" s="5">
        <v>285.0</v>
      </c>
      <c r="E4" s="5">
        <v>285.0</v>
      </c>
      <c r="F4" s="5">
        <v>285.0</v>
      </c>
      <c r="G4" s="5">
        <v>285.0</v>
      </c>
      <c r="H4" s="5">
        <v>285.0</v>
      </c>
      <c r="I4" s="5">
        <v>285.0</v>
      </c>
      <c r="J4" s="5">
        <v>285.0</v>
      </c>
      <c r="K4" s="5">
        <v>285.0</v>
      </c>
      <c r="L4" s="5">
        <v>285.0</v>
      </c>
      <c r="M4" s="5">
        <v>285.0</v>
      </c>
      <c r="N4" s="5">
        <v>285.0</v>
      </c>
      <c r="O4" s="6">
        <f>COUNT(L2:L285)</f>
        <v>14</v>
      </c>
    </row>
    <row r="5">
      <c r="A5" s="4" t="s">
        <v>17</v>
      </c>
      <c r="B5" s="5">
        <v>4.529684211</v>
      </c>
      <c r="C5" s="5">
        <v>278118.1298</v>
      </c>
      <c r="D5" s="5">
        <v>34958.72632</v>
      </c>
      <c r="E5" s="5">
        <v>0.481122807</v>
      </c>
      <c r="F5" s="5">
        <v>1.93</v>
      </c>
      <c r="G5" s="5">
        <v>0.9487122807</v>
      </c>
      <c r="H5" s="5">
        <v>0.6296631579</v>
      </c>
      <c r="I5" s="5">
        <v>0.1959298246</v>
      </c>
      <c r="J5" s="5">
        <v>19429.13684</v>
      </c>
      <c r="K5" s="5">
        <v>11070.60351</v>
      </c>
      <c r="L5" s="5">
        <v>11318.87719</v>
      </c>
      <c r="M5" s="5">
        <v>48.78375439</v>
      </c>
      <c r="N5" s="5">
        <v>2.964245614</v>
      </c>
      <c r="O5" s="6">
        <f>AVERAGE(L2:L285)</f>
        <v>5638663.747</v>
      </c>
    </row>
    <row r="6">
      <c r="A6" s="4" t="s">
        <v>18</v>
      </c>
      <c r="B6" s="5">
        <v>4.85</v>
      </c>
      <c r="C6" s="5">
        <v>211497.0</v>
      </c>
      <c r="D6" s="5">
        <v>35231.0</v>
      </c>
      <c r="E6" s="5">
        <v>0.35</v>
      </c>
      <c r="F6" s="5">
        <v>1.49</v>
      </c>
      <c r="G6" s="5">
        <v>1.07</v>
      </c>
      <c r="H6" s="5">
        <v>0.32</v>
      </c>
      <c r="I6" s="5">
        <v>0.07</v>
      </c>
      <c r="J6" s="5">
        <v>20820.0</v>
      </c>
      <c r="K6" s="5">
        <v>8460.0</v>
      </c>
      <c r="L6" s="5">
        <v>8959.0</v>
      </c>
      <c r="M6" s="5">
        <v>50.86</v>
      </c>
      <c r="N6" s="5">
        <v>2.92</v>
      </c>
      <c r="O6" s="6">
        <f>MEDIAN(L2:L285)</f>
        <v>3480</v>
      </c>
    </row>
    <row r="7">
      <c r="A7" s="4" t="s">
        <v>19</v>
      </c>
      <c r="B7" s="5">
        <v>2.585321773</v>
      </c>
      <c r="C7" s="5">
        <v>235872.2482</v>
      </c>
      <c r="D7" s="5">
        <v>22272.04038</v>
      </c>
      <c r="E7" s="5">
        <v>0.758465766</v>
      </c>
      <c r="F7" s="5">
        <v>2.581007283</v>
      </c>
      <c r="G7" s="5">
        <v>1.019182983</v>
      </c>
      <c r="H7" s="5">
        <v>1.904964067</v>
      </c>
      <c r="I7" s="5">
        <v>0.8181984459</v>
      </c>
      <c r="J7" s="5">
        <v>3317.855627</v>
      </c>
      <c r="K7" s="5">
        <v>9286.399029</v>
      </c>
      <c r="L7" s="5">
        <v>8879.068307</v>
      </c>
      <c r="M7" s="5">
        <v>5.607146406</v>
      </c>
      <c r="N7" s="5">
        <v>0.7632482818</v>
      </c>
      <c r="O7" s="6">
        <f>_xlfn.STDEV.P(L2:L285)</f>
        <v>20301805.36</v>
      </c>
    </row>
    <row r="8">
      <c r="A8" s="4" t="s">
        <v>20</v>
      </c>
      <c r="B8" s="5">
        <v>27.44</v>
      </c>
      <c r="C8" s="5">
        <v>859684.0</v>
      </c>
      <c r="D8" s="5">
        <v>64636.0</v>
      </c>
      <c r="E8" s="5">
        <v>5.44</v>
      </c>
      <c r="F8" s="5">
        <v>21.53</v>
      </c>
      <c r="G8" s="5">
        <v>6.0</v>
      </c>
      <c r="H8" s="5">
        <v>30.999</v>
      </c>
      <c r="I8" s="5">
        <v>11.22</v>
      </c>
      <c r="J8" s="5">
        <v>10788.0</v>
      </c>
      <c r="K8" s="5">
        <v>33680.0</v>
      </c>
      <c r="L8" s="5">
        <v>31750.0</v>
      </c>
      <c r="M8" s="5">
        <v>18.2</v>
      </c>
      <c r="N8" s="5">
        <v>3.65</v>
      </c>
      <c r="O8" s="6">
        <f>MAX(L2:L285)-MIN(L2:L285)</f>
        <v>78837854.64</v>
      </c>
    </row>
    <row r="9">
      <c r="A9" s="4" t="s">
        <v>21</v>
      </c>
      <c r="B9" s="5">
        <v>1.75</v>
      </c>
      <c r="C9" s="5">
        <v>44507.4</v>
      </c>
      <c r="D9" s="5">
        <v>6927.6</v>
      </c>
      <c r="E9" s="5">
        <v>-0.222</v>
      </c>
      <c r="F9" s="5">
        <v>0.15</v>
      </c>
      <c r="G9" s="5">
        <v>-0.426</v>
      </c>
      <c r="H9" s="5">
        <v>0.04</v>
      </c>
      <c r="I9" s="5">
        <v>-0.3</v>
      </c>
      <c r="J9" s="5">
        <v>15259.3</v>
      </c>
      <c r="K9" s="5">
        <v>1478.4</v>
      </c>
      <c r="L9" s="5">
        <v>1614.0</v>
      </c>
      <c r="M9" s="5">
        <v>39.906</v>
      </c>
      <c r="N9" s="5">
        <v>2.088</v>
      </c>
      <c r="O9" s="6">
        <f>_xlfn.PERCENTILE.INC(L2:L285,0.1)</f>
        <v>24.02897394</v>
      </c>
    </row>
    <row r="10">
      <c r="A10" s="4" t="s">
        <v>22</v>
      </c>
      <c r="B10" s="5">
        <v>3.116</v>
      </c>
      <c r="C10" s="5">
        <v>59097.2</v>
      </c>
      <c r="D10" s="5">
        <v>10399.6</v>
      </c>
      <c r="E10" s="5">
        <v>0.0</v>
      </c>
      <c r="F10" s="5">
        <v>0.44</v>
      </c>
      <c r="G10" s="5">
        <v>0.348</v>
      </c>
      <c r="H10" s="5">
        <v>0.08</v>
      </c>
      <c r="I10" s="5">
        <v>-0.1</v>
      </c>
      <c r="J10" s="5">
        <v>15758.8</v>
      </c>
      <c r="K10" s="5">
        <v>2292.4</v>
      </c>
      <c r="L10" s="5">
        <v>2750.8</v>
      </c>
      <c r="M10" s="5">
        <v>42.48</v>
      </c>
      <c r="N10" s="5">
        <v>2.288</v>
      </c>
      <c r="O10" s="6">
        <f>_xlfn.PERCENTILE.INC(L2:L285,0.2)</f>
        <v>202.377912</v>
      </c>
    </row>
    <row r="11">
      <c r="A11" s="4" t="s">
        <v>23</v>
      </c>
      <c r="B11" s="5">
        <v>3.724</v>
      </c>
      <c r="C11" s="5">
        <v>84310.4</v>
      </c>
      <c r="D11" s="5">
        <v>14773.6</v>
      </c>
      <c r="E11" s="5">
        <v>0.1</v>
      </c>
      <c r="F11" s="5">
        <v>0.8</v>
      </c>
      <c r="G11" s="5">
        <v>0.702</v>
      </c>
      <c r="H11" s="5">
        <v>0.14</v>
      </c>
      <c r="I11" s="5">
        <v>-0.04</v>
      </c>
      <c r="J11" s="5">
        <v>16041.6</v>
      </c>
      <c r="K11" s="5">
        <v>3654.8</v>
      </c>
      <c r="L11" s="5">
        <v>4209.2</v>
      </c>
      <c r="M11" s="5">
        <v>45.332</v>
      </c>
      <c r="N11" s="5">
        <v>2.412</v>
      </c>
      <c r="O11" s="6">
        <f>_xlfn.PERCENTILE.INC(L2:L285,0.3)</f>
        <v>858.3</v>
      </c>
    </row>
    <row r="12">
      <c r="A12" s="4" t="s">
        <v>24</v>
      </c>
      <c r="B12" s="5">
        <v>6.683888672</v>
      </c>
      <c r="C12" s="5">
        <v>5.5635717476E10</v>
      </c>
      <c r="D12" s="5">
        <v>4.960437826E8</v>
      </c>
      <c r="E12" s="5">
        <v>0.5752703183</v>
      </c>
      <c r="F12" s="5">
        <v>6.661598596</v>
      </c>
      <c r="G12" s="5">
        <v>1.038733952</v>
      </c>
      <c r="H12" s="5">
        <v>3.628888097</v>
      </c>
      <c r="I12" s="5">
        <v>0.6694486968</v>
      </c>
      <c r="J12" s="5">
        <v>1.100816596E7</v>
      </c>
      <c r="K12" s="5">
        <v>8.623720693E7</v>
      </c>
      <c r="L12" s="5">
        <v>7.8837854E7</v>
      </c>
      <c r="M12" s="5">
        <v>31.44009082</v>
      </c>
      <c r="N12" s="5">
        <v>0.5825479397</v>
      </c>
      <c r="O12" s="6">
        <f>VARP(L2:L285)</f>
        <v>412163300787223</v>
      </c>
    </row>
    <row r="13">
      <c r="A13" s="4" t="s">
        <v>25</v>
      </c>
      <c r="B13" s="5">
        <v>57.07509957</v>
      </c>
      <c r="C13" s="5">
        <v>84.81009431</v>
      </c>
      <c r="D13" s="5">
        <v>63.70953043</v>
      </c>
      <c r="E13" s="5">
        <v>157.6449412</v>
      </c>
      <c r="F13" s="5">
        <v>133.7309473</v>
      </c>
      <c r="G13" s="5">
        <v>107.4280373</v>
      </c>
      <c r="H13" s="5">
        <v>302.5370062</v>
      </c>
      <c r="I13" s="5">
        <v>417.5977025</v>
      </c>
      <c r="J13" s="5">
        <v>17.07670111</v>
      </c>
      <c r="K13" s="5">
        <v>83.88340366</v>
      </c>
      <c r="L13" s="5">
        <v>78.44477995</v>
      </c>
      <c r="M13" s="5">
        <v>11.49388045</v>
      </c>
      <c r="N13" s="5">
        <v>25.74848313</v>
      </c>
      <c r="O13" s="6">
        <f>(O7/O5)*100</f>
        <v>360.0463917</v>
      </c>
    </row>
    <row r="14">
      <c r="A14" s="4" t="s">
        <v>26</v>
      </c>
      <c r="B14" s="5">
        <v>-0.3300549803</v>
      </c>
      <c r="C14" s="5">
        <v>0.902656465</v>
      </c>
      <c r="D14" s="5">
        <v>0.1203080236</v>
      </c>
      <c r="E14" s="5">
        <v>1.448623869</v>
      </c>
      <c r="F14" s="5">
        <v>2.798173003</v>
      </c>
      <c r="G14" s="5">
        <v>-1.027712066</v>
      </c>
      <c r="H14" s="5">
        <v>14.28530746</v>
      </c>
      <c r="I14" s="5">
        <v>2.831161071</v>
      </c>
      <c r="J14" s="5">
        <v>-0.1772252741</v>
      </c>
      <c r="K14" s="5">
        <v>0.7725369988</v>
      </c>
      <c r="L14" s="5">
        <v>0.7079142273</v>
      </c>
      <c r="M14" s="5">
        <v>-0.5566463246</v>
      </c>
      <c r="N14" s="5">
        <v>0.2771095993</v>
      </c>
      <c r="O14" s="6">
        <f>_xlfn.SKEW.P(L2:L285)</f>
        <v>3.328199594</v>
      </c>
    </row>
    <row r="15">
      <c r="A15" s="4" t="s">
        <v>27</v>
      </c>
      <c r="B15" s="5">
        <v>7.34982611</v>
      </c>
      <c r="C15" s="5">
        <v>-0.2644476945</v>
      </c>
      <c r="D15" s="5">
        <v>-1.499593893</v>
      </c>
      <c r="E15" s="5">
        <v>3.42770171</v>
      </c>
      <c r="F15" s="5">
        <v>13.02550273</v>
      </c>
      <c r="G15" s="5">
        <v>1.649357474</v>
      </c>
      <c r="H15" s="5">
        <v>223.7912354</v>
      </c>
      <c r="I15" s="5">
        <v>22.9391531</v>
      </c>
      <c r="J15" s="5">
        <v>-1.607234243</v>
      </c>
      <c r="K15" s="5">
        <v>-0.5602428751</v>
      </c>
      <c r="L15" s="5">
        <v>-0.6448675937</v>
      </c>
      <c r="M15" s="5">
        <v>-1.092432828</v>
      </c>
      <c r="N15" s="5">
        <v>-0.5332139818</v>
      </c>
      <c r="O15" s="6">
        <f t="array" ref="O15">AVERAGE((L2:L285-AVERAGE(L2:L285))^4)/_xlfn.STDEV.P(L2:L285)^4-3</f>
        <v>-2.399001708</v>
      </c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</sheetData>
  <drawing r:id="rId1"/>
</worksheet>
</file>