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\Building models\"/>
    </mc:Choice>
  </mc:AlternateContent>
  <bookViews>
    <workbookView xWindow="-15" yWindow="-15" windowWidth="7650" windowHeight="9120" tabRatio="499" firstSheet="1" activeTab="3"/>
  </bookViews>
  <sheets>
    <sheet name="Functions" sheetId="19" state="hidden" r:id="rId1"/>
    <sheet name="Cover" sheetId="22" r:id="rId2"/>
    <sheet name="Inputs" sheetId="21" r:id="rId3"/>
    <sheet name="Calculations" sheetId="26" r:id="rId4"/>
  </sheets>
  <definedNames>
    <definedName name="Period" localSheetId="3">Calculations!$E$1:$P$1</definedName>
    <definedName name="Period">Inputs!$E$1:$P$1</definedName>
    <definedName name="PeriodEnd" localSheetId="3">Calculations!$E$3:$P$3</definedName>
    <definedName name="PeriodEnd">Inputs!$E$3:$P$3</definedName>
    <definedName name="PeriodEndIn">Inputs!$E$3:$P$3</definedName>
    <definedName name="PeriodIn">Inputs!$E$1:$P$1</definedName>
    <definedName name="PeriodStart" localSheetId="3">Calculations!$E$2:$P$2</definedName>
    <definedName name="PeriodStart">Inputs!$E$2:$P$2</definedName>
    <definedName name="PeriodStartIn">Inputs!$E$2:$P$2</definedName>
    <definedName name="SysFileName">Cover!$D$15</definedName>
    <definedName name="SysFileNameBegins">Cover!$D$16</definedName>
    <definedName name="SysFileNamePlus">Cover!$D$17</definedName>
    <definedName name="SysStartDate">Cover!$D$8</definedName>
  </definedNames>
  <calcPr calcId="171027" iterateDelta="9.9999999999999995E-7"/>
</workbook>
</file>

<file path=xl/calcChain.xml><?xml version="1.0" encoding="utf-8"?>
<calcChain xmlns="http://schemas.openxmlformats.org/spreadsheetml/2006/main">
  <c r="F12" i="26" l="1"/>
  <c r="G12" i="26"/>
  <c r="H12" i="26"/>
  <c r="I12" i="26"/>
  <c r="J12" i="26"/>
  <c r="K12" i="26"/>
  <c r="L12" i="26"/>
  <c r="M12" i="26"/>
  <c r="N12" i="26"/>
  <c r="O12" i="26"/>
  <c r="P12" i="26"/>
  <c r="E12" i="26"/>
  <c r="F9" i="26"/>
  <c r="G9" i="26"/>
  <c r="H9" i="26"/>
  <c r="I9" i="26"/>
  <c r="J9" i="26"/>
  <c r="K9" i="26"/>
  <c r="L9" i="26"/>
  <c r="M9" i="26"/>
  <c r="N9" i="26"/>
  <c r="O9" i="26"/>
  <c r="P9" i="26"/>
  <c r="E9" i="26"/>
  <c r="F6" i="26"/>
  <c r="G6" i="26"/>
  <c r="H6" i="26"/>
  <c r="I6" i="26"/>
  <c r="J6" i="26"/>
  <c r="K6" i="26"/>
  <c r="L6" i="26"/>
  <c r="M6" i="26"/>
  <c r="N6" i="26"/>
  <c r="O6" i="26"/>
  <c r="P6" i="26"/>
  <c r="E6" i="26"/>
  <c r="D8" i="22"/>
  <c r="E2" i="21" s="1"/>
  <c r="E2" i="26" s="1"/>
  <c r="D15" i="22"/>
  <c r="D16" i="22" s="1"/>
  <c r="D17" i="22" s="1"/>
  <c r="D6" i="22" s="1"/>
  <c r="F1" i="21"/>
  <c r="F1" i="26"/>
  <c r="G1" i="21"/>
  <c r="H1" i="21" s="1"/>
  <c r="G1" i="26"/>
  <c r="E1" i="26"/>
  <c r="D7" i="22"/>
  <c r="H1" i="26" l="1"/>
  <c r="I1" i="21"/>
  <c r="E3" i="21"/>
  <c r="E3" i="26" l="1"/>
  <c r="F2" i="21"/>
  <c r="J1" i="21"/>
  <c r="I1" i="26"/>
  <c r="J1" i="26" l="1"/>
  <c r="K1" i="21"/>
  <c r="F2" i="26"/>
  <c r="F3" i="21"/>
  <c r="G2" i="21" l="1"/>
  <c r="F3" i="26"/>
  <c r="L1" i="21"/>
  <c r="K1" i="26"/>
  <c r="L1" i="26" l="1"/>
  <c r="M1" i="21"/>
  <c r="G3" i="21"/>
  <c r="G2" i="26"/>
  <c r="H2" i="21" l="1"/>
  <c r="G3" i="26"/>
  <c r="N1" i="21"/>
  <c r="M1" i="26"/>
  <c r="H3" i="21" l="1"/>
  <c r="H2" i="26"/>
  <c r="N1" i="26"/>
  <c r="O1" i="21"/>
  <c r="P1" i="21" l="1"/>
  <c r="P1" i="26" s="1"/>
  <c r="O1" i="26"/>
  <c r="I2" i="21"/>
  <c r="H3" i="26"/>
  <c r="I2" i="26" l="1"/>
  <c r="I3" i="21"/>
  <c r="J2" i="21" l="1"/>
  <c r="I3" i="26"/>
  <c r="J2" i="26" l="1"/>
  <c r="J3" i="21"/>
  <c r="J3" i="26" l="1"/>
  <c r="K2" i="21"/>
  <c r="K2" i="26" l="1"/>
  <c r="K3" i="21"/>
  <c r="K3" i="26" l="1"/>
  <c r="L2" i="21"/>
  <c r="L3" i="21" l="1"/>
  <c r="L2" i="26"/>
  <c r="M2" i="21" l="1"/>
  <c r="L3" i="26"/>
  <c r="M2" i="26" l="1"/>
  <c r="M3" i="21"/>
  <c r="M3" i="26" l="1"/>
  <c r="N2" i="21"/>
  <c r="N3" i="21" l="1"/>
  <c r="N2" i="26"/>
  <c r="N3" i="26" l="1"/>
  <c r="O2" i="21"/>
  <c r="O2" i="26" l="1"/>
  <c r="O3" i="21"/>
  <c r="P2" i="21" l="1"/>
  <c r="O3" i="26"/>
  <c r="P2" i="26" l="1"/>
  <c r="P3" i="21"/>
  <c r="P3" i="26" s="1"/>
</calcChain>
</file>

<file path=xl/sharedStrings.xml><?xml version="1.0" encoding="utf-8"?>
<sst xmlns="http://schemas.openxmlformats.org/spreadsheetml/2006/main" count="76" uniqueCount="68">
  <si>
    <t>MIN</t>
  </si>
  <si>
    <t>POWER</t>
  </si>
  <si>
    <t>ROUND</t>
  </si>
  <si>
    <t>SUMIF</t>
  </si>
  <si>
    <t>COLUMNS</t>
  </si>
  <si>
    <t>Date</t>
  </si>
  <si>
    <t>Author: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</si>
  <si>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</si>
  <si>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</si>
  <si>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</si>
  <si>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</si>
  <si>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</si>
  <si>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</si>
  <si>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</si>
  <si>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</si>
  <si>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</si>
  <si>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</si>
  <si>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</si>
  <si>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</si>
  <si>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</si>
  <si>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</si>
  <si>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</si>
  <si>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</si>
  <si>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</si>
  <si>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</si>
  <si>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</si>
  <si>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</si>
  <si>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</si>
  <si>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</si>
  <si>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</si>
  <si>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</si>
  <si>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</si>
  <si>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</si>
  <si>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</si>
  <si>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</si>
  <si>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</si>
  <si>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</si>
  <si>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</si>
  <si>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</si>
  <si>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</si>
  <si>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Period</t>
  </si>
  <si>
    <t>PeriodStart</t>
  </si>
  <si>
    <t>PeriodEnd</t>
  </si>
  <si>
    <t>Section</t>
  </si>
  <si>
    <t>Input row title</t>
  </si>
  <si>
    <t>Units</t>
  </si>
  <si>
    <t>Period ==&gt;</t>
  </si>
  <si>
    <t>Start date ==&gt;</t>
  </si>
  <si>
    <t>End date  ==&gt;</t>
  </si>
  <si>
    <t>PeriodIn</t>
  </si>
  <si>
    <t>PeriodStartIn</t>
  </si>
  <si>
    <t>PeriodEndIn</t>
  </si>
  <si>
    <t>Start date:</t>
  </si>
  <si>
    <t>INPUTS</t>
  </si>
  <si>
    <t>CALCULATIONS</t>
  </si>
  <si>
    <t>Being an A list celebrity</t>
  </si>
  <si>
    <t>Bob the (Model) Builder again</t>
  </si>
  <si>
    <t>Being an A list celebrity is hard work - but is it profitable?  This model aims to find out whether it pays to be a top star …</t>
  </si>
  <si>
    <t>Costs</t>
  </si>
  <si>
    <t>UK living</t>
  </si>
  <si>
    <t>Compulsory 3 homes overseas</t>
  </si>
  <si>
    <t>Sex, drugs and rock and roll</t>
  </si>
  <si>
    <t>Revenue Calculations</t>
  </si>
  <si>
    <t>Revenue</t>
  </si>
  <si>
    <t>Cost calculations</t>
  </si>
  <si>
    <t>Profit calculations</t>
  </si>
  <si>
    <t>Net cash in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</si>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</sst>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;;;"/>
    <numFmt numFmtId="167" formatCode="0.0"/>
    <numFmt numFmtId="168" formatCode="[$-F800]dddd\,\ mmmm\ dd\,\ yyyy"/>
    <numFmt numFmtId="171" formatCode="_-[$£-809]* #,##0.00_-;\-[$£-809]* #,##0.00_-;_-[$£-809]* &quot;-&quot;??_-;_-@_-"/>
  </numFmts>
  <fonts count="16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i/>
      <sz val="12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5" fontId="12" fillId="0" borderId="0" applyFill="0" applyBorder="0" applyAlignment="0" applyProtection="0"/>
  </cellStyleXfs>
  <cellXfs count="38">
    <xf numFmtId="0" fontId="0" fillId="0" borderId="0" xfId="0"/>
    <xf numFmtId="165" fontId="2" fillId="0" borderId="0" xfId="1" applyNumberFormat="1" applyFont="1" applyBorder="1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Protection="1"/>
    <xf numFmtId="15" fontId="2" fillId="0" borderId="0" xfId="1" applyNumberFormat="1" applyFont="1" applyBorder="1"/>
    <xf numFmtId="166" fontId="7" fillId="0" borderId="0" xfId="0" applyNumberFormat="1" applyFont="1" applyAlignment="1" applyProtection="1">
      <alignment horizontal="left"/>
    </xf>
    <xf numFmtId="166" fontId="8" fillId="2" borderId="0" xfId="0" applyNumberFormat="1" applyFont="1" applyFill="1" applyBorder="1" applyAlignment="1" applyProtection="1">
      <alignment horizontal="left"/>
    </xf>
    <xf numFmtId="166" fontId="3" fillId="0" borderId="0" xfId="0" applyNumberFormat="1" applyFont="1" applyAlignment="1" applyProtection="1">
      <alignment horizontal="left"/>
    </xf>
    <xf numFmtId="0" fontId="11" fillId="2" borderId="0" xfId="0" applyFont="1" applyFill="1" applyBorder="1" applyProtection="1"/>
    <xf numFmtId="167" fontId="10" fillId="2" borderId="0" xfId="0" applyNumberFormat="1" applyFont="1" applyFill="1" applyBorder="1" applyAlignment="1" applyProtection="1">
      <alignment horizontal="left"/>
    </xf>
    <xf numFmtId="0" fontId="13" fillId="3" borderId="0" xfId="0" applyFont="1" applyFill="1"/>
    <xf numFmtId="0" fontId="14" fillId="3" borderId="0" xfId="0" applyFont="1" applyFill="1"/>
    <xf numFmtId="165" fontId="9" fillId="3" borderId="0" xfId="1" quotePrefix="1" applyNumberFormat="1" applyFont="1" applyFill="1" applyBorder="1"/>
    <xf numFmtId="165" fontId="9" fillId="3" borderId="0" xfId="1" applyNumberFormat="1" applyFont="1" applyFill="1" applyBorder="1"/>
    <xf numFmtId="0" fontId="15" fillId="3" borderId="0" xfId="0" applyFont="1" applyFill="1" applyAlignment="1">
      <alignment horizontal="right"/>
    </xf>
    <xf numFmtId="15" fontId="13" fillId="3" borderId="0" xfId="2" quotePrefix="1" applyFont="1" applyFill="1" applyBorder="1"/>
    <xf numFmtId="168" fontId="10" fillId="2" borderId="0" xfId="0" applyNumberFormat="1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0" fontId="3" fillId="0" borderId="9" xfId="0" applyFont="1" applyBorder="1" applyAlignment="1" applyProtection="1">
      <alignment horizontal="left" vertical="center" wrapText="1" indent="1"/>
    </xf>
    <xf numFmtId="0" fontId="3" fillId="0" borderId="10" xfId="0" applyFont="1" applyBorder="1" applyAlignment="1" applyProtection="1">
      <alignment horizontal="left" vertical="center" wrapText="1" indent="1"/>
    </xf>
    <xf numFmtId="0" fontId="14" fillId="3" borderId="0" xfId="0" applyFont="1" applyFill="1" applyAlignment="1">
      <alignment horizontal="left"/>
    </xf>
    <xf numFmtId="0" fontId="1" fillId="0" borderId="0" xfId="0" applyFont="1"/>
    <xf numFmtId="171" fontId="0" fillId="0" borderId="0" xfId="0" applyNumberFormat="1"/>
    <xf numFmtId="9" fontId="0" fillId="0" borderId="0" xfId="0" applyNumberFormat="1"/>
    <xf numFmtId="38" fontId="0" fillId="0" borderId="0" xfId="0" applyNumberFormat="1"/>
  </cellXfs>
  <cellStyles count="3">
    <cellStyle name="Comma" xfId="1" builtinId="3"/>
    <cellStyle name="date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12</xdr:row>
          <xdr:rowOff>28575</xdr:rowOff>
        </xdr:from>
        <xdr:to>
          <xdr:col>3</xdr:col>
          <xdr:colOff>271463</xdr:colOff>
          <xdr:row>14</xdr:row>
          <xdr:rowOff>23813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2.75" x14ac:dyDescent="0.35"/>
  <cols>
    <col min="1" max="5" width="18.1328125" style="5" customWidth="1"/>
    <col min="6" max="7" width="18.1328125" customWidth="1"/>
  </cols>
  <sheetData>
    <row r="1" spans="1:7" ht="13.15" x14ac:dyDescent="0.4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23</v>
      </c>
      <c r="G1" s="6" t="s">
        <v>5</v>
      </c>
    </row>
    <row r="2" spans="1:7" x14ac:dyDescent="0.35">
      <c r="A2" s="7" t="s">
        <v>17</v>
      </c>
      <c r="B2" s="7" t="s">
        <v>8</v>
      </c>
      <c r="C2" s="7" t="s">
        <v>20</v>
      </c>
      <c r="D2" s="7" t="s">
        <v>15</v>
      </c>
      <c r="E2" s="7" t="s">
        <v>16</v>
      </c>
      <c r="F2" s="7" t="s">
        <v>25</v>
      </c>
      <c r="G2" s="7" t="s">
        <v>27</v>
      </c>
    </row>
    <row r="3" spans="1:7" x14ac:dyDescent="0.35">
      <c r="A3" s="7" t="s">
        <v>24</v>
      </c>
      <c r="B3" s="7" t="s">
        <v>9</v>
      </c>
      <c r="C3" s="7" t="s">
        <v>22</v>
      </c>
      <c r="D3" s="7" t="s">
        <v>18</v>
      </c>
      <c r="E3" s="7" t="s">
        <v>19</v>
      </c>
      <c r="F3" s="7" t="s">
        <v>4</v>
      </c>
      <c r="G3" s="7" t="s">
        <v>26</v>
      </c>
    </row>
    <row r="4" spans="1:7" x14ac:dyDescent="0.35">
      <c r="A4" s="7"/>
      <c r="B4" s="7"/>
      <c r="C4" s="7" t="s">
        <v>30</v>
      </c>
      <c r="D4" s="7" t="s">
        <v>33</v>
      </c>
      <c r="E4" s="7" t="s">
        <v>21</v>
      </c>
      <c r="F4" s="7" t="s">
        <v>34</v>
      </c>
      <c r="G4" s="7" t="s">
        <v>29</v>
      </c>
    </row>
    <row r="5" spans="1:7" x14ac:dyDescent="0.35">
      <c r="A5" s="7"/>
      <c r="B5" s="7"/>
      <c r="C5" s="7"/>
      <c r="D5" s="7" t="s">
        <v>31</v>
      </c>
      <c r="E5" s="7"/>
      <c r="F5" s="7" t="s">
        <v>2</v>
      </c>
      <c r="G5" s="7" t="s">
        <v>28</v>
      </c>
    </row>
    <row r="6" spans="1:7" x14ac:dyDescent="0.35">
      <c r="A6" s="7"/>
      <c r="B6" s="7"/>
      <c r="C6" s="7"/>
      <c r="D6" s="7" t="s">
        <v>32</v>
      </c>
      <c r="E6" s="7"/>
      <c r="F6" s="7"/>
      <c r="G6" s="7"/>
    </row>
    <row r="7" spans="1:7" x14ac:dyDescent="0.35">
      <c r="A7" s="7"/>
      <c r="B7" s="7"/>
      <c r="C7" s="7"/>
      <c r="D7" s="7" t="s">
        <v>0</v>
      </c>
      <c r="E7" s="7"/>
      <c r="F7" s="7"/>
      <c r="G7" s="7"/>
    </row>
    <row r="8" spans="1:7" x14ac:dyDescent="0.35">
      <c r="A8" s="7"/>
      <c r="B8" s="7"/>
      <c r="C8" s="7"/>
      <c r="D8" s="7" t="s">
        <v>3</v>
      </c>
      <c r="E8" s="7"/>
      <c r="F8" s="7"/>
      <c r="G8" s="7"/>
    </row>
    <row r="9" spans="1:7" x14ac:dyDescent="0.35">
      <c r="A9" s="7"/>
      <c r="B9" s="7"/>
      <c r="C9" s="7"/>
      <c r="D9" s="7" t="s">
        <v>1</v>
      </c>
      <c r="E9" s="7"/>
      <c r="F9" s="7"/>
      <c r="G9" s="7"/>
    </row>
    <row r="10" spans="1:7" x14ac:dyDescent="0.35">
      <c r="A10" s="7"/>
      <c r="B10" s="7"/>
      <c r="C10" s="7"/>
      <c r="D10" s="7"/>
      <c r="E10" s="7"/>
      <c r="F10" s="7"/>
      <c r="G10" s="7"/>
    </row>
    <row r="11" spans="1:7" x14ac:dyDescent="0.35">
      <c r="A11" s="7"/>
      <c r="B11" s="7"/>
      <c r="C11" s="7"/>
      <c r="D11" s="7"/>
      <c r="E11" s="7"/>
      <c r="F11" s="7"/>
      <c r="G11" s="7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95250</xdr:colOff>
                    <xdr:row>12</xdr:row>
                    <xdr:rowOff>28575</xdr:rowOff>
                  </from>
                  <to>
                    <xdr:col>3</xdr:col>
                    <xdr:colOff>271463</xdr:colOff>
                    <xdr:row>14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9"/>
  <sheetViews>
    <sheetView showGridLines="0" showRowColHeaders="0" showZeros="0" showOutlineSymbols="0" zoomScaleNormal="100" zoomScaleSheetLayoutView="85" workbookViewId="0">
      <selection activeCell="D13" sqref="D13"/>
    </sheetView>
  </sheetViews>
  <sheetFormatPr defaultColWidth="10.265625" defaultRowHeight="13.5" x14ac:dyDescent="0.35"/>
  <cols>
    <col min="1" max="1" width="5.3984375" style="3" customWidth="1"/>
    <col min="2" max="2" width="4.86328125" style="3" customWidth="1"/>
    <col min="3" max="3" width="20.59765625" style="3" customWidth="1"/>
    <col min="4" max="4" width="49.3984375" style="3" customWidth="1"/>
    <col min="5" max="5" width="3.73046875" style="3" customWidth="1"/>
    <col min="6" max="16384" width="10.265625" style="3"/>
  </cols>
  <sheetData>
    <row r="1" spans="2:5" ht="24.95" customHeight="1" thickBot="1" x14ac:dyDescent="0.4"/>
    <row r="2" spans="2:5" x14ac:dyDescent="0.35">
      <c r="B2" s="8"/>
      <c r="C2" s="9"/>
      <c r="D2" s="9"/>
      <c r="E2" s="10"/>
    </row>
    <row r="3" spans="2:5" ht="25.15" x14ac:dyDescent="0.7">
      <c r="B3" s="11"/>
      <c r="C3" s="30" t="s">
        <v>55</v>
      </c>
      <c r="D3" s="30"/>
      <c r="E3" s="12"/>
    </row>
    <row r="4" spans="2:5" ht="9.75" customHeight="1" x14ac:dyDescent="0.35">
      <c r="B4" s="11"/>
      <c r="C4" s="2"/>
      <c r="D4" s="2"/>
      <c r="E4" s="12"/>
    </row>
    <row r="5" spans="2:5" x14ac:dyDescent="0.35">
      <c r="B5" s="11"/>
      <c r="C5" s="20" t="s">
        <v>6</v>
      </c>
      <c r="D5" s="29" t="s">
        <v>56</v>
      </c>
      <c r="E5" s="12"/>
    </row>
    <row r="6" spans="2:5" x14ac:dyDescent="0.35">
      <c r="B6" s="11"/>
      <c r="C6" s="20" t="s">
        <v>39</v>
      </c>
      <c r="D6" s="29" t="str">
        <f ca="1">LEFT(SysFileNamePlus,FIND("]",SysFileNamePlus)-5)</f>
        <v>Blank model.</v>
      </c>
      <c r="E6" s="12"/>
    </row>
    <row r="7" spans="2:5" x14ac:dyDescent="0.35">
      <c r="B7" s="11"/>
      <c r="C7" s="20" t="s">
        <v>35</v>
      </c>
      <c r="D7" s="29" t="str">
        <f ca="1">INFO("directory")</f>
        <v>C:\Users\thanh\Documents\</v>
      </c>
      <c r="E7" s="12"/>
    </row>
    <row r="8" spans="2:5" x14ac:dyDescent="0.35">
      <c r="B8" s="11"/>
      <c r="C8" s="20" t="s">
        <v>52</v>
      </c>
      <c r="D8" s="28">
        <f ca="1">NOW()</f>
        <v>43277.338129629628</v>
      </c>
      <c r="E8" s="12"/>
    </row>
    <row r="9" spans="2:5" x14ac:dyDescent="0.35">
      <c r="B9" s="11"/>
      <c r="C9" s="20" t="s">
        <v>7</v>
      </c>
      <c r="D9" s="21">
        <v>1</v>
      </c>
      <c r="E9" s="12"/>
    </row>
    <row r="10" spans="2:5" ht="13.9" thickBot="1" x14ac:dyDescent="0.4">
      <c r="B10" s="13"/>
      <c r="C10" s="14"/>
      <c r="D10" s="14"/>
      <c r="E10" s="15"/>
    </row>
    <row r="11" spans="2:5" ht="13.9" thickBot="1" x14ac:dyDescent="0.4"/>
    <row r="12" spans="2:5" ht="39.950000000000003" customHeight="1" thickBot="1" x14ac:dyDescent="0.4">
      <c r="C12" s="31" t="s">
        <v>57</v>
      </c>
      <c r="D12" s="32"/>
    </row>
    <row r="15" spans="2:5" ht="13.9" x14ac:dyDescent="0.4">
      <c r="C15" s="17" t="s">
        <v>36</v>
      </c>
      <c r="D15" s="18" t="str">
        <f ca="1">CELL("filename")</f>
        <v>D:\GITHUB\EXCEL\Building models\[Blank model.xlsx]Calculations</v>
      </c>
    </row>
    <row r="16" spans="2:5" ht="13.9" x14ac:dyDescent="0.4">
      <c r="C16" s="17" t="s">
        <v>37</v>
      </c>
      <c r="D16" s="19">
        <f ca="1">FIND("\[",SysFileName)+2</f>
        <v>34</v>
      </c>
    </row>
    <row r="17" spans="3:4" ht="13.9" x14ac:dyDescent="0.4">
      <c r="C17" s="17" t="s">
        <v>38</v>
      </c>
      <c r="D17" s="19" t="str">
        <f ca="1">MID(SysFileName,SysFileNameBegins,99999)</f>
        <v>Blank model.xlsx]Calculations</v>
      </c>
    </row>
    <row r="29" spans="3:4" x14ac:dyDescent="0.35">
      <c r="C29" s="4"/>
      <c r="D29" s="4"/>
    </row>
  </sheetData>
  <mergeCells count="2">
    <mergeCell ref="C3:D3"/>
    <mergeCell ref="C12:D12"/>
  </mergeCells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"/>
  <sheetViews>
    <sheetView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1" sqref="D11"/>
    </sheetView>
  </sheetViews>
  <sheetFormatPr defaultRowHeight="12.75" x14ac:dyDescent="0.35"/>
  <cols>
    <col min="1" max="1" width="20.3984375" customWidth="1"/>
    <col min="2" max="2" width="25.265625" customWidth="1"/>
    <col min="3" max="3" width="12" customWidth="1"/>
    <col min="4" max="4" width="16.73046875" bestFit="1" customWidth="1"/>
    <col min="5" max="5" width="14.1328125" customWidth="1"/>
    <col min="6" max="6" width="15.33203125" customWidth="1"/>
    <col min="7" max="7" width="12.3984375" customWidth="1"/>
    <col min="8" max="8" width="10.796875" customWidth="1"/>
    <col min="9" max="9" width="13.86328125" customWidth="1"/>
    <col min="10" max="10" width="10.796875" customWidth="1"/>
    <col min="11" max="11" width="12.33203125" customWidth="1"/>
    <col min="12" max="12" width="11.06640625" customWidth="1"/>
    <col min="13" max="13" width="12.73046875" customWidth="1"/>
    <col min="14" max="14" width="11.86328125" customWidth="1"/>
    <col min="15" max="15" width="10.796875" customWidth="1"/>
    <col min="16" max="16" width="11.53125" customWidth="1"/>
  </cols>
  <sheetData>
    <row r="1" spans="1:17" ht="15.4" x14ac:dyDescent="0.45">
      <c r="A1" s="33" t="s">
        <v>53</v>
      </c>
      <c r="B1" s="33"/>
      <c r="C1" s="33"/>
      <c r="D1" s="26" t="s">
        <v>46</v>
      </c>
      <c r="E1" s="22">
        <v>1</v>
      </c>
      <c r="F1" s="24">
        <f>E1+1</f>
        <v>2</v>
      </c>
      <c r="G1" s="24">
        <f t="shared" ref="G1:P1" si="0">F1+1</f>
        <v>3</v>
      </c>
      <c r="H1" s="24">
        <f t="shared" si="0"/>
        <v>4</v>
      </c>
      <c r="I1" s="24">
        <f t="shared" si="0"/>
        <v>5</v>
      </c>
      <c r="J1" s="24">
        <f t="shared" si="0"/>
        <v>6</v>
      </c>
      <c r="K1" s="24">
        <f t="shared" si="0"/>
        <v>7</v>
      </c>
      <c r="L1" s="24">
        <f t="shared" si="0"/>
        <v>8</v>
      </c>
      <c r="M1" s="24">
        <f t="shared" si="0"/>
        <v>9</v>
      </c>
      <c r="N1" s="24">
        <f t="shared" si="0"/>
        <v>10</v>
      </c>
      <c r="O1" s="24">
        <f t="shared" si="0"/>
        <v>11</v>
      </c>
      <c r="P1" s="24">
        <f t="shared" si="0"/>
        <v>12</v>
      </c>
      <c r="Q1" s="1" t="s">
        <v>49</v>
      </c>
    </row>
    <row r="2" spans="1:17" ht="15.4" x14ac:dyDescent="0.45">
      <c r="A2" s="24"/>
      <c r="B2" s="22"/>
      <c r="C2" s="25"/>
      <c r="D2" s="26" t="s">
        <v>47</v>
      </c>
      <c r="E2" s="27">
        <f ca="1">EOMONTH(SysStartDate,-1)+1</f>
        <v>43252</v>
      </c>
      <c r="F2" s="27">
        <f ca="1">E3+1</f>
        <v>43282</v>
      </c>
      <c r="G2" s="27">
        <f t="shared" ref="G2:P2" ca="1" si="1">F3+1</f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16" t="s">
        <v>50</v>
      </c>
    </row>
    <row r="3" spans="1:17" ht="15.4" x14ac:dyDescent="0.45">
      <c r="A3" s="23" t="s">
        <v>43</v>
      </c>
      <c r="B3" s="23" t="s">
        <v>44</v>
      </c>
      <c r="C3" s="23" t="s">
        <v>45</v>
      </c>
      <c r="D3" s="26" t="s">
        <v>48</v>
      </c>
      <c r="E3" s="27">
        <f t="shared" ref="E3:P3" ca="1" si="2">EOMONTH(E2,0)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16" t="s">
        <v>51</v>
      </c>
    </row>
    <row r="5" spans="1:17" x14ac:dyDescent="0.35">
      <c r="A5" s="34" t="s">
        <v>58</v>
      </c>
    </row>
    <row r="6" spans="1:17" x14ac:dyDescent="0.35">
      <c r="B6" s="34" t="s">
        <v>59</v>
      </c>
      <c r="C6" s="35"/>
      <c r="E6" s="35">
        <v>20000</v>
      </c>
      <c r="F6" s="35">
        <v>20000</v>
      </c>
      <c r="G6" s="35">
        <v>20000</v>
      </c>
      <c r="H6" s="35">
        <v>30000</v>
      </c>
      <c r="I6" s="35">
        <v>30000</v>
      </c>
      <c r="J6" s="35">
        <v>30000</v>
      </c>
      <c r="K6" s="35">
        <v>30000</v>
      </c>
      <c r="L6" s="35">
        <v>30000</v>
      </c>
      <c r="M6" s="35">
        <v>30000</v>
      </c>
      <c r="N6" s="35">
        <v>30000</v>
      </c>
      <c r="O6" s="35">
        <v>30000</v>
      </c>
      <c r="P6" s="35">
        <v>30000</v>
      </c>
    </row>
    <row r="7" spans="1:17" x14ac:dyDescent="0.35">
      <c r="B7" s="34" t="s">
        <v>60</v>
      </c>
      <c r="E7" s="35">
        <v>10000</v>
      </c>
      <c r="F7" s="35">
        <v>11000</v>
      </c>
      <c r="G7" s="35">
        <v>12000</v>
      </c>
      <c r="H7" s="35">
        <v>13000</v>
      </c>
      <c r="I7" s="35">
        <v>14000</v>
      </c>
      <c r="J7" s="35">
        <v>15000</v>
      </c>
      <c r="K7" s="35">
        <v>16000</v>
      </c>
      <c r="L7" s="35">
        <v>17000</v>
      </c>
      <c r="M7" s="35">
        <v>18000</v>
      </c>
      <c r="N7" s="35">
        <v>19000</v>
      </c>
      <c r="O7" s="35">
        <v>20000</v>
      </c>
      <c r="P7" s="35">
        <v>21000</v>
      </c>
    </row>
    <row r="8" spans="1:17" x14ac:dyDescent="0.35">
      <c r="B8" s="34" t="s">
        <v>61</v>
      </c>
      <c r="E8" s="35">
        <v>5000</v>
      </c>
      <c r="F8" s="35">
        <v>5000</v>
      </c>
      <c r="G8" s="35">
        <v>6000</v>
      </c>
      <c r="H8" s="35">
        <v>6000</v>
      </c>
      <c r="I8" s="35">
        <v>6000</v>
      </c>
      <c r="J8" s="35">
        <v>6000</v>
      </c>
      <c r="K8" s="35">
        <v>6000</v>
      </c>
      <c r="L8" s="35">
        <v>6000</v>
      </c>
      <c r="M8" s="35">
        <v>6000</v>
      </c>
      <c r="N8" s="35">
        <v>6000</v>
      </c>
      <c r="O8" s="35">
        <v>6000</v>
      </c>
      <c r="P8" s="35">
        <v>6000</v>
      </c>
    </row>
    <row r="10" spans="1:17" x14ac:dyDescent="0.35">
      <c r="A10" s="34" t="s">
        <v>63</v>
      </c>
    </row>
    <row r="11" spans="1:17" x14ac:dyDescent="0.35">
      <c r="B11" s="34" t="s">
        <v>67</v>
      </c>
      <c r="D11" s="36">
        <v>1.5</v>
      </c>
      <c r="E11" s="35">
        <v>10000</v>
      </c>
      <c r="F11" s="35">
        <v>15000</v>
      </c>
      <c r="G11" s="35">
        <v>20000</v>
      </c>
      <c r="H11" s="35">
        <v>25000</v>
      </c>
      <c r="I11" s="35">
        <v>30000</v>
      </c>
      <c r="J11" s="35">
        <v>35000</v>
      </c>
      <c r="K11" s="35">
        <v>40000</v>
      </c>
      <c r="L11" s="35">
        <v>45000</v>
      </c>
      <c r="M11" s="35">
        <v>50000</v>
      </c>
      <c r="N11" s="35">
        <v>55000</v>
      </c>
      <c r="O11" s="35">
        <v>60000</v>
      </c>
      <c r="P11" s="35">
        <v>65000</v>
      </c>
    </row>
    <row r="12" spans="1:17" x14ac:dyDescent="0.35">
      <c r="D12" s="36"/>
    </row>
  </sheetData>
  <mergeCells count="1">
    <mergeCell ref="A1:C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2"/>
  <sheetViews>
    <sheetView tabSelected="1" zoomScale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2" sqref="D12"/>
    </sheetView>
  </sheetViews>
  <sheetFormatPr defaultRowHeight="12.75" x14ac:dyDescent="0.35"/>
  <cols>
    <col min="1" max="1" width="20.3984375" customWidth="1"/>
    <col min="2" max="2" width="25.265625" customWidth="1"/>
    <col min="3" max="3" width="12" customWidth="1"/>
    <col min="4" max="4" width="13" customWidth="1"/>
    <col min="5" max="5" width="12.1328125" bestFit="1" customWidth="1"/>
    <col min="6" max="6" width="12.265625" bestFit="1" customWidth="1"/>
    <col min="7" max="7" width="11.59765625" bestFit="1" customWidth="1"/>
    <col min="8" max="8" width="12.1328125" bestFit="1" customWidth="1"/>
    <col min="9" max="9" width="12.265625" bestFit="1" customWidth="1"/>
    <col min="10" max="10" width="12" bestFit="1" customWidth="1"/>
    <col min="11" max="11" width="12.1328125" bestFit="1" customWidth="1"/>
    <col min="12" max="12" width="12" bestFit="1" customWidth="1"/>
    <col min="13" max="13" width="11.59765625" bestFit="1" customWidth="1"/>
    <col min="14" max="14" width="12.1328125" bestFit="1" customWidth="1"/>
    <col min="15" max="15" width="12" bestFit="1" customWidth="1"/>
    <col min="16" max="16" width="11.1328125" bestFit="1" customWidth="1"/>
  </cols>
  <sheetData>
    <row r="1" spans="1:17" ht="15.4" x14ac:dyDescent="0.45">
      <c r="A1" s="33" t="s">
        <v>54</v>
      </c>
      <c r="B1" s="33"/>
      <c r="C1" s="33"/>
      <c r="D1" s="26" t="s">
        <v>46</v>
      </c>
      <c r="E1" s="22">
        <f t="shared" ref="E1:P1" si="0">PeriodIn</f>
        <v>1</v>
      </c>
      <c r="F1" s="22">
        <f t="shared" si="0"/>
        <v>2</v>
      </c>
      <c r="G1" s="22">
        <f t="shared" si="0"/>
        <v>3</v>
      </c>
      <c r="H1" s="22">
        <f t="shared" si="0"/>
        <v>4</v>
      </c>
      <c r="I1" s="22">
        <f t="shared" si="0"/>
        <v>5</v>
      </c>
      <c r="J1" s="22">
        <f t="shared" si="0"/>
        <v>6</v>
      </c>
      <c r="K1" s="22">
        <f t="shared" si="0"/>
        <v>7</v>
      </c>
      <c r="L1" s="22">
        <f t="shared" si="0"/>
        <v>8</v>
      </c>
      <c r="M1" s="22">
        <f t="shared" si="0"/>
        <v>9</v>
      </c>
      <c r="N1" s="22">
        <f t="shared" si="0"/>
        <v>10</v>
      </c>
      <c r="O1" s="22">
        <f t="shared" si="0"/>
        <v>11</v>
      </c>
      <c r="P1" s="22">
        <f t="shared" si="0"/>
        <v>12</v>
      </c>
      <c r="Q1" s="1" t="s">
        <v>40</v>
      </c>
    </row>
    <row r="2" spans="1:17" ht="15.4" x14ac:dyDescent="0.45">
      <c r="A2" s="24"/>
      <c r="B2" s="22"/>
      <c r="C2" s="25"/>
      <c r="D2" s="26" t="s">
        <v>47</v>
      </c>
      <c r="E2" s="27">
        <f t="shared" ref="E2:P2" ca="1" si="1">PeriodStartIn</f>
        <v>43252</v>
      </c>
      <c r="F2" s="27">
        <f t="shared" ca="1" si="1"/>
        <v>43282</v>
      </c>
      <c r="G2" s="27">
        <f t="shared" ca="1" si="1"/>
        <v>43313</v>
      </c>
      <c r="H2" s="27">
        <f t="shared" ca="1" si="1"/>
        <v>43344</v>
      </c>
      <c r="I2" s="27">
        <f t="shared" ca="1" si="1"/>
        <v>43374</v>
      </c>
      <c r="J2" s="27">
        <f t="shared" ca="1" si="1"/>
        <v>43405</v>
      </c>
      <c r="K2" s="27">
        <f t="shared" ca="1" si="1"/>
        <v>43435</v>
      </c>
      <c r="L2" s="27">
        <f t="shared" ca="1" si="1"/>
        <v>43466</v>
      </c>
      <c r="M2" s="27">
        <f t="shared" ca="1" si="1"/>
        <v>43497</v>
      </c>
      <c r="N2" s="27">
        <f t="shared" ca="1" si="1"/>
        <v>43525</v>
      </c>
      <c r="O2" s="27">
        <f t="shared" ca="1" si="1"/>
        <v>43556</v>
      </c>
      <c r="P2" s="27">
        <f t="shared" ca="1" si="1"/>
        <v>43586</v>
      </c>
      <c r="Q2" s="16" t="s">
        <v>41</v>
      </c>
    </row>
    <row r="3" spans="1:17" ht="15.4" x14ac:dyDescent="0.45">
      <c r="A3" s="23" t="s">
        <v>43</v>
      </c>
      <c r="B3" s="23" t="s">
        <v>44</v>
      </c>
      <c r="C3" s="23" t="s">
        <v>45</v>
      </c>
      <c r="D3" s="26" t="s">
        <v>48</v>
      </c>
      <c r="E3" s="27">
        <f t="shared" ref="E3:P3" ca="1" si="2">PeriodEndIn</f>
        <v>43281</v>
      </c>
      <c r="F3" s="27">
        <f t="shared" ca="1" si="2"/>
        <v>43312</v>
      </c>
      <c r="G3" s="27">
        <f t="shared" ca="1" si="2"/>
        <v>43343</v>
      </c>
      <c r="H3" s="27">
        <f t="shared" ca="1" si="2"/>
        <v>43373</v>
      </c>
      <c r="I3" s="27">
        <f t="shared" ca="1" si="2"/>
        <v>43404</v>
      </c>
      <c r="J3" s="27">
        <f t="shared" ca="1" si="2"/>
        <v>43434</v>
      </c>
      <c r="K3" s="27">
        <f t="shared" ca="1" si="2"/>
        <v>43465</v>
      </c>
      <c r="L3" s="27">
        <f t="shared" ca="1" si="2"/>
        <v>43496</v>
      </c>
      <c r="M3" s="27">
        <f t="shared" ca="1" si="2"/>
        <v>43524</v>
      </c>
      <c r="N3" s="27">
        <f t="shared" ca="1" si="2"/>
        <v>43555</v>
      </c>
      <c r="O3" s="27">
        <f t="shared" ca="1" si="2"/>
        <v>43585</v>
      </c>
      <c r="P3" s="27">
        <f t="shared" ca="1" si="2"/>
        <v>43616</v>
      </c>
      <c r="Q3" s="16" t="s">
        <v>42</v>
      </c>
    </row>
    <row r="5" spans="1:17" x14ac:dyDescent="0.35">
      <c r="A5" s="34" t="s">
        <v>62</v>
      </c>
    </row>
    <row r="6" spans="1:17" x14ac:dyDescent="0.35">
      <c r="B6" s="34" t="s">
        <v>63</v>
      </c>
      <c r="E6">
        <f>Inputs!E11*Inputs!$D$11</f>
        <v>15000</v>
      </c>
      <c r="F6">
        <f>Inputs!F11*Inputs!$D$11</f>
        <v>22500</v>
      </c>
      <c r="G6">
        <f>Inputs!G11*Inputs!$D$11</f>
        <v>30000</v>
      </c>
      <c r="H6">
        <f>Inputs!H11*Inputs!$D$11</f>
        <v>37500</v>
      </c>
      <c r="I6">
        <f>Inputs!I11*Inputs!$D$11</f>
        <v>45000</v>
      </c>
      <c r="J6">
        <f>Inputs!J11*Inputs!$D$11</f>
        <v>52500</v>
      </c>
      <c r="K6">
        <f>Inputs!K11*Inputs!$D$11</f>
        <v>60000</v>
      </c>
      <c r="L6">
        <f>Inputs!L11*Inputs!$D$11</f>
        <v>67500</v>
      </c>
      <c r="M6">
        <f>Inputs!M11*Inputs!$D$11</f>
        <v>75000</v>
      </c>
      <c r="N6">
        <f>Inputs!N11*Inputs!$D$11</f>
        <v>82500</v>
      </c>
      <c r="O6">
        <f>Inputs!O11*Inputs!$D$11</f>
        <v>90000</v>
      </c>
      <c r="P6">
        <f>Inputs!P11*Inputs!$D$11</f>
        <v>97500</v>
      </c>
    </row>
    <row r="8" spans="1:17" x14ac:dyDescent="0.35">
      <c r="A8" s="34" t="s">
        <v>64</v>
      </c>
    </row>
    <row r="9" spans="1:17" x14ac:dyDescent="0.35">
      <c r="B9" s="34" t="s">
        <v>58</v>
      </c>
      <c r="E9">
        <f>SUM(Inputs!E6:E8)</f>
        <v>35000</v>
      </c>
      <c r="F9">
        <f>SUM(Inputs!F6:F8)</f>
        <v>36000</v>
      </c>
      <c r="G9">
        <f>SUM(Inputs!G6:G8)</f>
        <v>38000</v>
      </c>
      <c r="H9">
        <f>SUM(Inputs!H6:H8)</f>
        <v>49000</v>
      </c>
      <c r="I9">
        <f>SUM(Inputs!I6:I8)</f>
        <v>50000</v>
      </c>
      <c r="J9">
        <f>SUM(Inputs!J6:J8)</f>
        <v>51000</v>
      </c>
      <c r="K9">
        <f>SUM(Inputs!K6:K8)</f>
        <v>52000</v>
      </c>
      <c r="L9">
        <f>SUM(Inputs!L6:L8)</f>
        <v>53000</v>
      </c>
      <c r="M9">
        <f>SUM(Inputs!M6:M8)</f>
        <v>54000</v>
      </c>
      <c r="N9">
        <f>SUM(Inputs!N6:N8)</f>
        <v>55000</v>
      </c>
      <c r="O9">
        <f>SUM(Inputs!O6:O8)</f>
        <v>56000</v>
      </c>
      <c r="P9">
        <f>SUM(Inputs!P6:P8)</f>
        <v>57000</v>
      </c>
    </row>
    <row r="11" spans="1:17" x14ac:dyDescent="0.35">
      <c r="A11" s="34" t="s">
        <v>65</v>
      </c>
    </row>
    <row r="12" spans="1:17" x14ac:dyDescent="0.35">
      <c r="B12" s="34" t="s">
        <v>66</v>
      </c>
      <c r="E12" s="37">
        <f>E6-E9</f>
        <v>-20000</v>
      </c>
      <c r="F12" s="37">
        <f t="shared" ref="F12:P12" si="3">F6-F9</f>
        <v>-13500</v>
      </c>
      <c r="G12" s="37">
        <f t="shared" si="3"/>
        <v>-8000</v>
      </c>
      <c r="H12" s="37">
        <f t="shared" si="3"/>
        <v>-11500</v>
      </c>
      <c r="I12" s="37">
        <f t="shared" si="3"/>
        <v>-5000</v>
      </c>
      <c r="J12" s="37">
        <f t="shared" si="3"/>
        <v>1500</v>
      </c>
      <c r="K12" s="37">
        <f t="shared" si="3"/>
        <v>8000</v>
      </c>
      <c r="L12" s="37">
        <f t="shared" si="3"/>
        <v>14500</v>
      </c>
      <c r="M12" s="37">
        <f t="shared" si="3"/>
        <v>21000</v>
      </c>
      <c r="N12" s="37">
        <f t="shared" si="3"/>
        <v>27500</v>
      </c>
      <c r="O12" s="37">
        <f t="shared" si="3"/>
        <v>34000</v>
      </c>
      <c r="P12" s="37">
        <f t="shared" si="3"/>
        <v>40500</v>
      </c>
    </row>
  </sheetData>
  <mergeCells count="1">
    <mergeCell ref="A1:C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Functions</vt:lpstr>
      <vt:lpstr>Cover</vt:lpstr>
      <vt:lpstr>Inputs</vt:lpstr>
      <vt:lpstr>Calculations</vt:lpstr>
      <vt:lpstr>Calculations!Period</vt:lpstr>
      <vt:lpstr>Period</vt:lpstr>
      <vt:lpstr>Calculations!PeriodEnd</vt:lpstr>
      <vt:lpstr>PeriodEnd</vt:lpstr>
      <vt:lpstr>PeriodEndIn</vt:lpstr>
      <vt:lpstr>PeriodIn</vt:lpstr>
      <vt:lpstr>Calculations!PeriodStart</vt:lpstr>
      <vt:lpstr>PeriodStart</vt:lpstr>
      <vt:lpstr>PeriodStartIn</vt:lpstr>
      <vt:lpstr>SysFileName</vt:lpstr>
      <vt:lpstr>SysFileNameBegins</vt:lpstr>
      <vt:lpstr>SysFileNamePlus</vt:lpstr>
      <vt:lpstr>SysStartDate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Le Tran Thanh Thuy</cp:lastModifiedBy>
  <dcterms:created xsi:type="dcterms:W3CDTF">1998-05-19T13:26:34Z</dcterms:created>
  <dcterms:modified xsi:type="dcterms:W3CDTF">2018-06-26T01:08:08Z</dcterms:modified>
</cp:coreProperties>
</file>