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EXCEL\Investment appraisal\"/>
    </mc:Choice>
  </mc:AlternateContent>
  <bookViews>
    <workbookView xWindow="-15" yWindow="-15" windowWidth="7680" windowHeight="8310" activeTab="2"/>
  </bookViews>
  <sheets>
    <sheet name="Cover" sheetId="4" r:id="rId1"/>
    <sheet name="Inputs" sheetId="1" r:id="rId2"/>
    <sheet name="Calculations" sheetId="2" r:id="rId3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ModelStartDateIn">Inputs!$E$12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</definedNames>
  <calcPr calcId="171027" iterateDelta="9.9999999999999995E-7"/>
</workbook>
</file>

<file path=xl/calcChain.xml><?xml version="1.0" encoding="utf-8"?>
<calcChain xmlns="http://schemas.openxmlformats.org/spreadsheetml/2006/main">
  <c r="E15" i="2" l="1"/>
  <c r="E14" i="2"/>
  <c r="F12" i="2"/>
  <c r="G12" i="2"/>
  <c r="H12" i="2"/>
  <c r="I12" i="2"/>
  <c r="J12" i="2"/>
  <c r="K12" i="2"/>
  <c r="L12" i="2"/>
  <c r="M12" i="2"/>
  <c r="E12" i="1"/>
  <c r="F7" i="1" s="1"/>
  <c r="F6" i="1"/>
  <c r="F6" i="2" s="1"/>
  <c r="G6" i="1"/>
  <c r="H6" i="1" s="1"/>
  <c r="G6" i="2"/>
  <c r="A1" i="2"/>
  <c r="A1" i="1"/>
  <c r="I6" i="1" l="1"/>
  <c r="H6" i="2"/>
  <c r="F8" i="1"/>
  <c r="F7" i="2"/>
  <c r="G7" i="1" l="1"/>
  <c r="F8" i="2"/>
  <c r="J6" i="1"/>
  <c r="I6" i="2"/>
  <c r="K6" i="1" l="1"/>
  <c r="J6" i="2"/>
  <c r="G7" i="2"/>
  <c r="G8" i="1"/>
  <c r="H7" i="1" l="1"/>
  <c r="G8" i="2"/>
  <c r="L6" i="1"/>
  <c r="K6" i="2"/>
  <c r="M6" i="1" l="1"/>
  <c r="M6" i="2" s="1"/>
  <c r="L6" i="2"/>
  <c r="H8" i="1"/>
  <c r="H7" i="2"/>
  <c r="I7" i="1" l="1"/>
  <c r="H8" i="2"/>
  <c r="I7" i="2" l="1"/>
  <c r="I8" i="1"/>
  <c r="J7" i="1" l="1"/>
  <c r="I8" i="2"/>
  <c r="J8" i="1" l="1"/>
  <c r="J7" i="2"/>
  <c r="K7" i="1" l="1"/>
  <c r="J8" i="2"/>
  <c r="K7" i="2" l="1"/>
  <c r="K8" i="1"/>
  <c r="L7" i="1" l="1"/>
  <c r="K8" i="2"/>
  <c r="L8" i="1" l="1"/>
  <c r="L7" i="2"/>
  <c r="M7" i="1" l="1"/>
  <c r="L8" i="2"/>
  <c r="M7" i="2" l="1"/>
  <c r="M8" i="1"/>
  <c r="M8" i="2" s="1"/>
</calcChain>
</file>

<file path=xl/sharedStrings.xml><?xml version="1.0" encoding="utf-8"?>
<sst xmlns="http://schemas.openxmlformats.org/spreadsheetml/2006/main" count="48" uniqueCount="34">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</sst>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_-;\-* #,##0_-;_-* &quot;-&quot;??_-;_-@_-"/>
    <numFmt numFmtId="166" formatCode="#,##0;\(#,##0\)"/>
    <numFmt numFmtId="167" formatCode="dd/mm/yy"/>
    <numFmt numFmtId="168" formatCode="&quot;£&quot;#,##0;\(&quot;£&quot;#,##0\)"/>
    <numFmt numFmtId="169" formatCode="&quot;£&quot;#,##0_);\(&quot;£&quot;#,##0\)"/>
    <numFmt numFmtId="170" formatCode="&quot;£&quot;#,##0.00;\(&quot;£&quot;#,##0.00\)"/>
  </numFmts>
  <fonts count="1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</borders>
  <cellStyleXfs count="16">
    <xf numFmtId="0" fontId="0" fillId="0" borderId="0"/>
    <xf numFmtId="168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164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2" borderId="1">
      <alignment horizontal="right"/>
    </xf>
    <xf numFmtId="167" fontId="3" fillId="2" borderId="1">
      <alignment horizontal="center"/>
    </xf>
    <xf numFmtId="166" fontId="3" fillId="2" borderId="1">
      <alignment horizontal="center"/>
    </xf>
    <xf numFmtId="10" fontId="3" fillId="2" borderId="1">
      <alignment horizontal="center"/>
    </xf>
    <xf numFmtId="166" fontId="3" fillId="0" borderId="0"/>
    <xf numFmtId="169" fontId="3" fillId="2" borderId="0" applyFont="0" applyFill="0" applyBorder="0" applyAlignment="0" applyProtection="0"/>
    <xf numFmtId="166" fontId="3" fillId="0" borderId="0" applyProtection="0"/>
    <xf numFmtId="165" fontId="6" fillId="0" borderId="0">
      <alignment horizontal="left"/>
    </xf>
    <xf numFmtId="166" fontId="5" fillId="0" borderId="0"/>
    <xf numFmtId="164" fontId="6" fillId="0" borderId="0">
      <alignment horizontal="center"/>
    </xf>
  </cellStyleXfs>
  <cellXfs count="41">
    <xf numFmtId="0" fontId="0" fillId="0" borderId="0" xfId="0"/>
    <xf numFmtId="165" fontId="2" fillId="3" borderId="0" xfId="4" applyNumberFormat="1" applyFont="1" applyFill="1" applyBorder="1"/>
    <xf numFmtId="165" fontId="2" fillId="3" borderId="0" xfId="4" quotePrefix="1" applyNumberFormat="1" applyFont="1" applyFill="1" applyBorder="1"/>
    <xf numFmtId="165" fontId="3" fillId="0" borderId="0" xfId="4" quotePrefix="1" applyNumberFormat="1" applyFont="1" applyBorder="1"/>
    <xf numFmtId="165" fontId="4" fillId="3" borderId="0" xfId="4" quotePrefix="1" applyNumberFormat="1" applyFont="1" applyFill="1" applyBorder="1"/>
    <xf numFmtId="166" fontId="5" fillId="0" borderId="0" xfId="14"/>
    <xf numFmtId="166" fontId="3" fillId="0" borderId="0" xfId="10"/>
    <xf numFmtId="165" fontId="3" fillId="0" borderId="0" xfId="4" applyNumberFormat="1" applyFont="1" applyBorder="1" applyAlignment="1">
      <alignment horizontal="center"/>
    </xf>
    <xf numFmtId="164" fontId="6" fillId="0" borderId="0" xfId="15">
      <alignment horizontal="center"/>
    </xf>
    <xf numFmtId="166" fontId="3" fillId="2" borderId="1" xfId="8">
      <alignment horizontal="center"/>
    </xf>
    <xf numFmtId="165" fontId="6" fillId="0" borderId="0" xfId="13" applyFont="1">
      <alignment horizontal="left"/>
    </xf>
    <xf numFmtId="165" fontId="3" fillId="0" borderId="0" xfId="4" applyNumberFormat="1" applyFont="1" applyBorder="1"/>
    <xf numFmtId="15" fontId="3" fillId="0" borderId="0" xfId="4" quotePrefix="1" applyNumberFormat="1" applyFont="1" applyBorder="1"/>
    <xf numFmtId="165" fontId="6" fillId="0" borderId="0" xfId="13">
      <alignment horizontal="left"/>
    </xf>
    <xf numFmtId="167" fontId="3" fillId="2" borderId="1" xfId="7">
      <alignment horizontal="center"/>
    </xf>
    <xf numFmtId="166" fontId="8" fillId="0" borderId="0" xfId="12" applyFont="1" applyProtection="1"/>
    <xf numFmtId="166" fontId="8" fillId="0" borderId="2" xfId="12" applyFont="1" applyBorder="1" applyProtection="1"/>
    <xf numFmtId="166" fontId="8" fillId="0" borderId="3" xfId="12" applyFont="1" applyBorder="1" applyProtection="1"/>
    <xf numFmtId="166" fontId="8" fillId="0" borderId="4" xfId="12" applyFont="1" applyBorder="1" applyProtection="1"/>
    <xf numFmtId="166" fontId="8" fillId="0" borderId="5" xfId="12" applyFont="1" applyBorder="1" applyProtection="1"/>
    <xf numFmtId="166" fontId="9" fillId="4" borderId="0" xfId="12" applyFont="1" applyFill="1" applyBorder="1" applyAlignment="1" applyProtection="1">
      <alignment horizontal="center"/>
    </xf>
    <xf numFmtId="166" fontId="8" fillId="0" borderId="6" xfId="12" applyFont="1" applyBorder="1" applyProtection="1"/>
    <xf numFmtId="166" fontId="8" fillId="0" borderId="0" xfId="12" applyFont="1" applyBorder="1" applyProtection="1"/>
    <xf numFmtId="166" fontId="10" fillId="0" borderId="0" xfId="12" applyFont="1" applyBorder="1" applyAlignment="1" applyProtection="1">
      <alignment horizontal="center"/>
    </xf>
    <xf numFmtId="166" fontId="11" fillId="0" borderId="0" xfId="12" applyFont="1" applyBorder="1" applyAlignment="1" applyProtection="1">
      <alignment horizontal="center"/>
    </xf>
    <xf numFmtId="166" fontId="8" fillId="0" borderId="7" xfId="12" applyFont="1" applyBorder="1" applyProtection="1"/>
    <xf numFmtId="166" fontId="8" fillId="0" borderId="8" xfId="12" applyFont="1" applyBorder="1" applyProtection="1"/>
    <xf numFmtId="166" fontId="8" fillId="0" borderId="9" xfId="12" applyFont="1" applyBorder="1" applyProtection="1"/>
    <xf numFmtId="166" fontId="7" fillId="0" borderId="0" xfId="12" applyFont="1" applyAlignment="1" applyProtection="1">
      <alignment horizontal="center"/>
    </xf>
    <xf numFmtId="165" fontId="5" fillId="0" borderId="0" xfId="4" applyNumberFormat="1" applyFont="1" applyBorder="1"/>
    <xf numFmtId="164" fontId="6" fillId="0" borderId="0" xfId="4" applyFont="1" applyBorder="1"/>
    <xf numFmtId="0" fontId="6" fillId="0" borderId="0" xfId="0" applyFont="1"/>
    <xf numFmtId="0" fontId="13" fillId="0" borderId="0" xfId="0" applyFont="1"/>
    <xf numFmtId="10" fontId="3" fillId="2" borderId="1" xfId="9">
      <alignment horizontal="center"/>
    </xf>
    <xf numFmtId="168" fontId="3" fillId="2" borderId="1" xfId="6">
      <alignment horizontal="right"/>
    </xf>
    <xf numFmtId="164" fontId="6" fillId="0" borderId="0" xfId="15" applyFont="1">
      <alignment horizontal="center"/>
    </xf>
    <xf numFmtId="168" fontId="3" fillId="0" borderId="0" xfId="1">
      <alignment horizontal="right"/>
    </xf>
    <xf numFmtId="10" fontId="0" fillId="5" borderId="0" xfId="0" applyNumberFormat="1" applyFill="1"/>
    <xf numFmtId="170" fontId="3" fillId="0" borderId="0" xfId="1" applyNumberFormat="1">
      <alignment horizontal="right"/>
    </xf>
    <xf numFmtId="166" fontId="3" fillId="0" borderId="0" xfId="10" applyFont="1"/>
    <xf numFmtId="170" fontId="3" fillId="5" borderId="0" xfId="1" applyNumberFormat="1" applyFill="1">
      <alignment horizontal="right"/>
    </xf>
  </cellXfs>
  <cellStyles count="16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Normal_Model with lookup functions" xfId="12"/>
    <cellStyle name="RangeName" xfId="13"/>
    <cellStyle name="SectionHeading" xfId="14"/>
    <cellStyle name="Units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D27"/>
  <sheetViews>
    <sheetView showGridLines="0" showRowColHeaders="0" showZeros="0" showOutlineSymbols="0" zoomScaleNormal="100" zoomScaleSheetLayoutView="85" workbookViewId="0">
      <selection activeCell="C4" sqref="C4"/>
    </sheetView>
  </sheetViews>
  <sheetFormatPr defaultColWidth="10.265625" defaultRowHeight="13.5" x14ac:dyDescent="0.35"/>
  <cols>
    <col min="1" max="2" width="9.1328125" style="15" customWidth="1"/>
    <col min="3" max="3" width="45.1328125" style="15" customWidth="1"/>
    <col min="4" max="16384" width="10.265625" style="15"/>
  </cols>
  <sheetData>
    <row r="1" spans="2:4" ht="24.95" customHeight="1" thickBot="1" x14ac:dyDescent="0.4"/>
    <row r="2" spans="2:4" ht="13.9" thickTop="1" x14ac:dyDescent="0.35">
      <c r="B2" s="16"/>
      <c r="C2" s="17"/>
      <c r="D2" s="18"/>
    </row>
    <row r="3" spans="2:4" ht="25.15" x14ac:dyDescent="0.7">
      <c r="B3" s="19"/>
      <c r="C3" s="20" t="s">
        <v>20</v>
      </c>
      <c r="D3" s="21"/>
    </row>
    <row r="4" spans="2:4" x14ac:dyDescent="0.35">
      <c r="B4" s="19"/>
      <c r="C4" s="22"/>
      <c r="D4" s="21"/>
    </row>
    <row r="5" spans="2:4" x14ac:dyDescent="0.35">
      <c r="B5" s="19"/>
      <c r="C5" s="22"/>
      <c r="D5" s="21"/>
    </row>
    <row r="6" spans="2:4" ht="17.649999999999999" x14ac:dyDescent="0.5">
      <c r="B6" s="19"/>
      <c r="C6" s="23" t="s">
        <v>12</v>
      </c>
      <c r="D6" s="21"/>
    </row>
    <row r="7" spans="2:4" x14ac:dyDescent="0.35">
      <c r="B7" s="19"/>
      <c r="C7" s="22"/>
      <c r="D7" s="21"/>
    </row>
    <row r="8" spans="2:4" x14ac:dyDescent="0.35">
      <c r="B8" s="19"/>
      <c r="C8" s="22"/>
      <c r="D8" s="21"/>
    </row>
    <row r="9" spans="2:4" ht="13.9" x14ac:dyDescent="0.4">
      <c r="B9" s="19"/>
      <c r="C9" s="24" t="s">
        <v>13</v>
      </c>
      <c r="D9" s="21"/>
    </row>
    <row r="10" spans="2:4" x14ac:dyDescent="0.35">
      <c r="B10" s="19"/>
      <c r="C10" s="22"/>
      <c r="D10" s="21"/>
    </row>
    <row r="11" spans="2:4" ht="13.9" thickBot="1" x14ac:dyDescent="0.4">
      <c r="B11" s="25"/>
      <c r="C11" s="26"/>
      <c r="D11" s="27"/>
    </row>
    <row r="12" spans="2:4" ht="13.9" thickTop="1" x14ac:dyDescent="0.35"/>
    <row r="27" spans="3:3" x14ac:dyDescent="0.35">
      <c r="C27" s="28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C31" sqref="C31"/>
    </sheetView>
  </sheetViews>
  <sheetFormatPr defaultRowHeight="12.75" x14ac:dyDescent="0.35"/>
  <cols>
    <col min="6" max="6" width="9.73046875" bestFit="1" customWidth="1"/>
  </cols>
  <sheetData>
    <row r="1" spans="1:14" ht="13.15" x14ac:dyDescent="0.4">
      <c r="A1" s="1" t="str">
        <f>ModelTitle</f>
        <v>Template Model</v>
      </c>
      <c r="B1" s="2"/>
      <c r="C1" s="2"/>
      <c r="D1" s="2"/>
      <c r="E1" s="2"/>
      <c r="F1" s="2"/>
      <c r="G1" s="2"/>
    </row>
    <row r="2" spans="1:14" x14ac:dyDescent="0.35">
      <c r="A2" s="3"/>
      <c r="B2" s="3"/>
      <c r="C2" s="3"/>
      <c r="D2" s="3"/>
      <c r="E2" s="3"/>
      <c r="F2" s="3"/>
      <c r="G2" s="3"/>
    </row>
    <row r="3" spans="1:14" ht="13.15" x14ac:dyDescent="0.4">
      <c r="A3" s="1" t="s">
        <v>0</v>
      </c>
      <c r="B3" s="4"/>
      <c r="C3" s="4"/>
      <c r="D3" s="4"/>
      <c r="E3" s="4"/>
      <c r="F3" s="4"/>
      <c r="G3" s="4"/>
    </row>
    <row r="4" spans="1:14" x14ac:dyDescent="0.35">
      <c r="A4" s="3"/>
      <c r="B4" s="3"/>
      <c r="C4" s="3"/>
      <c r="D4" s="3"/>
      <c r="E4" s="3"/>
      <c r="F4" s="3"/>
      <c r="G4" s="3"/>
    </row>
    <row r="5" spans="1:14" ht="13.15" x14ac:dyDescent="0.4">
      <c r="A5" s="5" t="s">
        <v>1</v>
      </c>
      <c r="B5" s="3"/>
      <c r="C5" s="3"/>
      <c r="D5" s="3"/>
      <c r="E5" s="3"/>
      <c r="F5" s="3"/>
      <c r="G5" s="3"/>
    </row>
    <row r="6" spans="1:14" x14ac:dyDescent="0.35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35">
      <c r="A7" s="3"/>
      <c r="B7" s="6" t="s">
        <v>5</v>
      </c>
      <c r="C7" s="3"/>
      <c r="D7" s="8" t="s">
        <v>6</v>
      </c>
      <c r="E7" s="11"/>
      <c r="F7" s="12">
        <f ca="1">EOMONTH(ModelStartDateIn,-1)+1</f>
        <v>43252</v>
      </c>
      <c r="G7" s="12">
        <f ca="1">F8+1</f>
        <v>43617</v>
      </c>
      <c r="H7" s="12">
        <f t="shared" ref="H7:M7" ca="1" si="1">G8+1</f>
        <v>43983</v>
      </c>
      <c r="I7" s="12">
        <f t="shared" ca="1" si="1"/>
        <v>44348</v>
      </c>
      <c r="J7" s="12">
        <f t="shared" ca="1" si="1"/>
        <v>44713</v>
      </c>
      <c r="K7" s="12">
        <f t="shared" ca="1" si="1"/>
        <v>45078</v>
      </c>
      <c r="L7" s="12">
        <f t="shared" ca="1" si="1"/>
        <v>45444</v>
      </c>
      <c r="M7" s="12">
        <f t="shared" ca="1" si="1"/>
        <v>45809</v>
      </c>
      <c r="N7" s="13" t="s">
        <v>7</v>
      </c>
    </row>
    <row r="8" spans="1:14" x14ac:dyDescent="0.35">
      <c r="A8" s="3"/>
      <c r="B8" s="6" t="s">
        <v>8</v>
      </c>
      <c r="C8" s="3"/>
      <c r="D8" s="8" t="s">
        <v>6</v>
      </c>
      <c r="E8" s="11"/>
      <c r="F8" s="12">
        <f ca="1">DATE(YEAR(F7-1)+1,MONTH(F7-1),DAY(F7-1))</f>
        <v>43616</v>
      </c>
      <c r="G8" s="12">
        <f t="shared" ref="G8:L8" ca="1" si="2">DATE(YEAR(G7-1)+1,MONTH(G7-1),DAY(G7-1))</f>
        <v>43982</v>
      </c>
      <c r="H8" s="12">
        <f t="shared" ca="1" si="2"/>
        <v>44347</v>
      </c>
      <c r="I8" s="12">
        <f t="shared" ca="1" si="2"/>
        <v>44712</v>
      </c>
      <c r="J8" s="12">
        <f t="shared" ca="1" si="2"/>
        <v>45077</v>
      </c>
      <c r="K8" s="12">
        <f t="shared" ca="1" si="2"/>
        <v>45443</v>
      </c>
      <c r="L8" s="12">
        <f t="shared" ca="1" si="2"/>
        <v>45808</v>
      </c>
      <c r="M8" s="12">
        <f ca="1">DATE(YEAR(M7-1)+1,MONTH(M7-1),DAY(M7-1))</f>
        <v>46173</v>
      </c>
      <c r="N8" s="13" t="s">
        <v>9</v>
      </c>
    </row>
    <row r="11" spans="1:14" ht="13.15" x14ac:dyDescent="0.4">
      <c r="A11" s="5" t="s">
        <v>10</v>
      </c>
    </row>
    <row r="12" spans="1:14" x14ac:dyDescent="0.35">
      <c r="B12" s="6" t="s">
        <v>5</v>
      </c>
      <c r="D12" s="8" t="s">
        <v>6</v>
      </c>
      <c r="E12" s="14">
        <f ca="1">NOW()</f>
        <v>43277.586162962965</v>
      </c>
      <c r="F12" s="13" t="s">
        <v>11</v>
      </c>
    </row>
    <row r="14" spans="1:14" ht="13.15" x14ac:dyDescent="0.4">
      <c r="A14" s="5" t="s">
        <v>22</v>
      </c>
    </row>
    <row r="15" spans="1:14" ht="13.15" x14ac:dyDescent="0.4">
      <c r="A15" s="5"/>
      <c r="B15" s="6" t="s">
        <v>25</v>
      </c>
      <c r="D15" s="8" t="s">
        <v>23</v>
      </c>
      <c r="F15" s="34">
        <v>-50000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13" t="s">
        <v>26</v>
      </c>
    </row>
    <row r="16" spans="1:14" x14ac:dyDescent="0.35">
      <c r="B16" s="6" t="s">
        <v>24</v>
      </c>
      <c r="D16" s="8" t="s">
        <v>23</v>
      </c>
      <c r="F16" s="34">
        <v>10000</v>
      </c>
      <c r="G16" s="34">
        <v>10000</v>
      </c>
      <c r="H16" s="34">
        <v>10000</v>
      </c>
      <c r="I16" s="34">
        <v>10000</v>
      </c>
      <c r="J16" s="34">
        <v>10000</v>
      </c>
      <c r="K16" s="34">
        <v>10000</v>
      </c>
      <c r="L16" s="34">
        <v>10000</v>
      </c>
      <c r="M16" s="34">
        <v>10000</v>
      </c>
      <c r="N16" s="13" t="s">
        <v>27</v>
      </c>
    </row>
    <row r="18" spans="1:6" ht="13.15" x14ac:dyDescent="0.4">
      <c r="A18" s="5" t="s">
        <v>28</v>
      </c>
    </row>
    <row r="19" spans="1:6" x14ac:dyDescent="0.35">
      <c r="B19" s="6" t="s">
        <v>29</v>
      </c>
      <c r="D19" s="8" t="s">
        <v>21</v>
      </c>
      <c r="E19" s="33">
        <v>0.08</v>
      </c>
      <c r="F19" s="13" t="s">
        <v>30</v>
      </c>
    </row>
  </sheetData>
  <phoneticPr fontId="1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6"/>
  <sheetViews>
    <sheetView tabSelected="1"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6" sqref="E16"/>
    </sheetView>
  </sheetViews>
  <sheetFormatPr defaultRowHeight="12.75" x14ac:dyDescent="0.35"/>
  <cols>
    <col min="3" max="3" width="11.1328125" customWidth="1"/>
    <col min="5" max="5" width="10.1328125" bestFit="1" customWidth="1"/>
    <col min="13" max="13" width="10.1328125" bestFit="1" customWidth="1"/>
  </cols>
  <sheetData>
    <row r="1" spans="1:16" ht="13.15" x14ac:dyDescent="0.4">
      <c r="A1" s="1" t="str">
        <f>ModelTitle</f>
        <v>Template Model</v>
      </c>
      <c r="B1" s="2"/>
      <c r="C1" s="2"/>
      <c r="D1" s="2"/>
      <c r="E1" s="2"/>
      <c r="F1" s="2"/>
    </row>
    <row r="2" spans="1:16" x14ac:dyDescent="0.35">
      <c r="A2" s="3"/>
      <c r="B2" s="3"/>
      <c r="C2" s="3"/>
      <c r="D2" s="3"/>
      <c r="E2" s="3"/>
      <c r="F2" s="3"/>
    </row>
    <row r="3" spans="1:16" ht="13.15" x14ac:dyDescent="0.4">
      <c r="A3" s="1" t="s">
        <v>14</v>
      </c>
      <c r="B3" s="4"/>
      <c r="C3" s="4"/>
      <c r="D3" s="4"/>
      <c r="E3" s="4"/>
      <c r="F3" s="4"/>
    </row>
    <row r="4" spans="1:16" x14ac:dyDescent="0.35">
      <c r="A4" s="3"/>
      <c r="B4" s="3"/>
      <c r="C4" s="3"/>
      <c r="D4" s="3"/>
      <c r="E4" s="3"/>
      <c r="F4" s="3"/>
    </row>
    <row r="5" spans="1:16" ht="13.15" x14ac:dyDescent="0.4">
      <c r="A5" s="5" t="s">
        <v>1</v>
      </c>
      <c r="B5" s="3"/>
      <c r="C5" s="3"/>
      <c r="D5" s="3"/>
      <c r="E5" s="3"/>
      <c r="F5" s="3"/>
      <c r="G5" s="3"/>
    </row>
    <row r="6" spans="1:16" ht="13.15" x14ac:dyDescent="0.4">
      <c r="A6" s="29"/>
      <c r="B6" s="32" t="s">
        <v>2</v>
      </c>
      <c r="C6" s="7"/>
      <c r="D6" s="8" t="s">
        <v>3</v>
      </c>
      <c r="F6" s="3">
        <f t="shared" ref="F6:M6" si="0">PeriodNumberIn</f>
        <v>1</v>
      </c>
      <c r="G6" s="3">
        <f t="shared" si="0"/>
        <v>2</v>
      </c>
      <c r="H6" s="3">
        <f t="shared" si="0"/>
        <v>3</v>
      </c>
      <c r="I6" s="3">
        <f t="shared" si="0"/>
        <v>4</v>
      </c>
      <c r="J6" s="3">
        <f t="shared" si="0"/>
        <v>5</v>
      </c>
      <c r="K6" s="3">
        <f t="shared" si="0"/>
        <v>6</v>
      </c>
      <c r="L6" s="3">
        <f t="shared" si="0"/>
        <v>7</v>
      </c>
      <c r="M6" s="3">
        <f t="shared" si="0"/>
        <v>8</v>
      </c>
      <c r="N6" s="30" t="s">
        <v>15</v>
      </c>
      <c r="O6" s="3"/>
      <c r="P6" s="3"/>
    </row>
    <row r="7" spans="1:16" x14ac:dyDescent="0.35">
      <c r="A7" s="3"/>
      <c r="B7" s="32" t="s">
        <v>16</v>
      </c>
      <c r="C7" s="3"/>
      <c r="D7" s="8" t="s">
        <v>3</v>
      </c>
      <c r="E7" s="3"/>
      <c r="F7" s="12">
        <f t="shared" ref="F7:M7" ca="1" si="1">PeriodStartDateIn</f>
        <v>43252</v>
      </c>
      <c r="G7" s="12">
        <f t="shared" ca="1" si="1"/>
        <v>43617</v>
      </c>
      <c r="H7" s="12">
        <f t="shared" ca="1" si="1"/>
        <v>43983</v>
      </c>
      <c r="I7" s="12">
        <f t="shared" ca="1" si="1"/>
        <v>44348</v>
      </c>
      <c r="J7" s="12">
        <f t="shared" ca="1" si="1"/>
        <v>44713</v>
      </c>
      <c r="K7" s="12">
        <f t="shared" ca="1" si="1"/>
        <v>45078</v>
      </c>
      <c r="L7" s="12">
        <f t="shared" ca="1" si="1"/>
        <v>45444</v>
      </c>
      <c r="M7" s="12">
        <f t="shared" ca="1" si="1"/>
        <v>45809</v>
      </c>
      <c r="N7" s="30" t="s">
        <v>17</v>
      </c>
      <c r="O7" s="12"/>
      <c r="P7" s="12"/>
    </row>
    <row r="8" spans="1:16" x14ac:dyDescent="0.35">
      <c r="A8" s="3"/>
      <c r="B8" s="32" t="s">
        <v>18</v>
      </c>
      <c r="C8" s="3"/>
      <c r="D8" s="8" t="s">
        <v>6</v>
      </c>
      <c r="F8" s="12">
        <f t="shared" ref="F8:M8" ca="1" si="2">PeriodEndDateIn</f>
        <v>43616</v>
      </c>
      <c r="G8" s="12">
        <f t="shared" ca="1" si="2"/>
        <v>43982</v>
      </c>
      <c r="H8" s="12">
        <f t="shared" ca="1" si="2"/>
        <v>44347</v>
      </c>
      <c r="I8" s="12">
        <f t="shared" ca="1" si="2"/>
        <v>44712</v>
      </c>
      <c r="J8" s="12">
        <f t="shared" ca="1" si="2"/>
        <v>45077</v>
      </c>
      <c r="K8" s="12">
        <f t="shared" ca="1" si="2"/>
        <v>45443</v>
      </c>
      <c r="L8" s="12">
        <f t="shared" ca="1" si="2"/>
        <v>45808</v>
      </c>
      <c r="M8" s="12">
        <f t="shared" ca="1" si="2"/>
        <v>46173</v>
      </c>
      <c r="N8" s="30" t="s">
        <v>19</v>
      </c>
      <c r="O8" s="12"/>
      <c r="P8" s="12"/>
    </row>
    <row r="11" spans="1:16" ht="13.15" x14ac:dyDescent="0.4">
      <c r="A11" s="5" t="s">
        <v>28</v>
      </c>
      <c r="B11" s="6"/>
      <c r="D11" s="8"/>
      <c r="E11" s="36"/>
      <c r="F11" s="36"/>
      <c r="G11" s="36"/>
      <c r="H11" s="36"/>
      <c r="I11" s="36"/>
      <c r="J11" s="36"/>
      <c r="K11" s="36"/>
      <c r="L11" s="36"/>
      <c r="M11" s="38"/>
      <c r="N11" s="31"/>
    </row>
    <row r="12" spans="1:16" x14ac:dyDescent="0.35">
      <c r="B12" s="39" t="s">
        <v>22</v>
      </c>
      <c r="D12" s="8" t="s">
        <v>23</v>
      </c>
      <c r="E12" s="36"/>
      <c r="F12" s="36">
        <f t="shared" ref="F12:M12" si="3">CashOut+CashIn</f>
        <v>-40000</v>
      </c>
      <c r="G12" s="36">
        <f t="shared" si="3"/>
        <v>10000</v>
      </c>
      <c r="H12" s="36">
        <f t="shared" si="3"/>
        <v>10000</v>
      </c>
      <c r="I12" s="36">
        <f t="shared" si="3"/>
        <v>10000</v>
      </c>
      <c r="J12" s="36">
        <f t="shared" si="3"/>
        <v>10000</v>
      </c>
      <c r="K12" s="36">
        <f t="shared" si="3"/>
        <v>10000</v>
      </c>
      <c r="L12" s="36">
        <f t="shared" si="3"/>
        <v>10000</v>
      </c>
      <c r="M12" s="36">
        <f t="shared" si="3"/>
        <v>10000</v>
      </c>
      <c r="N12" s="31" t="s">
        <v>33</v>
      </c>
    </row>
    <row r="13" spans="1:16" x14ac:dyDescent="0.35">
      <c r="B13" s="6"/>
      <c r="D13" s="8"/>
      <c r="E13" s="36"/>
      <c r="F13" s="36"/>
      <c r="G13" s="36"/>
      <c r="H13" s="36"/>
      <c r="I13" s="36"/>
      <c r="J13" s="36"/>
      <c r="K13" s="36"/>
      <c r="L13" s="36"/>
      <c r="M13" s="38"/>
      <c r="N13" s="31"/>
    </row>
    <row r="14" spans="1:16" x14ac:dyDescent="0.35">
      <c r="B14" s="39" t="s">
        <v>31</v>
      </c>
      <c r="D14" s="8" t="s">
        <v>23</v>
      </c>
      <c r="E14" s="40">
        <f>NPV(DiscountRate,CashFlow)</f>
        <v>11170.093140956697</v>
      </c>
      <c r="F14" s="13"/>
      <c r="G14" s="36"/>
      <c r="H14" s="36"/>
      <c r="I14" s="36"/>
      <c r="J14" s="36"/>
      <c r="K14" s="36"/>
      <c r="L14" s="36"/>
      <c r="M14" s="38"/>
      <c r="N14" s="31"/>
    </row>
    <row r="15" spans="1:16" x14ac:dyDescent="0.35">
      <c r="B15" s="39" t="s">
        <v>32</v>
      </c>
      <c r="D15" s="35" t="s">
        <v>21</v>
      </c>
      <c r="E15" s="37">
        <f>IRR(CashFlow,10%)</f>
        <v>0.16326709023504438</v>
      </c>
      <c r="F15" s="36"/>
      <c r="G15" s="36"/>
      <c r="H15" s="36"/>
      <c r="I15" s="36"/>
      <c r="J15" s="36"/>
      <c r="K15" s="36"/>
      <c r="L15" s="36"/>
      <c r="M15" s="36"/>
    </row>
    <row r="16" spans="1:16" x14ac:dyDescent="0.35">
      <c r="B16" s="39"/>
      <c r="D16" s="35"/>
      <c r="F16" s="36"/>
      <c r="G16" s="36"/>
      <c r="H16" s="36"/>
      <c r="I16" s="36"/>
      <c r="J16" s="36"/>
      <c r="K16" s="36"/>
      <c r="L16" s="36"/>
      <c r="M16" s="36"/>
    </row>
  </sheetData>
  <phoneticPr fontId="1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Cover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ModelStartDateIn</vt:lpstr>
      <vt:lpstr>ModelTitle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Le Tran Thanh Thuy</cp:lastModifiedBy>
  <dcterms:created xsi:type="dcterms:W3CDTF">2006-08-08T13:10:25Z</dcterms:created>
  <dcterms:modified xsi:type="dcterms:W3CDTF">2018-06-26T07:04:26Z</dcterms:modified>
</cp:coreProperties>
</file>