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XCEL\Masking\"/>
    </mc:Choice>
  </mc:AlternateContent>
  <bookViews>
    <workbookView xWindow="-15" yWindow="-15" windowWidth="7650" windowHeight="9120" tabRatio="499" firstSheet="1" activeTab="3"/>
  </bookViews>
  <sheets>
    <sheet name="Functions" sheetId="19" state="hidden" r:id="rId1"/>
    <sheet name="Cover" sheetId="22" r:id="rId2"/>
    <sheet name="Inputs" sheetId="21" r:id="rId3"/>
    <sheet name="Calculations" sheetId="26" r:id="rId4"/>
  </sheets>
  <definedNames>
    <definedName name="CashNet">Calculations!$E$12:$P$12</definedName>
    <definedName name="CostsOverseas">Inputs!$E$7:$P$7</definedName>
    <definedName name="CostsTotal">Calculations!$E$9:$P$9</definedName>
    <definedName name="CostsUk">Inputs!$E$6:$P$6</definedName>
    <definedName name="CostsVices">Inputs!$E$8:$P$8</definedName>
    <definedName name="Period" localSheetId="3">Calculations!$E$1:$P$1</definedName>
    <definedName name="Period">Inputs!$E$1:$P$1</definedName>
    <definedName name="PeriodEnd" localSheetId="3">Calculations!$E$3:$P$3</definedName>
    <definedName name="PeriodEnd">Inputs!$E$3:$P$3</definedName>
    <definedName name="PeriodEndIn">Inputs!$E$3:$P$3</definedName>
    <definedName name="PeriodIn">Inputs!$E$1:$P$1</definedName>
    <definedName name="PeriodStart" localSheetId="3">Calculations!$E$2:$P$2</definedName>
    <definedName name="PeriodStart">Inputs!$E$2:$P$2</definedName>
    <definedName name="PeriodStartIn">Inputs!$E$2:$P$2</definedName>
    <definedName name="RevenueMonthlyIn">Inputs!$E$11:$P$11</definedName>
    <definedName name="RevenueMultiplierIn">Inputs!$D$12</definedName>
    <definedName name="RevenueTotal">Calculations!$E$6:$P$6</definedName>
    <definedName name="SysFileName">Cover!$D$15</definedName>
    <definedName name="SysFileNameBegins">Cover!$D$16</definedName>
    <definedName name="SysFileNamePlus">Cover!$D$17</definedName>
    <definedName name="SysStartDate">Cover!$D$8</definedName>
  </definedNames>
  <calcPr calcId="171027" iterateDelta="9.9999999999999995E-7"/>
</workbook>
</file>

<file path=xl/calcChain.xml><?xml version="1.0" encoding="utf-8"?>
<calcChain xmlns="http://schemas.openxmlformats.org/spreadsheetml/2006/main">
  <c r="F17" i="26" l="1"/>
  <c r="G17" i="26"/>
  <c r="H17" i="26"/>
  <c r="I17" i="26"/>
  <c r="J17" i="26"/>
  <c r="K17" i="26"/>
  <c r="L17" i="26"/>
  <c r="M17" i="26"/>
  <c r="N17" i="26"/>
  <c r="O17" i="26"/>
  <c r="P17" i="26"/>
  <c r="E17" i="26"/>
  <c r="F16" i="26"/>
  <c r="G16" i="26"/>
  <c r="H16" i="26"/>
  <c r="I16" i="26"/>
  <c r="J16" i="26"/>
  <c r="K16" i="26"/>
  <c r="L16" i="26"/>
  <c r="M16" i="26"/>
  <c r="N16" i="26"/>
  <c r="O16" i="26"/>
  <c r="P16" i="26"/>
  <c r="E16" i="26"/>
  <c r="F15" i="26"/>
  <c r="G15" i="26"/>
  <c r="H15" i="26"/>
  <c r="I15" i="26"/>
  <c r="J15" i="26"/>
  <c r="K15" i="26"/>
  <c r="L15" i="26"/>
  <c r="M15" i="26"/>
  <c r="N15" i="26"/>
  <c r="O15" i="26"/>
  <c r="P15" i="26"/>
  <c r="E15" i="26"/>
  <c r="D8" i="22"/>
  <c r="E2" i="21" s="1"/>
  <c r="E2" i="26" s="1"/>
  <c r="F6" i="26"/>
  <c r="F9" i="26"/>
  <c r="F12" i="26" s="1"/>
  <c r="G6" i="26"/>
  <c r="G9" i="26"/>
  <c r="H6" i="26"/>
  <c r="H9" i="26"/>
  <c r="I6" i="26"/>
  <c r="I12" i="26" s="1"/>
  <c r="I9" i="26"/>
  <c r="J6" i="26"/>
  <c r="J9" i="26"/>
  <c r="J12" i="26" s="1"/>
  <c r="K6" i="26"/>
  <c r="K9" i="26"/>
  <c r="K12" i="26" s="1"/>
  <c r="L6" i="26"/>
  <c r="L9" i="26"/>
  <c r="M6" i="26"/>
  <c r="M9" i="26"/>
  <c r="M12" i="26"/>
  <c r="N6" i="26"/>
  <c r="N9" i="26"/>
  <c r="O6" i="26"/>
  <c r="O9" i="26"/>
  <c r="O12" i="26" s="1"/>
  <c r="P6" i="26"/>
  <c r="P9" i="26"/>
  <c r="E6" i="26"/>
  <c r="E9" i="26"/>
  <c r="E12" i="26"/>
  <c r="D15" i="22"/>
  <c r="D16" i="22" s="1"/>
  <c r="D17" i="22" s="1"/>
  <c r="D6" i="22" s="1"/>
  <c r="F1" i="21"/>
  <c r="G1" i="21" s="1"/>
  <c r="F1" i="26"/>
  <c r="E1" i="26"/>
  <c r="D7" i="22"/>
  <c r="H1" i="21" l="1"/>
  <c r="G1" i="26"/>
  <c r="N12" i="26"/>
  <c r="G12" i="26"/>
  <c r="E3" i="21"/>
  <c r="P12" i="26"/>
  <c r="L12" i="26"/>
  <c r="H12" i="26"/>
  <c r="I1" i="21" l="1"/>
  <c r="H1" i="26"/>
  <c r="F2" i="21"/>
  <c r="E3" i="26"/>
  <c r="I1" i="26" l="1"/>
  <c r="J1" i="21"/>
  <c r="F2" i="26"/>
  <c r="F3" i="21"/>
  <c r="K1" i="21" l="1"/>
  <c r="J1" i="26"/>
  <c r="G2" i="21"/>
  <c r="F3" i="26"/>
  <c r="K1" i="26" l="1"/>
  <c r="L1" i="21"/>
  <c r="G3" i="21"/>
  <c r="G2" i="26"/>
  <c r="M1" i="21" l="1"/>
  <c r="L1" i="26"/>
  <c r="G3" i="26"/>
  <c r="H2" i="21"/>
  <c r="M1" i="26" l="1"/>
  <c r="N1" i="21"/>
  <c r="H3" i="21"/>
  <c r="H2" i="26"/>
  <c r="O1" i="21" l="1"/>
  <c r="N1" i="26"/>
  <c r="H3" i="26"/>
  <c r="I2" i="21"/>
  <c r="O1" i="26" l="1"/>
  <c r="P1" i="21"/>
  <c r="P1" i="26" s="1"/>
  <c r="I2" i="26"/>
  <c r="I3" i="21"/>
  <c r="J2" i="21" l="1"/>
  <c r="I3" i="26"/>
  <c r="J3" i="21" l="1"/>
  <c r="J2" i="26"/>
  <c r="J3" i="26" l="1"/>
  <c r="K2" i="21"/>
  <c r="K3" i="21" l="1"/>
  <c r="K2" i="26"/>
  <c r="K3" i="26" l="1"/>
  <c r="L2" i="21"/>
  <c r="L3" i="21" l="1"/>
  <c r="L2" i="26"/>
  <c r="L3" i="26" l="1"/>
  <c r="M2" i="21"/>
  <c r="M2" i="26" l="1"/>
  <c r="M3" i="21"/>
  <c r="M3" i="26" l="1"/>
  <c r="N2" i="21"/>
  <c r="N3" i="21" l="1"/>
  <c r="N2" i="26"/>
  <c r="N3" i="26" l="1"/>
  <c r="O2" i="21"/>
  <c r="O3" i="21" l="1"/>
  <c r="O2" i="26"/>
  <c r="P2" i="21" l="1"/>
  <c r="O3" i="26"/>
  <c r="P3" i="21" l="1"/>
  <c r="P3" i="26" s="1"/>
  <c r="P2" i="26"/>
</calcChain>
</file>

<file path=xl/sharedStrings.xml><?xml version="1.0" encoding="utf-8"?>
<sst xmlns="http://schemas.openxmlformats.org/spreadsheetml/2006/main" count="100" uniqueCount="84">
  <si>
    <t>MIN</t>
  </si>
  <si>
    <t>POWER</t>
  </si>
  <si>
    <t>ROUND</t>
  </si>
  <si>
    <t>SUMIF</t>
  </si>
  <si>
    <t>COLUMNS</t>
  </si>
  <si>
    <t>Date</t>
  </si>
  <si>
    <t>Author: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</si>
  <si>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</si>
  <si>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</si>
  <si>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</si>
  <si>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</si>
  <si>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</si>
  <si>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</si>
  <si>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</si>
  <si>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</si>
  <si>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</si>
  <si>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</si>
  <si>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</si>
  <si>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</si>
  <si>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</si>
  <si>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</si>
  <si>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</si>
  <si>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</si>
  <si>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</si>
  <si>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</si>
  <si>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</si>
  <si>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</si>
  <si>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</si>
  <si>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</si>
  <si>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</si>
  <si>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</si>
  <si>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</si>
  <si>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</si>
  <si>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</si>
  <si>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</si>
  <si>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</si>
  <si>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</si>
  <si>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</si>
  <si>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</si>
  <si>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</si>
  <si>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Period</t>
  </si>
  <si>
    <t>PeriodStart</t>
  </si>
  <si>
    <t>PeriodEnd</t>
  </si>
  <si>
    <t>Section</t>
  </si>
  <si>
    <t>Input row title</t>
  </si>
  <si>
    <t>Units</t>
  </si>
  <si>
    <t>Period ==&gt;</t>
  </si>
  <si>
    <t>Start date ==&gt;</t>
  </si>
  <si>
    <t>End date  ==&gt;</t>
  </si>
  <si>
    <t>PeriodIn</t>
  </si>
  <si>
    <t>PeriodStartIn</t>
  </si>
  <si>
    <t>PeriodEndIn</t>
  </si>
  <si>
    <t>Start date:</t>
  </si>
  <si>
    <t>INPUTS</t>
  </si>
  <si>
    <t>CALCULATIONS</t>
  </si>
  <si>
    <t>Being an A list celebrity</t>
  </si>
  <si>
    <t>Bob the (Model) Builder again</t>
  </si>
  <si>
    <t>Being an A list celebrity is hard work - but is it profitable?  This model aims to find out whether it pays to be a top star …</t>
  </si>
  <si>
    <t>Revenue</t>
  </si>
  <si>
    <t>Monthly income</t>
  </si>
  <si>
    <t>£</t>
  </si>
  <si>
    <t>Commercials/appearances multiplier</t>
  </si>
  <si>
    <t>None</t>
  </si>
  <si>
    <t>RevenueMonthlyIn</t>
  </si>
  <si>
    <t>RevenueMultiplierIn</t>
  </si>
  <si>
    <t>Costs</t>
  </si>
  <si>
    <t>UK living</t>
  </si>
  <si>
    <t>Compulsory 3 homes overseas</t>
  </si>
  <si>
    <t>Sex, drugs and rock and roll</t>
  </si>
  <si>
    <t>CostsUk</t>
  </si>
  <si>
    <t>CostsOverseas</t>
  </si>
  <si>
    <t>CostsVices</t>
  </si>
  <si>
    <t>RevenueTotal</t>
  </si>
  <si>
    <t>CostsTotal</t>
  </si>
  <si>
    <t>Net cash in</t>
  </si>
  <si>
    <t>CashNet</t>
  </si>
  <si>
    <t>Revenue calculations</t>
  </si>
  <si>
    <t>Cost calculations</t>
  </si>
  <si>
    <t>Cashflow calculations</t>
  </si>
  <si>
    <t>Tax</t>
  </si>
  <si>
    <t>Potential tax</t>
  </si>
  <si>
    <t>Tax holiday month</t>
  </si>
  <si>
    <t>Actual tax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</si>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</sst>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_-* #,##0_-;\-* #,##0_-;_-* &quot;-&quot;??_-;_-@_-"/>
    <numFmt numFmtId="166" formatCode="#,##0;\(#,##0\)"/>
    <numFmt numFmtId="167" formatCode=";;;"/>
    <numFmt numFmtId="168" formatCode="0.0"/>
    <numFmt numFmtId="169" formatCode="&quot;£&quot;#,##0_);\(&quot;£&quot;#,##0\)"/>
    <numFmt numFmtId="170" formatCode="[$-F800]dddd\,\ mmmm\ dd\,\ yyyy"/>
  </numFmts>
  <fonts count="19" x14ac:knownFonts="1">
    <font>
      <sz val="12"/>
      <color indexed="18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i/>
      <sz val="12"/>
      <color indexed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2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15">
    <xf numFmtId="166" fontId="0" fillId="0" borderId="0"/>
    <xf numFmtId="0" fontId="16" fillId="2" borderId="0"/>
    <xf numFmtId="169" fontId="16" fillId="3" borderId="0"/>
    <xf numFmtId="10" fontId="16" fillId="2" borderId="0"/>
    <xf numFmtId="164" fontId="14" fillId="0" borderId="0" applyFill="0" applyBorder="0" applyAlignment="0" applyProtection="0"/>
    <xf numFmtId="15" fontId="11" fillId="0" borderId="0" applyFill="0" applyBorder="0" applyAlignment="0" applyProtection="0"/>
    <xf numFmtId="166" fontId="16" fillId="4" borderId="0" applyNumberFormat="0"/>
    <xf numFmtId="169" fontId="16" fillId="4" borderId="0"/>
    <xf numFmtId="10" fontId="16" fillId="4" borderId="0"/>
    <xf numFmtId="166" fontId="12" fillId="5" borderId="0"/>
    <xf numFmtId="165" fontId="1" fillId="0" borderId="0"/>
    <xf numFmtId="166" fontId="16" fillId="0" borderId="0"/>
    <xf numFmtId="166" fontId="17" fillId="0" borderId="0"/>
    <xf numFmtId="166" fontId="18" fillId="0" borderId="0">
      <alignment horizontal="center"/>
    </xf>
    <xf numFmtId="9" fontId="16" fillId="0" borderId="0" applyFont="0" applyFill="0" applyBorder="0" applyAlignment="0" applyProtection="0"/>
  </cellStyleXfs>
  <cellXfs count="49">
    <xf numFmtId="166" fontId="0" fillId="0" borderId="0" xfId="0"/>
    <xf numFmtId="165" fontId="1" fillId="0" borderId="0" xfId="4" applyNumberFormat="1" applyFont="1" applyBorder="1"/>
    <xf numFmtId="166" fontId="2" fillId="0" borderId="0" xfId="0" applyFont="1" applyBorder="1" applyProtection="1"/>
    <xf numFmtId="166" fontId="2" fillId="0" borderId="0" xfId="0" applyFont="1" applyProtection="1"/>
    <xf numFmtId="166" fontId="3" fillId="0" borderId="0" xfId="0" applyFont="1" applyAlignment="1" applyProtection="1">
      <alignment horizontal="center"/>
    </xf>
    <xf numFmtId="166" fontId="0" fillId="0" borderId="0" xfId="0" applyAlignment="1">
      <alignment horizontal="center"/>
    </xf>
    <xf numFmtId="166" fontId="5" fillId="0" borderId="0" xfId="0" applyFont="1" applyBorder="1" applyAlignment="1">
      <alignment horizontal="center"/>
    </xf>
    <xf numFmtId="166" fontId="0" fillId="0" borderId="0" xfId="0" applyBorder="1" applyAlignment="1">
      <alignment horizontal="center"/>
    </xf>
    <xf numFmtId="166" fontId="2" fillId="0" borderId="1" xfId="0" applyFont="1" applyBorder="1" applyProtection="1"/>
    <xf numFmtId="166" fontId="2" fillId="0" borderId="2" xfId="0" applyFont="1" applyBorder="1" applyProtection="1"/>
    <xf numFmtId="166" fontId="2" fillId="0" borderId="3" xfId="0" applyFont="1" applyBorder="1" applyProtection="1"/>
    <xf numFmtId="166" fontId="2" fillId="0" borderId="4" xfId="0" applyFont="1" applyBorder="1" applyProtection="1"/>
    <xf numFmtId="166" fontId="2" fillId="0" borderId="5" xfId="0" applyFont="1" applyBorder="1" applyProtection="1"/>
    <xf numFmtId="166" fontId="2" fillId="0" borderId="6" xfId="0" applyFont="1" applyBorder="1" applyProtection="1"/>
    <xf numFmtId="166" fontId="2" fillId="0" borderId="7" xfId="0" applyFont="1" applyBorder="1" applyProtection="1"/>
    <xf numFmtId="166" fontId="2" fillId="0" borderId="8" xfId="0" applyFont="1" applyBorder="1" applyProtection="1"/>
    <xf numFmtId="15" fontId="1" fillId="0" borderId="0" xfId="4" applyNumberFormat="1" applyFont="1" applyBorder="1"/>
    <xf numFmtId="167" fontId="6" fillId="0" borderId="0" xfId="0" applyNumberFormat="1" applyFont="1" applyAlignment="1" applyProtection="1">
      <alignment horizontal="left"/>
    </xf>
    <xf numFmtId="167" fontId="7" fillId="6" borderId="0" xfId="0" applyNumberFormat="1" applyFont="1" applyFill="1" applyBorder="1" applyAlignment="1" applyProtection="1">
      <alignment horizontal="left"/>
    </xf>
    <xf numFmtId="167" fontId="2" fillId="0" borderId="0" xfId="0" applyNumberFormat="1" applyFont="1" applyAlignment="1" applyProtection="1">
      <alignment horizontal="left"/>
    </xf>
    <xf numFmtId="166" fontId="10" fillId="6" borderId="0" xfId="0" applyFont="1" applyFill="1" applyBorder="1" applyProtection="1"/>
    <xf numFmtId="168" fontId="9" fillId="6" borderId="0" xfId="0" applyNumberFormat="1" applyFont="1" applyFill="1" applyBorder="1" applyAlignment="1" applyProtection="1">
      <alignment horizontal="left"/>
    </xf>
    <xf numFmtId="166" fontId="12" fillId="5" borderId="0" xfId="0" applyFont="1" applyFill="1"/>
    <xf numFmtId="166" fontId="13" fillId="5" borderId="0" xfId="0" applyFont="1" applyFill="1"/>
    <xf numFmtId="165" fontId="8" fillId="5" borderId="0" xfId="4" quotePrefix="1" applyNumberFormat="1" applyFont="1" applyFill="1" applyBorder="1"/>
    <xf numFmtId="165" fontId="8" fillId="5" borderId="0" xfId="4" applyNumberFormat="1" applyFont="1" applyFill="1" applyBorder="1"/>
    <xf numFmtId="166" fontId="15" fillId="5" borderId="0" xfId="0" applyFont="1" applyFill="1" applyAlignment="1">
      <alignment horizontal="right"/>
    </xf>
    <xf numFmtId="15" fontId="12" fillId="5" borderId="0" xfId="5" quotePrefix="1" applyFont="1" applyFill="1" applyBorder="1"/>
    <xf numFmtId="170" fontId="9" fillId="6" borderId="0" xfId="0" applyNumberFormat="1" applyFont="1" applyFill="1" applyBorder="1" applyAlignment="1" applyProtection="1">
      <alignment horizontal="left"/>
    </xf>
    <xf numFmtId="166" fontId="9" fillId="6" borderId="0" xfId="0" applyFont="1" applyFill="1" applyBorder="1" applyAlignment="1" applyProtection="1">
      <alignment horizontal="left"/>
    </xf>
    <xf numFmtId="166" fontId="17" fillId="0" borderId="0" xfId="12"/>
    <xf numFmtId="166" fontId="18" fillId="0" borderId="0" xfId="13">
      <alignment horizontal="center"/>
    </xf>
    <xf numFmtId="166" fontId="13" fillId="5" borderId="0" xfId="0" applyFont="1" applyFill="1" applyAlignment="1">
      <alignment horizontal="center"/>
    </xf>
    <xf numFmtId="169" fontId="16" fillId="4" borderId="0" xfId="7"/>
    <xf numFmtId="166" fontId="16" fillId="0" borderId="0" xfId="11"/>
    <xf numFmtId="10" fontId="16" fillId="4" borderId="0" xfId="8"/>
    <xf numFmtId="165" fontId="1" fillId="0" borderId="0" xfId="10"/>
    <xf numFmtId="166" fontId="17" fillId="0" borderId="0" xfId="12" applyFont="1"/>
    <xf numFmtId="166" fontId="16" fillId="0" borderId="0" xfId="11" applyFont="1"/>
    <xf numFmtId="166" fontId="18" fillId="0" borderId="0" xfId="13" applyFont="1">
      <alignment horizontal="center"/>
    </xf>
    <xf numFmtId="165" fontId="1" fillId="0" borderId="0" xfId="10" applyFont="1"/>
    <xf numFmtId="169" fontId="16" fillId="3" borderId="0" xfId="2"/>
    <xf numFmtId="169" fontId="16" fillId="3" borderId="0" xfId="2" applyBorder="1"/>
    <xf numFmtId="166" fontId="4" fillId="5" borderId="0" xfId="0" applyFont="1" applyFill="1" applyBorder="1" applyAlignment="1" applyProtection="1">
      <alignment horizontal="center"/>
    </xf>
    <xf numFmtId="166" fontId="2" fillId="0" borderId="9" xfId="0" applyFont="1" applyBorder="1" applyAlignment="1" applyProtection="1">
      <alignment horizontal="left" vertical="center" wrapText="1" indent="1"/>
    </xf>
    <xf numFmtId="166" fontId="2" fillId="0" borderId="10" xfId="0" applyFont="1" applyBorder="1" applyAlignment="1" applyProtection="1">
      <alignment horizontal="left" vertical="center" wrapText="1" indent="1"/>
    </xf>
    <xf numFmtId="166" fontId="13" fillId="5" borderId="0" xfId="0" applyFont="1" applyFill="1" applyAlignment="1">
      <alignment horizontal="left"/>
    </xf>
    <xf numFmtId="166" fontId="0" fillId="0" borderId="0" xfId="11" applyFont="1"/>
    <xf numFmtId="9" fontId="0" fillId="0" borderId="0" xfId="14" applyFont="1"/>
  </cellXfs>
  <cellStyles count="15">
    <cellStyle name="CalcsCell" xfId="1"/>
    <cellStyle name="CalcsCellCurrency" xfId="2"/>
    <cellStyle name="CalcsCellPercent" xfId="3"/>
    <cellStyle name="Comma" xfId="4" builtinId="3"/>
    <cellStyle name="date" xfId="5"/>
    <cellStyle name="InputCells" xfId="6"/>
    <cellStyle name="InputCellsCurrency" xfId="7"/>
    <cellStyle name="InputCellsPercent" xfId="8"/>
    <cellStyle name="InputMask" xfId="9"/>
    <cellStyle name="Normal" xfId="0" builtinId="0"/>
    <cellStyle name="Percent" xfId="14" builtinId="5"/>
    <cellStyle name="RangeName" xfId="10"/>
    <cellStyle name="RowTitle" xfId="11"/>
    <cellStyle name="SectionTitle" xfId="12"/>
    <cellStyle name="Units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12</xdr:row>
          <xdr:rowOff>28575</xdr:rowOff>
        </xdr:from>
        <xdr:to>
          <xdr:col>3</xdr:col>
          <xdr:colOff>271463</xdr:colOff>
          <xdr:row>14</xdr:row>
          <xdr:rowOff>23813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1"/>
  <sheetViews>
    <sheetView workbookViewId="0">
      <selection activeCell="C20" sqref="C20"/>
    </sheetView>
  </sheetViews>
  <sheetFormatPr defaultRowHeight="15" x14ac:dyDescent="0.4"/>
  <cols>
    <col min="1" max="5" width="18.21875" style="5" customWidth="1"/>
    <col min="6" max="7" width="18.21875" customWidth="1"/>
  </cols>
  <sheetData>
    <row r="1" spans="1:7" x14ac:dyDescent="0.4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23</v>
      </c>
      <c r="G1" s="6" t="s">
        <v>5</v>
      </c>
    </row>
    <row r="2" spans="1:7" x14ac:dyDescent="0.4">
      <c r="A2" s="7" t="s">
        <v>17</v>
      </c>
      <c r="B2" s="7" t="s">
        <v>8</v>
      </c>
      <c r="C2" s="7" t="s">
        <v>20</v>
      </c>
      <c r="D2" s="7" t="s">
        <v>15</v>
      </c>
      <c r="E2" s="7" t="s">
        <v>16</v>
      </c>
      <c r="F2" s="7" t="s">
        <v>25</v>
      </c>
      <c r="G2" s="7" t="s">
        <v>27</v>
      </c>
    </row>
    <row r="3" spans="1:7" x14ac:dyDescent="0.4">
      <c r="A3" s="7" t="s">
        <v>24</v>
      </c>
      <c r="B3" s="7" t="s">
        <v>9</v>
      </c>
      <c r="C3" s="7" t="s">
        <v>22</v>
      </c>
      <c r="D3" s="7" t="s">
        <v>18</v>
      </c>
      <c r="E3" s="7" t="s">
        <v>19</v>
      </c>
      <c r="F3" s="7" t="s">
        <v>4</v>
      </c>
      <c r="G3" s="7" t="s">
        <v>26</v>
      </c>
    </row>
    <row r="4" spans="1:7" x14ac:dyDescent="0.4">
      <c r="A4" s="7"/>
      <c r="B4" s="7"/>
      <c r="C4" s="7" t="s">
        <v>30</v>
      </c>
      <c r="D4" s="7" t="s">
        <v>33</v>
      </c>
      <c r="E4" s="7" t="s">
        <v>21</v>
      </c>
      <c r="F4" s="7" t="s">
        <v>34</v>
      </c>
      <c r="G4" s="7" t="s">
        <v>29</v>
      </c>
    </row>
    <row r="5" spans="1:7" x14ac:dyDescent="0.4">
      <c r="A5" s="7"/>
      <c r="B5" s="7"/>
      <c r="C5" s="7"/>
      <c r="D5" s="7" t="s">
        <v>31</v>
      </c>
      <c r="E5" s="7"/>
      <c r="F5" s="7" t="s">
        <v>2</v>
      </c>
      <c r="G5" s="7" t="s">
        <v>28</v>
      </c>
    </row>
    <row r="6" spans="1:7" x14ac:dyDescent="0.4">
      <c r="A6" s="7"/>
      <c r="B6" s="7"/>
      <c r="C6" s="7"/>
      <c r="D6" s="7" t="s">
        <v>32</v>
      </c>
      <c r="E6" s="7"/>
      <c r="F6" s="7"/>
      <c r="G6" s="7"/>
    </row>
    <row r="7" spans="1:7" x14ac:dyDescent="0.4">
      <c r="A7" s="7"/>
      <c r="B7" s="7"/>
      <c r="C7" s="7"/>
      <c r="D7" s="7" t="s">
        <v>0</v>
      </c>
      <c r="E7" s="7"/>
      <c r="F7" s="7"/>
      <c r="G7" s="7"/>
    </row>
    <row r="8" spans="1:7" x14ac:dyDescent="0.4">
      <c r="A8" s="7"/>
      <c r="B8" s="7"/>
      <c r="C8" s="7"/>
      <c r="D8" s="7" t="s">
        <v>3</v>
      </c>
      <c r="E8" s="7"/>
      <c r="F8" s="7"/>
      <c r="G8" s="7"/>
    </row>
    <row r="9" spans="1:7" x14ac:dyDescent="0.4">
      <c r="A9" s="7"/>
      <c r="B9" s="7"/>
      <c r="C9" s="7"/>
      <c r="D9" s="7" t="s">
        <v>1</v>
      </c>
      <c r="E9" s="7"/>
      <c r="F9" s="7"/>
      <c r="G9" s="7"/>
    </row>
    <row r="10" spans="1:7" x14ac:dyDescent="0.4">
      <c r="A10" s="7"/>
      <c r="B10" s="7"/>
      <c r="C10" s="7"/>
      <c r="D10" s="7"/>
      <c r="E10" s="7"/>
      <c r="F10" s="7"/>
      <c r="G10" s="7"/>
    </row>
    <row r="11" spans="1:7" x14ac:dyDescent="0.4">
      <c r="A11" s="7"/>
      <c r="B11" s="7"/>
      <c r="C11" s="7"/>
      <c r="D11" s="7"/>
      <c r="E11" s="7"/>
      <c r="F11" s="7"/>
      <c r="G11" s="7"/>
    </row>
  </sheetData>
  <phoneticPr fontId="3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95250</xdr:colOff>
                    <xdr:row>12</xdr:row>
                    <xdr:rowOff>28575</xdr:rowOff>
                  </from>
                  <to>
                    <xdr:col>3</xdr:col>
                    <xdr:colOff>271463</xdr:colOff>
                    <xdr:row>14</xdr:row>
                    <xdr:rowOff>23813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B1:E29"/>
  <sheetViews>
    <sheetView showGridLines="0" showRowColHeaders="0" showZeros="0" showOutlineSymbols="0" zoomScaleNormal="100" zoomScaleSheetLayoutView="85" workbookViewId="0">
      <selection activeCell="D8" sqref="D8"/>
    </sheetView>
  </sheetViews>
  <sheetFormatPr defaultColWidth="10.33203125" defaultRowHeight="13.5" x14ac:dyDescent="0.35"/>
  <cols>
    <col min="1" max="1" width="5.44140625" style="3" customWidth="1"/>
    <col min="2" max="2" width="4.88671875" style="3" customWidth="1"/>
    <col min="3" max="3" width="20.6640625" style="3" customWidth="1"/>
    <col min="4" max="4" width="49.44140625" style="3" bestFit="1" customWidth="1"/>
    <col min="5" max="5" width="3.77734375" style="3" customWidth="1"/>
    <col min="6" max="16384" width="10.33203125" style="3"/>
  </cols>
  <sheetData>
    <row r="1" spans="2:5" ht="24.95" customHeight="1" thickBot="1" x14ac:dyDescent="0.4"/>
    <row r="2" spans="2:5" x14ac:dyDescent="0.35">
      <c r="B2" s="8"/>
      <c r="C2" s="9"/>
      <c r="D2" s="9"/>
      <c r="E2" s="10"/>
    </row>
    <row r="3" spans="2:5" ht="25.15" x14ac:dyDescent="0.7">
      <c r="B3" s="11"/>
      <c r="C3" s="43" t="s">
        <v>55</v>
      </c>
      <c r="D3" s="43"/>
      <c r="E3" s="12"/>
    </row>
    <row r="4" spans="2:5" ht="9.75" customHeight="1" x14ac:dyDescent="0.35">
      <c r="B4" s="11"/>
      <c r="C4" s="2"/>
      <c r="D4" s="2"/>
      <c r="E4" s="12"/>
    </row>
    <row r="5" spans="2:5" x14ac:dyDescent="0.35">
      <c r="B5" s="11"/>
      <c r="C5" s="20" t="s">
        <v>6</v>
      </c>
      <c r="D5" s="29" t="s">
        <v>56</v>
      </c>
      <c r="E5" s="12"/>
    </row>
    <row r="6" spans="2:5" x14ac:dyDescent="0.35">
      <c r="B6" s="11"/>
      <c r="C6" s="20" t="s">
        <v>39</v>
      </c>
      <c r="D6" s="29" t="str">
        <f ca="1">LEFT(SysFileNamePlus,FIND("]",SysFileNamePlus)-5)</f>
        <v>Blank model filled in.</v>
      </c>
      <c r="E6" s="12"/>
    </row>
    <row r="7" spans="2:5" x14ac:dyDescent="0.35">
      <c r="B7" s="11"/>
      <c r="C7" s="20" t="s">
        <v>35</v>
      </c>
      <c r="D7" s="29" t="str">
        <f ca="1">INFO("directory")</f>
        <v>C:\Users\thanh\Documents\</v>
      </c>
      <c r="E7" s="12"/>
    </row>
    <row r="8" spans="2:5" x14ac:dyDescent="0.35">
      <c r="B8" s="11"/>
      <c r="C8" s="20" t="s">
        <v>52</v>
      </c>
      <c r="D8" s="28">
        <f ca="1">NOW()</f>
        <v>43277.578291898149</v>
      </c>
      <c r="E8" s="12"/>
    </row>
    <row r="9" spans="2:5" x14ac:dyDescent="0.35">
      <c r="B9" s="11"/>
      <c r="C9" s="20" t="s">
        <v>7</v>
      </c>
      <c r="D9" s="21">
        <v>1</v>
      </c>
      <c r="E9" s="12"/>
    </row>
    <row r="10" spans="2:5" ht="13.9" thickBot="1" x14ac:dyDescent="0.4">
      <c r="B10" s="13"/>
      <c r="C10" s="14"/>
      <c r="D10" s="14"/>
      <c r="E10" s="15"/>
    </row>
    <row r="11" spans="2:5" ht="13.9" thickBot="1" x14ac:dyDescent="0.4"/>
    <row r="12" spans="2:5" ht="39.950000000000003" customHeight="1" thickBot="1" x14ac:dyDescent="0.4">
      <c r="C12" s="44" t="s">
        <v>57</v>
      </c>
      <c r="D12" s="45"/>
    </row>
    <row r="15" spans="2:5" ht="13.9" x14ac:dyDescent="0.4">
      <c r="C15" s="17" t="s">
        <v>36</v>
      </c>
      <c r="D15" s="18" t="str">
        <f ca="1">CELL("filename")</f>
        <v>D:\GITHUB\EXCEL\Masking\[Blank model filled in.xlsx]Calculations</v>
      </c>
    </row>
    <row r="16" spans="2:5" ht="13.9" x14ac:dyDescent="0.4">
      <c r="C16" s="17" t="s">
        <v>37</v>
      </c>
      <c r="D16" s="19">
        <f ca="1">FIND("\[",SysFileName)+2</f>
        <v>26</v>
      </c>
    </row>
    <row r="17" spans="3:4" ht="13.9" x14ac:dyDescent="0.4">
      <c r="C17" s="17" t="s">
        <v>38</v>
      </c>
      <c r="D17" s="19" t="str">
        <f ca="1">MID(SysFileName,SysFileNameBegins,99999)</f>
        <v>Blank model filled in.xlsx]Calculations</v>
      </c>
    </row>
    <row r="29" spans="3:4" x14ac:dyDescent="0.35">
      <c r="C29" s="4"/>
      <c r="D29" s="4"/>
    </row>
  </sheetData>
  <mergeCells count="2">
    <mergeCell ref="C3:D3"/>
    <mergeCell ref="C12:D12"/>
  </mergeCells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6"/>
  <sheetViews>
    <sheetView zoomScale="7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5" sqref="D15"/>
    </sheetView>
  </sheetViews>
  <sheetFormatPr defaultRowHeight="15" x14ac:dyDescent="0.4"/>
  <cols>
    <col min="1" max="1" width="20.44140625" customWidth="1"/>
    <col min="2" max="2" width="32.109375" bestFit="1" customWidth="1"/>
    <col min="3" max="3" width="12" customWidth="1"/>
    <col min="4" max="4" width="13" customWidth="1"/>
    <col min="5" max="16" width="9.5546875" customWidth="1"/>
  </cols>
  <sheetData>
    <row r="1" spans="1:17" ht="15.4" x14ac:dyDescent="0.45">
      <c r="A1" s="46" t="s">
        <v>53</v>
      </c>
      <c r="B1" s="46"/>
      <c r="C1" s="46"/>
      <c r="D1" s="26" t="s">
        <v>46</v>
      </c>
      <c r="E1" s="22">
        <v>1</v>
      </c>
      <c r="F1" s="24">
        <f>E1+1</f>
        <v>2</v>
      </c>
      <c r="G1" s="24">
        <f t="shared" ref="G1:P1" si="0">F1+1</f>
        <v>3</v>
      </c>
      <c r="H1" s="24">
        <f t="shared" si="0"/>
        <v>4</v>
      </c>
      <c r="I1" s="24">
        <f t="shared" si="0"/>
        <v>5</v>
      </c>
      <c r="J1" s="24">
        <f t="shared" si="0"/>
        <v>6</v>
      </c>
      <c r="K1" s="24">
        <f t="shared" si="0"/>
        <v>7</v>
      </c>
      <c r="L1" s="24">
        <f t="shared" si="0"/>
        <v>8</v>
      </c>
      <c r="M1" s="24">
        <f t="shared" si="0"/>
        <v>9</v>
      </c>
      <c r="N1" s="24">
        <f t="shared" si="0"/>
        <v>10</v>
      </c>
      <c r="O1" s="24">
        <f t="shared" si="0"/>
        <v>11</v>
      </c>
      <c r="P1" s="24">
        <f t="shared" si="0"/>
        <v>12</v>
      </c>
      <c r="Q1" s="36" t="s">
        <v>49</v>
      </c>
    </row>
    <row r="2" spans="1:17" ht="15.4" x14ac:dyDescent="0.45">
      <c r="A2" s="24"/>
      <c r="B2" s="22"/>
      <c r="C2" s="25"/>
      <c r="D2" s="26" t="s">
        <v>47</v>
      </c>
      <c r="E2" s="27">
        <f ca="1">EOMONTH(SysStartDate,-1)+1</f>
        <v>43252</v>
      </c>
      <c r="F2" s="27">
        <f ca="1">E3+1</f>
        <v>43282</v>
      </c>
      <c r="G2" s="27">
        <f t="shared" ref="G2:P2" ca="1" si="1">F3+1</f>
        <v>43313</v>
      </c>
      <c r="H2" s="27">
        <f t="shared" ca="1" si="1"/>
        <v>43344</v>
      </c>
      <c r="I2" s="27">
        <f t="shared" ca="1" si="1"/>
        <v>43374</v>
      </c>
      <c r="J2" s="27">
        <f t="shared" ca="1" si="1"/>
        <v>43405</v>
      </c>
      <c r="K2" s="27">
        <f t="shared" ca="1" si="1"/>
        <v>43435</v>
      </c>
      <c r="L2" s="27">
        <f t="shared" ca="1" si="1"/>
        <v>43466</v>
      </c>
      <c r="M2" s="27">
        <f t="shared" ca="1" si="1"/>
        <v>43497</v>
      </c>
      <c r="N2" s="27">
        <f t="shared" ca="1" si="1"/>
        <v>43525</v>
      </c>
      <c r="O2" s="27">
        <f t="shared" ca="1" si="1"/>
        <v>43556</v>
      </c>
      <c r="P2" s="27">
        <f t="shared" ca="1" si="1"/>
        <v>43586</v>
      </c>
      <c r="Q2" s="36" t="s">
        <v>50</v>
      </c>
    </row>
    <row r="3" spans="1:17" ht="15.4" x14ac:dyDescent="0.45">
      <c r="A3" s="23" t="s">
        <v>43</v>
      </c>
      <c r="B3" s="23" t="s">
        <v>44</v>
      </c>
      <c r="C3" s="32" t="s">
        <v>45</v>
      </c>
      <c r="D3" s="26" t="s">
        <v>48</v>
      </c>
      <c r="E3" s="27">
        <f t="shared" ref="E3:P3" ca="1" si="2">EOMONTH(E2,0)</f>
        <v>43281</v>
      </c>
      <c r="F3" s="27">
        <f t="shared" ca="1" si="2"/>
        <v>43312</v>
      </c>
      <c r="G3" s="27">
        <f t="shared" ca="1" si="2"/>
        <v>43343</v>
      </c>
      <c r="H3" s="27">
        <f t="shared" ca="1" si="2"/>
        <v>43373</v>
      </c>
      <c r="I3" s="27">
        <f t="shared" ca="1" si="2"/>
        <v>43404</v>
      </c>
      <c r="J3" s="27">
        <f t="shared" ca="1" si="2"/>
        <v>43434</v>
      </c>
      <c r="K3" s="27">
        <f t="shared" ca="1" si="2"/>
        <v>43465</v>
      </c>
      <c r="L3" s="27">
        <f t="shared" ca="1" si="2"/>
        <v>43496</v>
      </c>
      <c r="M3" s="27">
        <f t="shared" ca="1" si="2"/>
        <v>43524</v>
      </c>
      <c r="N3" s="27">
        <f t="shared" ca="1" si="2"/>
        <v>43555</v>
      </c>
      <c r="O3" s="27">
        <f t="shared" ca="1" si="2"/>
        <v>43585</v>
      </c>
      <c r="P3" s="27">
        <f t="shared" ca="1" si="2"/>
        <v>43616</v>
      </c>
      <c r="Q3" s="36" t="s">
        <v>51</v>
      </c>
    </row>
    <row r="4" spans="1:17" ht="15.4" x14ac:dyDescent="0.45">
      <c r="A4" s="30"/>
      <c r="B4" s="34"/>
      <c r="C4" s="31"/>
      <c r="Q4" s="36"/>
    </row>
    <row r="5" spans="1:17" ht="15.4" x14ac:dyDescent="0.45">
      <c r="A5" s="37" t="s">
        <v>65</v>
      </c>
      <c r="B5" s="34"/>
      <c r="C5" s="31"/>
      <c r="Q5" s="36"/>
    </row>
    <row r="6" spans="1:17" ht="15.4" x14ac:dyDescent="0.45">
      <c r="A6" s="30"/>
      <c r="B6" s="38" t="s">
        <v>66</v>
      </c>
      <c r="C6" s="39" t="s">
        <v>60</v>
      </c>
      <c r="E6" s="33">
        <v>20000</v>
      </c>
      <c r="F6" s="33">
        <v>20000</v>
      </c>
      <c r="G6" s="33">
        <v>20000</v>
      </c>
      <c r="H6" s="33">
        <v>30000</v>
      </c>
      <c r="I6" s="33">
        <v>30000</v>
      </c>
      <c r="J6" s="33">
        <v>30000</v>
      </c>
      <c r="K6" s="33">
        <v>30000</v>
      </c>
      <c r="L6" s="33">
        <v>30000</v>
      </c>
      <c r="M6" s="33">
        <v>30000</v>
      </c>
      <c r="N6" s="33">
        <v>30000</v>
      </c>
      <c r="O6" s="33">
        <v>30000</v>
      </c>
      <c r="P6" s="33">
        <v>30000</v>
      </c>
      <c r="Q6" s="40" t="s">
        <v>69</v>
      </c>
    </row>
    <row r="7" spans="1:17" ht="15.4" x14ac:dyDescent="0.45">
      <c r="A7" s="30"/>
      <c r="B7" s="38" t="s">
        <v>67</v>
      </c>
      <c r="C7" s="39" t="s">
        <v>60</v>
      </c>
      <c r="E7" s="33">
        <v>10000</v>
      </c>
      <c r="F7" s="33">
        <v>11000</v>
      </c>
      <c r="G7" s="33">
        <v>12000</v>
      </c>
      <c r="H7" s="33">
        <v>13000</v>
      </c>
      <c r="I7" s="33">
        <v>14000</v>
      </c>
      <c r="J7" s="33">
        <v>15000</v>
      </c>
      <c r="K7" s="33">
        <v>16000</v>
      </c>
      <c r="L7" s="33">
        <v>17000</v>
      </c>
      <c r="M7" s="33">
        <v>18000</v>
      </c>
      <c r="N7" s="33">
        <v>19000</v>
      </c>
      <c r="O7" s="33">
        <v>20000</v>
      </c>
      <c r="P7" s="33">
        <v>21000</v>
      </c>
      <c r="Q7" s="40" t="s">
        <v>70</v>
      </c>
    </row>
    <row r="8" spans="1:17" ht="15.4" x14ac:dyDescent="0.45">
      <c r="A8" s="30"/>
      <c r="B8" s="38" t="s">
        <v>68</v>
      </c>
      <c r="C8" s="39" t="s">
        <v>60</v>
      </c>
      <c r="E8" s="33">
        <v>5000</v>
      </c>
      <c r="F8" s="33">
        <v>5000</v>
      </c>
      <c r="G8" s="33">
        <v>6000</v>
      </c>
      <c r="H8" s="33">
        <v>6000</v>
      </c>
      <c r="I8" s="33">
        <v>6000</v>
      </c>
      <c r="J8" s="33">
        <v>6000</v>
      </c>
      <c r="K8" s="33">
        <v>6000</v>
      </c>
      <c r="L8" s="33">
        <v>6000</v>
      </c>
      <c r="M8" s="33">
        <v>6000</v>
      </c>
      <c r="N8" s="33">
        <v>6000</v>
      </c>
      <c r="O8" s="33">
        <v>6000</v>
      </c>
      <c r="P8" s="33">
        <v>6000</v>
      </c>
      <c r="Q8" s="40" t="s">
        <v>71</v>
      </c>
    </row>
    <row r="9" spans="1:17" ht="15.4" x14ac:dyDescent="0.45">
      <c r="A9" s="30"/>
      <c r="B9" s="34"/>
      <c r="C9" s="31"/>
      <c r="Q9" s="36"/>
    </row>
    <row r="10" spans="1:17" ht="15.4" x14ac:dyDescent="0.45">
      <c r="A10" s="30" t="s">
        <v>58</v>
      </c>
      <c r="B10" s="34"/>
      <c r="C10" s="31"/>
      <c r="Q10" s="36"/>
    </row>
    <row r="11" spans="1:17" ht="15.4" x14ac:dyDescent="0.45">
      <c r="A11" s="30"/>
      <c r="B11" s="34" t="s">
        <v>59</v>
      </c>
      <c r="C11" s="31" t="s">
        <v>60</v>
      </c>
      <c r="E11" s="33">
        <v>10000</v>
      </c>
      <c r="F11" s="33">
        <v>15000</v>
      </c>
      <c r="G11" s="33">
        <v>20000</v>
      </c>
      <c r="H11" s="33">
        <v>25000</v>
      </c>
      <c r="I11" s="33">
        <v>30000</v>
      </c>
      <c r="J11" s="33">
        <v>35000</v>
      </c>
      <c r="K11" s="33">
        <v>40000</v>
      </c>
      <c r="L11" s="33">
        <v>45000</v>
      </c>
      <c r="M11" s="33">
        <v>50000</v>
      </c>
      <c r="N11" s="33">
        <v>55000</v>
      </c>
      <c r="O11" s="33">
        <v>60000</v>
      </c>
      <c r="P11" s="33">
        <v>65000</v>
      </c>
      <c r="Q11" s="36" t="s">
        <v>63</v>
      </c>
    </row>
    <row r="12" spans="1:17" ht="15.4" x14ac:dyDescent="0.45">
      <c r="A12" s="30"/>
      <c r="B12" s="34" t="s">
        <v>61</v>
      </c>
      <c r="C12" s="31" t="s">
        <v>62</v>
      </c>
      <c r="D12" s="35">
        <v>1.5</v>
      </c>
      <c r="E12" s="36" t="s">
        <v>64</v>
      </c>
      <c r="Q12" s="36"/>
    </row>
    <row r="13" spans="1:17" ht="15.4" x14ac:dyDescent="0.45">
      <c r="A13" s="30"/>
      <c r="B13" s="34"/>
      <c r="C13" s="31"/>
      <c r="Q13" s="36"/>
    </row>
    <row r="14" spans="1:17" ht="15.4" x14ac:dyDescent="0.45">
      <c r="A14" s="30" t="s">
        <v>79</v>
      </c>
      <c r="B14" s="34"/>
      <c r="C14" s="31"/>
      <c r="Q14" s="36"/>
    </row>
    <row r="15" spans="1:17" ht="15.4" x14ac:dyDescent="0.45">
      <c r="A15" s="30"/>
      <c r="B15" s="47" t="s">
        <v>83</v>
      </c>
      <c r="C15" s="31"/>
      <c r="D15" s="48">
        <v>0.2</v>
      </c>
      <c r="Q15" s="36"/>
    </row>
    <row r="16" spans="1:17" ht="15.4" x14ac:dyDescent="0.45">
      <c r="A16" s="30"/>
      <c r="B16" s="47" t="s">
        <v>81</v>
      </c>
      <c r="C16" s="31"/>
      <c r="D16">
        <v>9</v>
      </c>
      <c r="Q16" s="36"/>
    </row>
    <row r="17" spans="1:17" ht="15.4" x14ac:dyDescent="0.45">
      <c r="A17" s="30"/>
      <c r="B17" s="34"/>
      <c r="C17" s="31"/>
      <c r="Q17" s="36"/>
    </row>
    <row r="18" spans="1:17" ht="15.4" x14ac:dyDescent="0.45">
      <c r="A18" s="30"/>
      <c r="B18" s="34"/>
      <c r="C18" s="31"/>
      <c r="Q18" s="36"/>
    </row>
    <row r="19" spans="1:17" ht="15.4" x14ac:dyDescent="0.45">
      <c r="A19" s="30"/>
      <c r="B19" s="34"/>
      <c r="C19" s="31"/>
      <c r="Q19" s="36"/>
    </row>
    <row r="20" spans="1:17" ht="15.4" x14ac:dyDescent="0.45">
      <c r="A20" s="30"/>
      <c r="B20" s="34"/>
      <c r="C20" s="31"/>
      <c r="Q20" s="36"/>
    </row>
    <row r="21" spans="1:17" ht="15.4" x14ac:dyDescent="0.45">
      <c r="A21" s="30"/>
      <c r="B21" s="34"/>
      <c r="C21" s="31"/>
      <c r="Q21" s="36"/>
    </row>
    <row r="22" spans="1:17" ht="15.4" x14ac:dyDescent="0.45">
      <c r="A22" s="30"/>
      <c r="B22" s="34"/>
      <c r="C22" s="31"/>
      <c r="Q22" s="36"/>
    </row>
    <row r="23" spans="1:17" ht="15.4" x14ac:dyDescent="0.45">
      <c r="A23" s="30"/>
      <c r="B23" s="34"/>
      <c r="C23" s="31"/>
      <c r="Q23" s="36"/>
    </row>
    <row r="24" spans="1:17" ht="15.4" x14ac:dyDescent="0.45">
      <c r="A24" s="30"/>
      <c r="B24" s="34"/>
      <c r="C24" s="31"/>
      <c r="Q24" s="36"/>
    </row>
    <row r="25" spans="1:17" ht="15.4" x14ac:dyDescent="0.45">
      <c r="A25" s="30"/>
      <c r="B25" s="34"/>
      <c r="C25" s="31"/>
      <c r="Q25" s="36"/>
    </row>
    <row r="26" spans="1:17" ht="15.4" x14ac:dyDescent="0.45">
      <c r="A26" s="30"/>
      <c r="B26" s="34"/>
      <c r="C26" s="31"/>
      <c r="Q26" s="36"/>
    </row>
    <row r="27" spans="1:17" ht="15.4" x14ac:dyDescent="0.45">
      <c r="A27" s="30"/>
      <c r="B27" s="34"/>
      <c r="C27" s="31"/>
      <c r="Q27" s="36"/>
    </row>
    <row r="28" spans="1:17" ht="15.4" x14ac:dyDescent="0.45">
      <c r="A28" s="30"/>
      <c r="C28" s="31"/>
      <c r="Q28" s="36"/>
    </row>
    <row r="29" spans="1:17" ht="15.4" x14ac:dyDescent="0.45">
      <c r="A29" s="30"/>
      <c r="C29" s="31"/>
      <c r="Q29" s="36"/>
    </row>
    <row r="30" spans="1:17" ht="15.4" x14ac:dyDescent="0.45">
      <c r="A30" s="30"/>
      <c r="C30" s="31"/>
      <c r="Q30" s="36"/>
    </row>
    <row r="31" spans="1:17" ht="15.4" x14ac:dyDescent="0.45">
      <c r="A31" s="30"/>
      <c r="C31" s="31"/>
      <c r="Q31" s="36"/>
    </row>
    <row r="32" spans="1:17" ht="15.4" x14ac:dyDescent="0.45">
      <c r="A32" s="30"/>
      <c r="C32" s="31"/>
    </row>
    <row r="33" spans="1:3" ht="15.4" x14ac:dyDescent="0.45">
      <c r="A33" s="30"/>
      <c r="C33" s="31"/>
    </row>
    <row r="34" spans="1:3" ht="15.4" x14ac:dyDescent="0.45">
      <c r="A34" s="30"/>
      <c r="C34" s="31"/>
    </row>
    <row r="35" spans="1:3" ht="15.4" x14ac:dyDescent="0.45">
      <c r="C35" s="31"/>
    </row>
    <row r="36" spans="1:3" ht="15.4" x14ac:dyDescent="0.45">
      <c r="C36" s="31"/>
    </row>
  </sheetData>
  <mergeCells count="1">
    <mergeCell ref="A1:C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3"/>
  <sheetViews>
    <sheetView tabSelected="1" zoomScale="7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1" sqref="E21"/>
    </sheetView>
  </sheetViews>
  <sheetFormatPr defaultRowHeight="15" x14ac:dyDescent="0.4"/>
  <cols>
    <col min="1" max="1" width="12.33203125" customWidth="1"/>
    <col min="2" max="2" width="12.5546875" bestFit="1" customWidth="1"/>
    <col min="3" max="3" width="5.44140625" bestFit="1" customWidth="1"/>
    <col min="4" max="4" width="13" customWidth="1"/>
    <col min="5" max="16" width="9.5546875" customWidth="1"/>
  </cols>
  <sheetData>
    <row r="1" spans="1:17" ht="15.4" x14ac:dyDescent="0.45">
      <c r="A1" s="46" t="s">
        <v>54</v>
      </c>
      <c r="B1" s="46"/>
      <c r="C1" s="46"/>
      <c r="D1" s="26" t="s">
        <v>46</v>
      </c>
      <c r="E1" s="22">
        <f t="shared" ref="E1:P1" si="0">PeriodIn</f>
        <v>1</v>
      </c>
      <c r="F1" s="22">
        <f t="shared" si="0"/>
        <v>2</v>
      </c>
      <c r="G1" s="22">
        <f t="shared" si="0"/>
        <v>3</v>
      </c>
      <c r="H1" s="22">
        <f t="shared" si="0"/>
        <v>4</v>
      </c>
      <c r="I1" s="22">
        <f t="shared" si="0"/>
        <v>5</v>
      </c>
      <c r="J1" s="22">
        <f t="shared" si="0"/>
        <v>6</v>
      </c>
      <c r="K1" s="22">
        <f t="shared" si="0"/>
        <v>7</v>
      </c>
      <c r="L1" s="22">
        <f t="shared" si="0"/>
        <v>8</v>
      </c>
      <c r="M1" s="22">
        <f t="shared" si="0"/>
        <v>9</v>
      </c>
      <c r="N1" s="22">
        <f t="shared" si="0"/>
        <v>10</v>
      </c>
      <c r="O1" s="22">
        <f t="shared" si="0"/>
        <v>11</v>
      </c>
      <c r="P1" s="22">
        <f t="shared" si="0"/>
        <v>12</v>
      </c>
      <c r="Q1" s="1" t="s">
        <v>40</v>
      </c>
    </row>
    <row r="2" spans="1:17" ht="15.4" x14ac:dyDescent="0.45">
      <c r="A2" s="24"/>
      <c r="B2" s="22"/>
      <c r="C2" s="25"/>
      <c r="D2" s="26" t="s">
        <v>47</v>
      </c>
      <c r="E2" s="27">
        <f t="shared" ref="E2:P2" ca="1" si="1">PeriodStartIn</f>
        <v>43252</v>
      </c>
      <c r="F2" s="27">
        <f t="shared" ca="1" si="1"/>
        <v>43282</v>
      </c>
      <c r="G2" s="27">
        <f t="shared" ca="1" si="1"/>
        <v>43313</v>
      </c>
      <c r="H2" s="27">
        <f t="shared" ca="1" si="1"/>
        <v>43344</v>
      </c>
      <c r="I2" s="27">
        <f t="shared" ca="1" si="1"/>
        <v>43374</v>
      </c>
      <c r="J2" s="27">
        <f t="shared" ca="1" si="1"/>
        <v>43405</v>
      </c>
      <c r="K2" s="27">
        <f t="shared" ca="1" si="1"/>
        <v>43435</v>
      </c>
      <c r="L2" s="27">
        <f t="shared" ca="1" si="1"/>
        <v>43466</v>
      </c>
      <c r="M2" s="27">
        <f t="shared" ca="1" si="1"/>
        <v>43497</v>
      </c>
      <c r="N2" s="27">
        <f t="shared" ca="1" si="1"/>
        <v>43525</v>
      </c>
      <c r="O2" s="27">
        <f t="shared" ca="1" si="1"/>
        <v>43556</v>
      </c>
      <c r="P2" s="27">
        <f t="shared" ca="1" si="1"/>
        <v>43586</v>
      </c>
      <c r="Q2" s="16" t="s">
        <v>41</v>
      </c>
    </row>
    <row r="3" spans="1:17" ht="15.4" x14ac:dyDescent="0.45">
      <c r="A3" s="23" t="s">
        <v>43</v>
      </c>
      <c r="B3" s="23" t="s">
        <v>44</v>
      </c>
      <c r="C3" s="23" t="s">
        <v>45</v>
      </c>
      <c r="D3" s="26" t="s">
        <v>48</v>
      </c>
      <c r="E3" s="27">
        <f t="shared" ref="E3:P3" ca="1" si="2">PeriodEndIn</f>
        <v>43281</v>
      </c>
      <c r="F3" s="27">
        <f t="shared" ca="1" si="2"/>
        <v>43312</v>
      </c>
      <c r="G3" s="27">
        <f t="shared" ca="1" si="2"/>
        <v>43343</v>
      </c>
      <c r="H3" s="27">
        <f t="shared" ca="1" si="2"/>
        <v>43373</v>
      </c>
      <c r="I3" s="27">
        <f t="shared" ca="1" si="2"/>
        <v>43404</v>
      </c>
      <c r="J3" s="27">
        <f t="shared" ca="1" si="2"/>
        <v>43434</v>
      </c>
      <c r="K3" s="27">
        <f t="shared" ca="1" si="2"/>
        <v>43465</v>
      </c>
      <c r="L3" s="27">
        <f t="shared" ca="1" si="2"/>
        <v>43496</v>
      </c>
      <c r="M3" s="27">
        <f t="shared" ca="1" si="2"/>
        <v>43524</v>
      </c>
      <c r="N3" s="27">
        <f t="shared" ca="1" si="2"/>
        <v>43555</v>
      </c>
      <c r="O3" s="27">
        <f t="shared" ca="1" si="2"/>
        <v>43585</v>
      </c>
      <c r="P3" s="27">
        <f t="shared" ca="1" si="2"/>
        <v>43616</v>
      </c>
      <c r="Q3" s="16" t="s">
        <v>42</v>
      </c>
    </row>
    <row r="5" spans="1:17" ht="15.4" x14ac:dyDescent="0.45">
      <c r="A5" s="37" t="s">
        <v>76</v>
      </c>
      <c r="B5" s="34"/>
      <c r="C5" s="31"/>
      <c r="Q5" s="36"/>
    </row>
    <row r="6" spans="1:17" ht="15.4" x14ac:dyDescent="0.45">
      <c r="A6" s="30"/>
      <c r="B6" s="38" t="s">
        <v>58</v>
      </c>
      <c r="C6" s="39" t="s">
        <v>60</v>
      </c>
      <c r="E6" s="41">
        <f t="shared" ref="E6:P6" si="3">RevenueMonthlyIn*RevenueMultiplierIn</f>
        <v>15000</v>
      </c>
      <c r="F6" s="41">
        <f t="shared" si="3"/>
        <v>22500</v>
      </c>
      <c r="G6" s="41">
        <f t="shared" si="3"/>
        <v>30000</v>
      </c>
      <c r="H6" s="41">
        <f t="shared" si="3"/>
        <v>37500</v>
      </c>
      <c r="I6" s="41">
        <f t="shared" si="3"/>
        <v>45000</v>
      </c>
      <c r="J6" s="41">
        <f t="shared" si="3"/>
        <v>52500</v>
      </c>
      <c r="K6" s="41">
        <f t="shared" si="3"/>
        <v>60000</v>
      </c>
      <c r="L6" s="41">
        <f t="shared" si="3"/>
        <v>67500</v>
      </c>
      <c r="M6" s="41">
        <f t="shared" si="3"/>
        <v>75000</v>
      </c>
      <c r="N6" s="41">
        <f t="shared" si="3"/>
        <v>82500</v>
      </c>
      <c r="O6" s="41">
        <f t="shared" si="3"/>
        <v>90000</v>
      </c>
      <c r="P6" s="41">
        <f t="shared" si="3"/>
        <v>97500</v>
      </c>
      <c r="Q6" s="36" t="s">
        <v>72</v>
      </c>
    </row>
    <row r="7" spans="1:17" ht="15.4" x14ac:dyDescent="0.45">
      <c r="A7" s="30"/>
      <c r="B7" s="38"/>
      <c r="C7" s="31"/>
    </row>
    <row r="8" spans="1:17" ht="15.4" x14ac:dyDescent="0.45">
      <c r="A8" s="37" t="s">
        <v>77</v>
      </c>
      <c r="B8" s="38"/>
      <c r="C8" s="31"/>
    </row>
    <row r="9" spans="1:17" ht="15.4" x14ac:dyDescent="0.45">
      <c r="A9" s="30"/>
      <c r="B9" s="38" t="s">
        <v>65</v>
      </c>
      <c r="C9" s="39" t="s">
        <v>60</v>
      </c>
      <c r="E9" s="41">
        <f t="shared" ref="E9:P9" si="4">CostsOverseas+CostsUk+CostsVices</f>
        <v>35000</v>
      </c>
      <c r="F9" s="41">
        <f t="shared" si="4"/>
        <v>36000</v>
      </c>
      <c r="G9" s="41">
        <f t="shared" si="4"/>
        <v>38000</v>
      </c>
      <c r="H9" s="41">
        <f t="shared" si="4"/>
        <v>49000</v>
      </c>
      <c r="I9" s="41">
        <f t="shared" si="4"/>
        <v>50000</v>
      </c>
      <c r="J9" s="41">
        <f t="shared" si="4"/>
        <v>51000</v>
      </c>
      <c r="K9" s="41">
        <f t="shared" si="4"/>
        <v>52000</v>
      </c>
      <c r="L9" s="41">
        <f t="shared" si="4"/>
        <v>53000</v>
      </c>
      <c r="M9" s="41">
        <f t="shared" si="4"/>
        <v>54000</v>
      </c>
      <c r="N9" s="41">
        <f t="shared" si="4"/>
        <v>55000</v>
      </c>
      <c r="O9" s="41">
        <f t="shared" si="4"/>
        <v>56000</v>
      </c>
      <c r="P9" s="41">
        <f t="shared" si="4"/>
        <v>57000</v>
      </c>
      <c r="Q9" s="36" t="s">
        <v>73</v>
      </c>
    </row>
    <row r="10" spans="1:17" ht="15.4" x14ac:dyDescent="0.45">
      <c r="A10" s="30"/>
      <c r="B10" s="38"/>
      <c r="C10" s="31"/>
    </row>
    <row r="11" spans="1:17" ht="15.4" x14ac:dyDescent="0.45">
      <c r="A11" s="37" t="s">
        <v>78</v>
      </c>
      <c r="B11" s="38"/>
      <c r="C11" s="31"/>
    </row>
    <row r="12" spans="1:17" ht="15.4" x14ac:dyDescent="0.45">
      <c r="A12" s="30"/>
      <c r="B12" s="38" t="s">
        <v>74</v>
      </c>
      <c r="C12" s="39" t="s">
        <v>60</v>
      </c>
      <c r="E12" s="42">
        <f t="shared" ref="E12:P12" si="5">RevenueTotal-CostsTotal</f>
        <v>-20000</v>
      </c>
      <c r="F12" s="42">
        <f t="shared" si="5"/>
        <v>-13500</v>
      </c>
      <c r="G12" s="42">
        <f t="shared" si="5"/>
        <v>-8000</v>
      </c>
      <c r="H12" s="42">
        <f t="shared" si="5"/>
        <v>-11500</v>
      </c>
      <c r="I12" s="42">
        <f t="shared" si="5"/>
        <v>-5000</v>
      </c>
      <c r="J12" s="42">
        <f t="shared" si="5"/>
        <v>1500</v>
      </c>
      <c r="K12" s="42">
        <f t="shared" si="5"/>
        <v>8000</v>
      </c>
      <c r="L12" s="42">
        <f t="shared" si="5"/>
        <v>14500</v>
      </c>
      <c r="M12" s="42">
        <f t="shared" si="5"/>
        <v>21000</v>
      </c>
      <c r="N12" s="42">
        <f t="shared" si="5"/>
        <v>27500</v>
      </c>
      <c r="O12" s="42">
        <f t="shared" si="5"/>
        <v>34000</v>
      </c>
      <c r="P12" s="42">
        <f t="shared" si="5"/>
        <v>40500</v>
      </c>
      <c r="Q12" s="40" t="s">
        <v>75</v>
      </c>
    </row>
    <row r="13" spans="1:17" ht="15.4" x14ac:dyDescent="0.45">
      <c r="A13" s="30"/>
      <c r="B13" s="34"/>
      <c r="C13" s="31"/>
      <c r="Q13" s="36"/>
    </row>
    <row r="14" spans="1:17" ht="15.4" x14ac:dyDescent="0.45">
      <c r="A14" s="30" t="s">
        <v>79</v>
      </c>
      <c r="B14" s="34"/>
      <c r="C14" s="31"/>
      <c r="Q14" s="36"/>
    </row>
    <row r="15" spans="1:17" ht="15.4" x14ac:dyDescent="0.45">
      <c r="A15" s="30"/>
      <c r="B15" s="47" t="s">
        <v>80</v>
      </c>
      <c r="C15" s="31"/>
      <c r="E15">
        <f>IF(E12&gt;0,E12*Inputs!$D$15,0)</f>
        <v>0</v>
      </c>
      <c r="F15">
        <f>IF(F12&gt;0,F12*Inputs!$D$15,0)</f>
        <v>0</v>
      </c>
      <c r="G15">
        <f>IF(G12&gt;0,G12*Inputs!$D$15,0)</f>
        <v>0</v>
      </c>
      <c r="H15">
        <f>IF(H12&gt;0,H12*Inputs!$D$15,0)</f>
        <v>0</v>
      </c>
      <c r="I15">
        <f>IF(I12&gt;0,I12*Inputs!$D$15,0)</f>
        <v>0</v>
      </c>
      <c r="J15">
        <f>IF(J12&gt;0,J12*Inputs!$D$15,0)</f>
        <v>300</v>
      </c>
      <c r="K15">
        <f>IF(K12&gt;0,K12*Inputs!$D$15,0)</f>
        <v>1600</v>
      </c>
      <c r="L15">
        <f>IF(L12&gt;0,L12*Inputs!$D$15,0)</f>
        <v>2900</v>
      </c>
      <c r="M15">
        <f>IF(M12&gt;0,M12*Inputs!$D$15,0)</f>
        <v>4200</v>
      </c>
      <c r="N15">
        <f>IF(N12&gt;0,N12*Inputs!$D$15,0)</f>
        <v>5500</v>
      </c>
      <c r="O15">
        <f>IF(O12&gt;0,O12*Inputs!$D$15,0)</f>
        <v>6800</v>
      </c>
      <c r="P15">
        <f>IF(P12&gt;0,P12*Inputs!$D$15,0)</f>
        <v>8100</v>
      </c>
      <c r="Q15" s="36"/>
    </row>
    <row r="16" spans="1:17" ht="15.4" x14ac:dyDescent="0.45">
      <c r="A16" s="30"/>
      <c r="B16" s="47" t="s">
        <v>81</v>
      </c>
      <c r="C16" s="31"/>
      <c r="E16" t="b">
        <f>IF(E1=9,TRUE,FALSE)</f>
        <v>0</v>
      </c>
      <c r="F16" t="b">
        <f t="shared" ref="F16:P16" si="6">IF(F1=9,TRUE,FALSE)</f>
        <v>0</v>
      </c>
      <c r="G16" t="b">
        <f t="shared" si="6"/>
        <v>0</v>
      </c>
      <c r="H16" t="b">
        <f t="shared" si="6"/>
        <v>0</v>
      </c>
      <c r="I16" t="b">
        <f t="shared" si="6"/>
        <v>0</v>
      </c>
      <c r="J16" t="b">
        <f t="shared" si="6"/>
        <v>0</v>
      </c>
      <c r="K16" t="b">
        <f t="shared" si="6"/>
        <v>0</v>
      </c>
      <c r="L16" t="b">
        <f t="shared" si="6"/>
        <v>0</v>
      </c>
      <c r="M16" t="b">
        <f t="shared" si="6"/>
        <v>1</v>
      </c>
      <c r="N16" t="b">
        <f t="shared" si="6"/>
        <v>0</v>
      </c>
      <c r="O16" t="b">
        <f t="shared" si="6"/>
        <v>0</v>
      </c>
      <c r="P16" t="b">
        <f t="shared" si="6"/>
        <v>0</v>
      </c>
      <c r="Q16" s="36"/>
    </row>
    <row r="17" spans="1:17" ht="15.4" x14ac:dyDescent="0.45">
      <c r="A17" s="30"/>
      <c r="B17" s="47" t="s">
        <v>82</v>
      </c>
      <c r="C17" s="31"/>
      <c r="E17">
        <f>IF(E15&gt;0,IF(E16=TRUE,0,E15),0)</f>
        <v>0</v>
      </c>
      <c r="F17">
        <f t="shared" ref="F17:P17" si="7">IF(F15&gt;0,IF(F16=TRUE,0,F15),0)</f>
        <v>0</v>
      </c>
      <c r="G17">
        <f t="shared" si="7"/>
        <v>0</v>
      </c>
      <c r="H17">
        <f t="shared" si="7"/>
        <v>0</v>
      </c>
      <c r="I17">
        <f t="shared" si="7"/>
        <v>0</v>
      </c>
      <c r="J17">
        <f t="shared" si="7"/>
        <v>300</v>
      </c>
      <c r="K17">
        <f t="shared" si="7"/>
        <v>1600</v>
      </c>
      <c r="L17">
        <f t="shared" si="7"/>
        <v>2900</v>
      </c>
      <c r="M17">
        <f t="shared" si="7"/>
        <v>0</v>
      </c>
      <c r="N17">
        <f t="shared" si="7"/>
        <v>5500</v>
      </c>
      <c r="O17">
        <f t="shared" si="7"/>
        <v>6800</v>
      </c>
      <c r="P17">
        <f t="shared" si="7"/>
        <v>8100</v>
      </c>
      <c r="Q17" s="36"/>
    </row>
    <row r="18" spans="1:17" ht="15.4" x14ac:dyDescent="0.45">
      <c r="A18" s="30"/>
      <c r="B18" s="34"/>
      <c r="C18" s="31"/>
      <c r="Q18" s="36"/>
    </row>
    <row r="19" spans="1:17" ht="15.4" x14ac:dyDescent="0.45">
      <c r="A19" s="30"/>
      <c r="B19" s="34"/>
      <c r="C19" s="31"/>
      <c r="Q19" s="36"/>
    </row>
    <row r="20" spans="1:17" ht="15.4" x14ac:dyDescent="0.45">
      <c r="A20" s="30"/>
      <c r="B20" s="34"/>
      <c r="C20" s="31"/>
      <c r="Q20" s="36"/>
    </row>
    <row r="21" spans="1:17" ht="15.4" x14ac:dyDescent="0.45">
      <c r="A21" s="30"/>
      <c r="B21" s="34"/>
      <c r="C21" s="31"/>
      <c r="Q21" s="36"/>
    </row>
    <row r="22" spans="1:17" ht="15.4" x14ac:dyDescent="0.45">
      <c r="A22" s="30"/>
      <c r="B22" s="34"/>
      <c r="C22" s="31"/>
      <c r="Q22" s="36"/>
    </row>
    <row r="23" spans="1:17" ht="15.4" x14ac:dyDescent="0.45">
      <c r="A23" s="30"/>
      <c r="B23" s="34"/>
      <c r="C23" s="31"/>
      <c r="Q23" s="36"/>
    </row>
    <row r="24" spans="1:17" ht="15.4" x14ac:dyDescent="0.45">
      <c r="A24" s="30"/>
      <c r="B24" s="34"/>
      <c r="C24" s="31"/>
      <c r="Q24" s="36"/>
    </row>
    <row r="25" spans="1:17" ht="15.4" x14ac:dyDescent="0.45">
      <c r="A25" s="30"/>
      <c r="B25" s="34"/>
      <c r="C25" s="31"/>
      <c r="Q25" s="36"/>
    </row>
    <row r="26" spans="1:17" ht="15.4" x14ac:dyDescent="0.45">
      <c r="A26" s="30"/>
      <c r="B26" s="34"/>
      <c r="C26" s="31"/>
      <c r="Q26" s="36"/>
    </row>
    <row r="27" spans="1:17" ht="15.4" x14ac:dyDescent="0.45">
      <c r="A27" s="30"/>
      <c r="B27" s="34"/>
      <c r="C27" s="31"/>
      <c r="Q27" s="36"/>
    </row>
    <row r="28" spans="1:17" ht="15.4" x14ac:dyDescent="0.45">
      <c r="A28" s="30"/>
      <c r="B28" s="34"/>
      <c r="C28" s="31"/>
      <c r="Q28" s="36"/>
    </row>
    <row r="29" spans="1:17" ht="15.4" x14ac:dyDescent="0.45">
      <c r="A29" s="30"/>
      <c r="B29" s="34"/>
      <c r="C29" s="31"/>
      <c r="Q29" s="36"/>
    </row>
    <row r="30" spans="1:17" ht="15.4" x14ac:dyDescent="0.45">
      <c r="A30" s="30"/>
      <c r="B30" s="34"/>
      <c r="C30" s="31"/>
      <c r="Q30" s="36"/>
    </row>
    <row r="31" spans="1:17" ht="15.4" x14ac:dyDescent="0.45">
      <c r="A31" s="30"/>
      <c r="B31" s="34"/>
      <c r="C31" s="31"/>
      <c r="Q31" s="36"/>
    </row>
    <row r="32" spans="1:17" ht="15.4" x14ac:dyDescent="0.45">
      <c r="A32" s="30"/>
      <c r="B32" s="34"/>
      <c r="C32" s="31"/>
      <c r="Q32" s="36"/>
    </row>
    <row r="33" spans="1:17" ht="15.4" x14ac:dyDescent="0.45">
      <c r="A33" s="30"/>
      <c r="B33" s="34"/>
      <c r="C33" s="31"/>
      <c r="Q33" s="36"/>
    </row>
    <row r="34" spans="1:17" ht="15.4" x14ac:dyDescent="0.45">
      <c r="A34" s="30"/>
      <c r="B34" s="34"/>
      <c r="C34" s="31"/>
      <c r="Q34" s="36"/>
    </row>
    <row r="35" spans="1:17" ht="15.4" x14ac:dyDescent="0.45">
      <c r="A35" s="30"/>
      <c r="B35" s="34"/>
      <c r="C35" s="31"/>
      <c r="Q35" s="36"/>
    </row>
    <row r="36" spans="1:17" ht="15.4" x14ac:dyDescent="0.45">
      <c r="A36" s="30"/>
      <c r="B36" s="34"/>
      <c r="C36" s="31"/>
      <c r="Q36" s="36"/>
    </row>
    <row r="37" spans="1:17" ht="15.4" x14ac:dyDescent="0.45">
      <c r="A37" s="30"/>
      <c r="B37" s="34"/>
      <c r="C37" s="31"/>
      <c r="Q37" s="36"/>
    </row>
    <row r="38" spans="1:17" ht="15.4" x14ac:dyDescent="0.45">
      <c r="A38" s="30"/>
      <c r="B38" s="34"/>
      <c r="C38" s="31"/>
      <c r="Q38" s="36"/>
    </row>
    <row r="39" spans="1:17" x14ac:dyDescent="0.4">
      <c r="A39" s="30"/>
      <c r="Q39" s="36"/>
    </row>
    <row r="40" spans="1:17" x14ac:dyDescent="0.4">
      <c r="A40" s="30"/>
      <c r="Q40" s="36"/>
    </row>
    <row r="41" spans="1:17" x14ac:dyDescent="0.4">
      <c r="Q41" s="36"/>
    </row>
    <row r="42" spans="1:17" x14ac:dyDescent="0.4">
      <c r="Q42" s="36"/>
    </row>
    <row r="43" spans="1:17" x14ac:dyDescent="0.4">
      <c r="Q43" s="36"/>
    </row>
  </sheetData>
  <mergeCells count="1">
    <mergeCell ref="A1:C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Functions</vt:lpstr>
      <vt:lpstr>Cover</vt:lpstr>
      <vt:lpstr>Inputs</vt:lpstr>
      <vt:lpstr>Calculations</vt:lpstr>
      <vt:lpstr>CashNet</vt:lpstr>
      <vt:lpstr>CostsOverseas</vt:lpstr>
      <vt:lpstr>CostsTotal</vt:lpstr>
      <vt:lpstr>CostsUk</vt:lpstr>
      <vt:lpstr>CostsVices</vt:lpstr>
      <vt:lpstr>Calculations!Period</vt:lpstr>
      <vt:lpstr>Period</vt:lpstr>
      <vt:lpstr>Calculations!PeriodEnd</vt:lpstr>
      <vt:lpstr>PeriodEnd</vt:lpstr>
      <vt:lpstr>PeriodEndIn</vt:lpstr>
      <vt:lpstr>PeriodIn</vt:lpstr>
      <vt:lpstr>Calculations!PeriodStart</vt:lpstr>
      <vt:lpstr>PeriodStart</vt:lpstr>
      <vt:lpstr>PeriodStartIn</vt:lpstr>
      <vt:lpstr>RevenueMonthlyIn</vt:lpstr>
      <vt:lpstr>RevenueMultiplierIn</vt:lpstr>
      <vt:lpstr>RevenueTotal</vt:lpstr>
      <vt:lpstr>SysFileName</vt:lpstr>
      <vt:lpstr>SysFileNameBegins</vt:lpstr>
      <vt:lpstr>SysFileNamePlus</vt:lpstr>
      <vt:lpstr>SysStartDate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Le Tran Thanh Thuy</cp:lastModifiedBy>
  <dcterms:created xsi:type="dcterms:W3CDTF">1998-05-19T13:26:34Z</dcterms:created>
  <dcterms:modified xsi:type="dcterms:W3CDTF">2018-06-26T06:53:20Z</dcterms:modified>
</cp:coreProperties>
</file>