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Project\RA SCA\"/>
    </mc:Choice>
  </mc:AlternateContent>
  <xr:revisionPtr revIDLastSave="0" documentId="13_ncr:1_{51F5B1A8-80F6-4CE4-9290-A3FE9BBBA54A}" xr6:coauthVersionLast="47" xr6:coauthVersionMax="47" xr10:uidLastSave="{00000000-0000-0000-0000-000000000000}"/>
  <bookViews>
    <workbookView xWindow="-108" yWindow="-108" windowWidth="23256" windowHeight="12456" activeTab="3" xr2:uid="{0FBDE53C-DD4F-4AE9-8A49-AACA769B4C77}"/>
  </bookViews>
  <sheets>
    <sheet name="problem 1" sheetId="1" r:id="rId1"/>
    <sheet name="problem 2" sheetId="2" r:id="rId2"/>
    <sheet name="problem 3" sheetId="3" r:id="rId3"/>
    <sheet name="problem 4" sheetId="5" r:id="rId4"/>
  </sheets>
  <definedNames>
    <definedName name="solver_adj" localSheetId="0" hidden="1">'problem 1'!$G$15:$G$16</definedName>
    <definedName name="solver_adj" localSheetId="1" hidden="1">'problem 2'!$F$12:$H$12</definedName>
    <definedName name="solver_adj" localSheetId="2" hidden="1">'problem 3'!$K$5:$M$10</definedName>
    <definedName name="solver_adj" localSheetId="3" hidden="1">'problem 4'!$G$3:$I$14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'problem 1'!$G$13</definedName>
    <definedName name="solver_lhs1" localSheetId="1" hidden="1">'problem 2'!$F$12:$H$12</definedName>
    <definedName name="solver_lhs1" localSheetId="2" hidden="1">'problem 3'!$K$11:$M$13</definedName>
    <definedName name="solver_lhs1" localSheetId="3" hidden="1">'problem 4'!$G$3:$G$14</definedName>
    <definedName name="solver_lhs2" localSheetId="0" hidden="1">'problem 1'!$G$15:$G$16</definedName>
    <definedName name="solver_lhs2" localSheetId="1" hidden="1">'problem 2'!$J$7:$J$9</definedName>
    <definedName name="solver_lhs2" localSheetId="2" hidden="1">'problem 3'!$K$5:$M$10</definedName>
    <definedName name="solver_lhs2" localSheetId="3" hidden="1">'problem 4'!$H$3:$I$14</definedName>
    <definedName name="solver_lhs3" localSheetId="0" hidden="1">'problem 1'!$H$13</definedName>
    <definedName name="solver_lhs3" localSheetId="2" hidden="1">'problem 3'!$P$5</definedName>
    <definedName name="solver_lhs3" localSheetId="3" hidden="1">'problem 4'!$J$3:$J$14</definedName>
    <definedName name="solver_lhs4" localSheetId="2" hidden="1">'problem 3'!$P$8</definedName>
    <definedName name="solver_lhs4" localSheetId="3" hidden="1">'problem 4'!$K$3:$K$14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3</definedName>
    <definedName name="solver_num" localSheetId="1" hidden="1">2</definedName>
    <definedName name="solver_num" localSheetId="2" hidden="1">4</definedName>
    <definedName name="solver_num" localSheetId="3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'problem 1'!$G$18</definedName>
    <definedName name="solver_opt" localSheetId="1" hidden="1">'problem 2'!$F$14</definedName>
    <definedName name="solver_opt" localSheetId="2" hidden="1">'problem 3'!$D$2</definedName>
    <definedName name="solver_opt" localSheetId="3" hidden="1">'problem 4'!$F$17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el1" localSheetId="0" hidden="1">1</definedName>
    <definedName name="solver_rel1" localSheetId="1" hidden="1">4</definedName>
    <definedName name="solver_rel1" localSheetId="2" hidden="1">3</definedName>
    <definedName name="solver_rel1" localSheetId="3" hidden="1">5</definedName>
    <definedName name="solver_rel2" localSheetId="0" hidden="1">4</definedName>
    <definedName name="solver_rel2" localSheetId="1" hidden="1">1</definedName>
    <definedName name="solver_rel2" localSheetId="2" hidden="1">4</definedName>
    <definedName name="solver_rel2" localSheetId="3" hidden="1">4</definedName>
    <definedName name="solver_rel3" localSheetId="0" hidden="1">1</definedName>
    <definedName name="solver_rel3" localSheetId="2" hidden="1">1</definedName>
    <definedName name="solver_rel3" localSheetId="3" hidden="1">3</definedName>
    <definedName name="solver_rel4" localSheetId="2" hidden="1">1</definedName>
    <definedName name="solver_rel4" localSheetId="3" hidden="1">1</definedName>
    <definedName name="solver_rhs1" localSheetId="0" hidden="1">'problem 1'!$G$12</definedName>
    <definedName name="solver_rhs1" localSheetId="1" hidden="1">"integer"</definedName>
    <definedName name="solver_rhs1" localSheetId="2" hidden="1">'problem 3'!$K$17:$M$19</definedName>
    <definedName name="solver_rhs1" localSheetId="3" hidden="1">"binary"</definedName>
    <definedName name="solver_rhs2" localSheetId="0" hidden="1">"integer"</definedName>
    <definedName name="solver_rhs2" localSheetId="1" hidden="1">'problem 2'!$I$7:$I$9</definedName>
    <definedName name="solver_rhs2" localSheetId="2" hidden="1">"integer"</definedName>
    <definedName name="solver_rhs2" localSheetId="3" hidden="1">"integer"</definedName>
    <definedName name="solver_rhs3" localSheetId="0" hidden="1">'problem 1'!$H$12</definedName>
    <definedName name="solver_rhs3" localSheetId="2" hidden="1">'problem 3'!$Q$5</definedName>
    <definedName name="solver_rhs3" localSheetId="3" hidden="1">'problem 4'!$B$3:$B$14</definedName>
    <definedName name="solver_rhs4" localSheetId="2" hidden="1">'problem 3'!$Q$8</definedName>
    <definedName name="solver_rhs4" localSheetId="3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J3" i="5" l="1"/>
  <c r="F17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11" i="3" l="1"/>
  <c r="P8" i="3"/>
  <c r="P5" i="3"/>
  <c r="L11" i="3"/>
  <c r="M11" i="3"/>
  <c r="K12" i="3"/>
  <c r="L12" i="3"/>
  <c r="M12" i="3"/>
  <c r="M13" i="3"/>
  <c r="L13" i="3"/>
  <c r="K13" i="3"/>
  <c r="D2" i="3"/>
  <c r="J8" i="2"/>
  <c r="J9" i="2"/>
  <c r="J7" i="2"/>
  <c r="F14" i="2"/>
  <c r="G18" i="1"/>
  <c r="H13" i="1"/>
  <c r="G13" i="1"/>
</calcChain>
</file>

<file path=xl/sharedStrings.xml><?xml version="1.0" encoding="utf-8"?>
<sst xmlns="http://schemas.openxmlformats.org/spreadsheetml/2006/main" count="93" uniqueCount="50">
  <si>
    <t>Profit</t>
  </si>
  <si>
    <t>x1</t>
  </si>
  <si>
    <t>x2</t>
  </si>
  <si>
    <t>Feather</t>
  </si>
  <si>
    <t>Cotton</t>
  </si>
  <si>
    <t>Available</t>
  </si>
  <si>
    <t>Consumed</t>
  </si>
  <si>
    <t>Total profit</t>
  </si>
  <si>
    <t>x3</t>
  </si>
  <si>
    <t>Silk</t>
  </si>
  <si>
    <t>Quantity</t>
  </si>
  <si>
    <t>Cost</t>
  </si>
  <si>
    <t>Factory 1</t>
  </si>
  <si>
    <t>Factory 2</t>
  </si>
  <si>
    <t>Australia</t>
  </si>
  <si>
    <t>Sweden</t>
  </si>
  <si>
    <t>Brazil</t>
  </si>
  <si>
    <t>Chair</t>
  </si>
  <si>
    <t>Table</t>
  </si>
  <si>
    <t>Bed</t>
  </si>
  <si>
    <t>Decision Variable</t>
  </si>
  <si>
    <t>Objective Function</t>
  </si>
  <si>
    <t>Demand</t>
  </si>
  <si>
    <t>Capacity</t>
  </si>
  <si>
    <t>Demand satisfy</t>
  </si>
  <si>
    <t>Supply satisfy</t>
  </si>
  <si>
    <t>demand</t>
  </si>
  <si>
    <t>fixed cost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</si>
  <si>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</si>
  <si>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</si>
  <si>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</si>
  <si>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</si>
  <si>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</si>
  <si>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</si>
  <si>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</si>
  <si>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</si>
  <si>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</si>
  <si>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</si>
  <si>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</si>
  <si>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</si>
  <si>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Total Cost</t>
  </si>
  <si>
    <t>demand satisfy constraint</t>
  </si>
  <si>
    <t>decision: production quantity</t>
  </si>
  <si>
    <t>decision: ending inventory</t>
  </si>
  <si>
    <t>decision: product (yes or no)</t>
  </si>
  <si>
    <t>initial inventory</t>
  </si>
  <si>
    <t>production capacity constraint</t>
  </si>
  <si>
    <t>production variable cost</t>
  </si>
  <si>
    <t>ending inventory variable 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</si>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</sst>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0" borderId="11" xfId="0" applyBorder="1"/>
    <xf numFmtId="0" fontId="0" fillId="2" borderId="0" xfId="0" applyFill="1"/>
    <xf numFmtId="0" fontId="0" fillId="2" borderId="4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</cellXfs>
  <cellStyles count="2">
    <cellStyle name="Normal" xfId="0" builtinId="0"/>
    <cellStyle name="Normal 2" xfId="1" xr:uid="{3882A28E-D00E-4ED8-ACCE-3EAF58388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35FC-1773-48C5-8FE6-6ACD99E5630F}">
  <dimension ref="F4:H18"/>
  <sheetViews>
    <sheetView topLeftCell="A4" zoomScale="115" zoomScaleNormal="115" workbookViewId="0">
      <selection activeCell="J18" sqref="J18"/>
    </sheetView>
  </sheetViews>
  <sheetFormatPr defaultRowHeight="14.4" x14ac:dyDescent="0.3"/>
  <cols>
    <col min="6" max="6" width="9.6640625" bestFit="1" customWidth="1"/>
    <col min="7" max="7" width="7.21875" bestFit="1" customWidth="1"/>
    <col min="8" max="8" width="6.33203125" bestFit="1" customWidth="1"/>
  </cols>
  <sheetData>
    <row r="4" spans="6:8" ht="15" thickBot="1" x14ac:dyDescent="0.35"/>
    <row r="5" spans="6:8" x14ac:dyDescent="0.3">
      <c r="F5" s="1" t="s">
        <v>0</v>
      </c>
      <c r="G5" s="2"/>
    </row>
    <row r="6" spans="6:8" x14ac:dyDescent="0.3">
      <c r="F6" s="3" t="s">
        <v>1</v>
      </c>
      <c r="G6" s="4">
        <v>25</v>
      </c>
    </row>
    <row r="7" spans="6:8" ht="15" thickBot="1" x14ac:dyDescent="0.35">
      <c r="F7" s="5" t="s">
        <v>2</v>
      </c>
      <c r="G7" s="6">
        <v>35</v>
      </c>
    </row>
    <row r="8" spans="6:8" ht="15" thickBot="1" x14ac:dyDescent="0.35"/>
    <row r="9" spans="6:8" x14ac:dyDescent="0.3">
      <c r="F9" s="1"/>
      <c r="G9" s="7" t="s">
        <v>3</v>
      </c>
      <c r="H9" s="2" t="s">
        <v>4</v>
      </c>
    </row>
    <row r="10" spans="6:8" x14ac:dyDescent="0.3">
      <c r="F10" s="3" t="s">
        <v>1</v>
      </c>
      <c r="G10">
        <v>0.3</v>
      </c>
      <c r="H10" s="4">
        <v>0.5</v>
      </c>
    </row>
    <row r="11" spans="6:8" x14ac:dyDescent="0.3">
      <c r="F11" s="3" t="s">
        <v>2</v>
      </c>
      <c r="G11">
        <v>0.5</v>
      </c>
      <c r="H11" s="4">
        <v>0.5</v>
      </c>
    </row>
    <row r="12" spans="6:8" x14ac:dyDescent="0.3">
      <c r="F12" s="3" t="s">
        <v>5</v>
      </c>
      <c r="G12">
        <v>20</v>
      </c>
      <c r="H12" s="4">
        <v>35</v>
      </c>
    </row>
    <row r="13" spans="6:8" ht="15" thickBot="1" x14ac:dyDescent="0.35">
      <c r="F13" s="5" t="s">
        <v>6</v>
      </c>
      <c r="G13" s="8">
        <f>SUMPRODUCT(G10:G11,G15:G16)</f>
        <v>20</v>
      </c>
      <c r="H13" s="6">
        <f>SUMPRODUCT(H10:H11,G15:G16)</f>
        <v>33</v>
      </c>
    </row>
    <row r="14" spans="6:8" ht="15" thickBot="1" x14ac:dyDescent="0.35"/>
    <row r="15" spans="6:8" x14ac:dyDescent="0.3">
      <c r="F15" s="1" t="s">
        <v>1</v>
      </c>
      <c r="G15" s="9">
        <v>65</v>
      </c>
    </row>
    <row r="16" spans="6:8" ht="15" thickBot="1" x14ac:dyDescent="0.35">
      <c r="F16" s="5" t="s">
        <v>2</v>
      </c>
      <c r="G16" s="10">
        <v>1</v>
      </c>
    </row>
    <row r="17" spans="6:7" ht="15" thickBot="1" x14ac:dyDescent="0.35"/>
    <row r="18" spans="6:7" ht="15" thickBot="1" x14ac:dyDescent="0.35">
      <c r="F18" s="11" t="s">
        <v>7</v>
      </c>
      <c r="G18" s="12">
        <f>SUMPRODUCT(G6:G7,G15:G16)</f>
        <v>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FB0-EF56-4FB1-B40D-88189FAA1A99}">
  <dimension ref="E2:J14"/>
  <sheetViews>
    <sheetView workbookViewId="0">
      <selection activeCell="I17" sqref="I17"/>
    </sheetView>
  </sheetViews>
  <sheetFormatPr defaultRowHeight="14.4" x14ac:dyDescent="0.3"/>
  <cols>
    <col min="5" max="5" width="9.44140625" bestFit="1" customWidth="1"/>
    <col min="6" max="8" width="8.5546875" bestFit="1" customWidth="1"/>
    <col min="9" max="9" width="8.21875" bestFit="1" customWidth="1"/>
    <col min="10" max="10" width="9.6640625" bestFit="1" customWidth="1"/>
  </cols>
  <sheetData>
    <row r="2" spans="5:10" ht="15" thickBot="1" x14ac:dyDescent="0.35"/>
    <row r="3" spans="5:10" x14ac:dyDescent="0.3">
      <c r="E3" s="1"/>
      <c r="F3" s="7" t="s">
        <v>1</v>
      </c>
      <c r="G3" s="7" t="s">
        <v>2</v>
      </c>
      <c r="H3" s="2" t="s">
        <v>8</v>
      </c>
    </row>
    <row r="4" spans="5:10" ht="15" thickBot="1" x14ac:dyDescent="0.35">
      <c r="E4" s="5" t="s">
        <v>0</v>
      </c>
      <c r="F4" s="8">
        <v>33</v>
      </c>
      <c r="G4" s="8">
        <v>40</v>
      </c>
      <c r="H4" s="6">
        <v>34</v>
      </c>
    </row>
    <row r="5" spans="5:10" ht="15" thickBot="1" x14ac:dyDescent="0.35"/>
    <row r="6" spans="5:10" x14ac:dyDescent="0.3">
      <c r="E6" s="1"/>
      <c r="F6" s="7" t="s">
        <v>1</v>
      </c>
      <c r="G6" s="7" t="s">
        <v>2</v>
      </c>
      <c r="H6" s="7" t="s">
        <v>8</v>
      </c>
      <c r="I6" s="7" t="s">
        <v>5</v>
      </c>
      <c r="J6" s="2" t="s">
        <v>6</v>
      </c>
    </row>
    <row r="7" spans="5:10" x14ac:dyDescent="0.3">
      <c r="E7" s="3" t="s">
        <v>3</v>
      </c>
      <c r="F7">
        <v>0.4</v>
      </c>
      <c r="G7">
        <v>0.7</v>
      </c>
      <c r="H7">
        <v>0.4</v>
      </c>
      <c r="I7">
        <v>40</v>
      </c>
      <c r="J7" s="4">
        <f>SUMPRODUCT(F7:H7,$F$12:$H$12)</f>
        <v>40</v>
      </c>
    </row>
    <row r="8" spans="5:10" x14ac:dyDescent="0.3">
      <c r="E8" s="3" t="s">
        <v>4</v>
      </c>
      <c r="F8">
        <v>0.2</v>
      </c>
      <c r="G8">
        <v>0.5</v>
      </c>
      <c r="H8">
        <v>0.6</v>
      </c>
      <c r="I8">
        <v>40</v>
      </c>
      <c r="J8" s="4">
        <f t="shared" ref="J8:J9" si="0">SUMPRODUCT(F8:H8,$F$12:$H$12)</f>
        <v>40</v>
      </c>
    </row>
    <row r="9" spans="5:10" ht="15" thickBot="1" x14ac:dyDescent="0.35">
      <c r="E9" s="5" t="s">
        <v>9</v>
      </c>
      <c r="F9" s="8">
        <v>0.3</v>
      </c>
      <c r="G9" s="8">
        <v>0.3</v>
      </c>
      <c r="H9" s="8">
        <v>0.2</v>
      </c>
      <c r="I9" s="8">
        <v>40</v>
      </c>
      <c r="J9" s="6">
        <f t="shared" si="0"/>
        <v>25</v>
      </c>
    </row>
    <row r="10" spans="5:10" ht="15" thickBot="1" x14ac:dyDescent="0.35"/>
    <row r="11" spans="5:10" x14ac:dyDescent="0.3">
      <c r="E11" s="1"/>
      <c r="F11" s="7" t="s">
        <v>1</v>
      </c>
      <c r="G11" s="7" t="s">
        <v>2</v>
      </c>
      <c r="H11" s="2" t="s">
        <v>8</v>
      </c>
    </row>
    <row r="12" spans="5:10" ht="15" thickBot="1" x14ac:dyDescent="0.35">
      <c r="E12" s="5" t="s">
        <v>10</v>
      </c>
      <c r="F12" s="13">
        <v>50</v>
      </c>
      <c r="G12" s="13">
        <v>0</v>
      </c>
      <c r="H12" s="10">
        <v>50</v>
      </c>
    </row>
    <row r="13" spans="5:10" ht="15" thickBot="1" x14ac:dyDescent="0.35"/>
    <row r="14" spans="5:10" ht="15" thickBot="1" x14ac:dyDescent="0.35">
      <c r="E14" s="11" t="s">
        <v>7</v>
      </c>
      <c r="F14" s="12">
        <f>SUMPRODUCT(F4:H4,F12:H12)</f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D23A-5C1B-4409-890A-DE4EA7E8266F}">
  <dimension ref="C1:Q19"/>
  <sheetViews>
    <sheetView zoomScaleNormal="100" workbookViewId="0">
      <selection activeCell="K13" sqref="K13"/>
    </sheetView>
  </sheetViews>
  <sheetFormatPr defaultRowHeight="14.4" x14ac:dyDescent="0.3"/>
  <cols>
    <col min="3" max="3" width="16.21875" bestFit="1" customWidth="1"/>
    <col min="9" max="9" width="13.33203125" bestFit="1" customWidth="1"/>
    <col min="10" max="10" width="15.109375" bestFit="1" customWidth="1"/>
    <col min="15" max="15" width="8.33203125" bestFit="1" customWidth="1"/>
    <col min="16" max="16" width="12.33203125" bestFit="1" customWidth="1"/>
    <col min="17" max="17" width="8" bestFit="1" customWidth="1"/>
  </cols>
  <sheetData>
    <row r="1" spans="3:17" ht="15" thickBot="1" x14ac:dyDescent="0.35"/>
    <row r="2" spans="3:17" ht="15" thickBot="1" x14ac:dyDescent="0.35">
      <c r="C2" s="11" t="s">
        <v>21</v>
      </c>
      <c r="D2" s="12">
        <f>SUMPRODUCT(E5:G10,K5:M10)</f>
        <v>54150</v>
      </c>
    </row>
    <row r="3" spans="3:17" ht="15" thickBot="1" x14ac:dyDescent="0.35"/>
    <row r="4" spans="3:17" ht="15" thickBot="1" x14ac:dyDescent="0.35">
      <c r="C4" s="11"/>
      <c r="D4" s="12" t="s">
        <v>11</v>
      </c>
      <c r="E4" s="14" t="s">
        <v>14</v>
      </c>
      <c r="F4" s="14" t="s">
        <v>15</v>
      </c>
      <c r="G4" s="12" t="s">
        <v>16</v>
      </c>
      <c r="I4" s="11"/>
      <c r="J4" s="12" t="s">
        <v>20</v>
      </c>
      <c r="K4" s="14" t="s">
        <v>14</v>
      </c>
      <c r="L4" s="14" t="s">
        <v>15</v>
      </c>
      <c r="M4" s="12" t="s">
        <v>16</v>
      </c>
      <c r="P4" t="s">
        <v>25</v>
      </c>
      <c r="Q4" t="s">
        <v>23</v>
      </c>
    </row>
    <row r="5" spans="3:17" x14ac:dyDescent="0.3">
      <c r="C5" s="3" t="s">
        <v>12</v>
      </c>
      <c r="D5" s="4" t="s">
        <v>17</v>
      </c>
      <c r="E5">
        <v>50</v>
      </c>
      <c r="F5">
        <v>80</v>
      </c>
      <c r="G5" s="4">
        <v>50</v>
      </c>
      <c r="I5" s="3" t="s">
        <v>12</v>
      </c>
      <c r="J5" s="4" t="s">
        <v>17</v>
      </c>
      <c r="K5" s="15">
        <v>50</v>
      </c>
      <c r="L5" s="15">
        <v>0</v>
      </c>
      <c r="M5" s="16">
        <v>30</v>
      </c>
      <c r="O5" t="s">
        <v>12</v>
      </c>
      <c r="P5">
        <f>SUM(K5:M7)</f>
        <v>500</v>
      </c>
      <c r="Q5">
        <v>500</v>
      </c>
    </row>
    <row r="6" spans="3:17" x14ac:dyDescent="0.3">
      <c r="C6" s="3"/>
      <c r="D6" s="4" t="s">
        <v>18</v>
      </c>
      <c r="E6">
        <v>60</v>
      </c>
      <c r="F6">
        <v>90</v>
      </c>
      <c r="G6" s="4">
        <v>60</v>
      </c>
      <c r="I6" s="3"/>
      <c r="J6" s="4" t="s">
        <v>18</v>
      </c>
      <c r="K6" s="15">
        <v>80</v>
      </c>
      <c r="L6" s="15">
        <v>0</v>
      </c>
      <c r="M6" s="16">
        <v>60</v>
      </c>
    </row>
    <row r="7" spans="3:17" x14ac:dyDescent="0.3">
      <c r="C7" s="3"/>
      <c r="D7" s="4" t="s">
        <v>19</v>
      </c>
      <c r="E7">
        <v>70</v>
      </c>
      <c r="F7">
        <v>90</v>
      </c>
      <c r="G7" s="4">
        <v>70</v>
      </c>
      <c r="I7" s="3"/>
      <c r="J7" s="4" t="s">
        <v>19</v>
      </c>
      <c r="K7" s="15">
        <v>105</v>
      </c>
      <c r="L7" s="15">
        <v>0</v>
      </c>
      <c r="M7" s="16">
        <v>175</v>
      </c>
    </row>
    <row r="8" spans="3:17" x14ac:dyDescent="0.3">
      <c r="C8" s="3" t="s">
        <v>13</v>
      </c>
      <c r="D8" s="4" t="s">
        <v>17</v>
      </c>
      <c r="E8">
        <v>80</v>
      </c>
      <c r="F8">
        <v>50</v>
      </c>
      <c r="G8" s="4">
        <v>80</v>
      </c>
      <c r="I8" s="3" t="s">
        <v>13</v>
      </c>
      <c r="J8" s="4" t="s">
        <v>17</v>
      </c>
      <c r="K8" s="15">
        <v>0</v>
      </c>
      <c r="L8" s="15">
        <v>120</v>
      </c>
      <c r="M8" s="16">
        <v>0</v>
      </c>
      <c r="O8" t="s">
        <v>13</v>
      </c>
      <c r="P8">
        <f>SUM(K8:M10)</f>
        <v>335</v>
      </c>
      <c r="Q8">
        <v>500</v>
      </c>
    </row>
    <row r="9" spans="3:17" x14ac:dyDescent="0.3">
      <c r="C9" s="3"/>
      <c r="D9" s="4" t="s">
        <v>18</v>
      </c>
      <c r="E9">
        <v>90</v>
      </c>
      <c r="F9">
        <v>60</v>
      </c>
      <c r="G9" s="4">
        <v>90</v>
      </c>
      <c r="I9" s="3"/>
      <c r="J9" s="4" t="s">
        <v>18</v>
      </c>
      <c r="K9" s="15">
        <v>0</v>
      </c>
      <c r="L9" s="15">
        <v>80</v>
      </c>
      <c r="M9" s="16">
        <v>0</v>
      </c>
    </row>
    <row r="10" spans="3:17" ht="15" thickBot="1" x14ac:dyDescent="0.35">
      <c r="C10" s="5"/>
      <c r="D10" s="6" t="s">
        <v>19</v>
      </c>
      <c r="E10" s="8">
        <v>90</v>
      </c>
      <c r="F10" s="8">
        <v>70</v>
      </c>
      <c r="G10" s="6">
        <v>90</v>
      </c>
      <c r="I10" s="5"/>
      <c r="J10" s="6" t="s">
        <v>19</v>
      </c>
      <c r="K10" s="13">
        <v>95</v>
      </c>
      <c r="L10" s="13">
        <v>40</v>
      </c>
      <c r="M10" s="10">
        <v>0</v>
      </c>
    </row>
    <row r="11" spans="3:17" x14ac:dyDescent="0.3">
      <c r="I11" t="s">
        <v>24</v>
      </c>
      <c r="J11" t="s">
        <v>17</v>
      </c>
      <c r="K11">
        <f t="shared" ref="K11:M13" si="0">K5+K8</f>
        <v>50</v>
      </c>
      <c r="L11">
        <f t="shared" si="0"/>
        <v>120</v>
      </c>
      <c r="M11">
        <f t="shared" si="0"/>
        <v>30</v>
      </c>
    </row>
    <row r="12" spans="3:17" x14ac:dyDescent="0.3">
      <c r="J12" t="s">
        <v>18</v>
      </c>
      <c r="K12">
        <f t="shared" si="0"/>
        <v>80</v>
      </c>
      <c r="L12">
        <f t="shared" si="0"/>
        <v>80</v>
      </c>
      <c r="M12">
        <f t="shared" si="0"/>
        <v>60</v>
      </c>
    </row>
    <row r="13" spans="3:17" x14ac:dyDescent="0.3">
      <c r="J13" t="s">
        <v>19</v>
      </c>
      <c r="K13">
        <f t="shared" si="0"/>
        <v>200</v>
      </c>
      <c r="L13">
        <f t="shared" si="0"/>
        <v>40</v>
      </c>
      <c r="M13">
        <f t="shared" si="0"/>
        <v>175</v>
      </c>
    </row>
    <row r="15" spans="3:17" ht="15" thickBot="1" x14ac:dyDescent="0.35"/>
    <row r="16" spans="3:17" ht="15" thickBot="1" x14ac:dyDescent="0.35">
      <c r="I16" s="11"/>
      <c r="J16" s="12" t="s">
        <v>22</v>
      </c>
      <c r="K16" s="14" t="s">
        <v>14</v>
      </c>
      <c r="L16" s="14" t="s">
        <v>15</v>
      </c>
      <c r="M16" s="12" t="s">
        <v>16</v>
      </c>
    </row>
    <row r="17" spans="9:13" x14ac:dyDescent="0.3">
      <c r="I17" s="3"/>
      <c r="J17" s="4" t="s">
        <v>17</v>
      </c>
      <c r="K17">
        <v>50</v>
      </c>
      <c r="L17">
        <v>120</v>
      </c>
      <c r="M17" s="4">
        <v>30</v>
      </c>
    </row>
    <row r="18" spans="9:13" x14ac:dyDescent="0.3">
      <c r="I18" s="3"/>
      <c r="J18" s="4" t="s">
        <v>18</v>
      </c>
      <c r="K18">
        <v>80</v>
      </c>
      <c r="L18">
        <v>80</v>
      </c>
      <c r="M18" s="4">
        <v>60</v>
      </c>
    </row>
    <row r="19" spans="9:13" ht="15" thickBot="1" x14ac:dyDescent="0.35">
      <c r="I19" s="5"/>
      <c r="J19" s="6" t="s">
        <v>19</v>
      </c>
      <c r="K19" s="8">
        <v>200</v>
      </c>
      <c r="L19" s="8">
        <v>40</v>
      </c>
      <c r="M19" s="6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4FB7-528C-4E48-A795-2E513AF3029A}">
  <dimension ref="A1:K17"/>
  <sheetViews>
    <sheetView tabSelected="1" zoomScaleNormal="100" workbookViewId="0">
      <selection activeCell="F3" sqref="F3"/>
    </sheetView>
  </sheetViews>
  <sheetFormatPr defaultRowHeight="14.4" x14ac:dyDescent="0.3"/>
  <cols>
    <col min="4" max="4" width="20.33203125" bestFit="1" customWidth="1"/>
    <col min="5" max="5" width="24.6640625" bestFit="1" customWidth="1"/>
    <col min="6" max="6" width="8" bestFit="1" customWidth="1"/>
    <col min="7" max="7" width="23.88671875" bestFit="1" customWidth="1"/>
    <col min="8" max="8" width="24.5546875" bestFit="1" customWidth="1"/>
    <col min="9" max="10" width="22.109375" bestFit="1" customWidth="1"/>
    <col min="11" max="11" width="25.88671875" bestFit="1" customWidth="1"/>
    <col min="12" max="12" width="5.33203125" bestFit="1" customWidth="1"/>
  </cols>
  <sheetData>
    <row r="1" spans="1:11" ht="15" thickBot="1" x14ac:dyDescent="0.35">
      <c r="H1" s="31" t="s">
        <v>45</v>
      </c>
      <c r="I1" s="32">
        <v>200</v>
      </c>
    </row>
    <row r="2" spans="1:11" ht="15" thickBot="1" x14ac:dyDescent="0.35">
      <c r="B2" s="25" t="s">
        <v>26</v>
      </c>
      <c r="C2" s="26" t="s">
        <v>27</v>
      </c>
      <c r="D2" s="26" t="s">
        <v>47</v>
      </c>
      <c r="E2" s="26" t="s">
        <v>48</v>
      </c>
      <c r="F2" s="27" t="s">
        <v>49</v>
      </c>
      <c r="G2" s="28" t="s">
        <v>44</v>
      </c>
      <c r="H2" s="29" t="s">
        <v>42</v>
      </c>
      <c r="I2" s="30" t="s">
        <v>43</v>
      </c>
      <c r="J2" s="11" t="s">
        <v>41</v>
      </c>
      <c r="K2" s="12" t="s">
        <v>46</v>
      </c>
    </row>
    <row r="3" spans="1:11" x14ac:dyDescent="0.3">
      <c r="A3" t="s">
        <v>28</v>
      </c>
      <c r="B3" s="17">
        <v>3000</v>
      </c>
      <c r="C3" s="18">
        <v>2000</v>
      </c>
      <c r="D3" s="18">
        <v>40</v>
      </c>
      <c r="E3" s="18">
        <v>1</v>
      </c>
      <c r="F3" s="19">
        <v>4000</v>
      </c>
      <c r="G3" s="23">
        <v>1</v>
      </c>
      <c r="H3" s="15">
        <v>3400</v>
      </c>
      <c r="I3" s="16">
        <v>600</v>
      </c>
      <c r="J3" s="3">
        <f>H3-I3+I1</f>
        <v>3000</v>
      </c>
      <c r="K3" s="4">
        <f>H3-(F3*G3)</f>
        <v>-600</v>
      </c>
    </row>
    <row r="4" spans="1:11" x14ac:dyDescent="0.3">
      <c r="A4" t="s">
        <v>29</v>
      </c>
      <c r="B4" s="17">
        <v>4000</v>
      </c>
      <c r="C4" s="18">
        <v>2000</v>
      </c>
      <c r="D4" s="18">
        <v>40</v>
      </c>
      <c r="E4" s="18">
        <v>1</v>
      </c>
      <c r="F4" s="19">
        <v>4000</v>
      </c>
      <c r="G4" s="23">
        <v>1</v>
      </c>
      <c r="H4" s="15">
        <v>4000</v>
      </c>
      <c r="I4" s="16">
        <v>600</v>
      </c>
      <c r="J4" s="3">
        <f>H4-I4+I3</f>
        <v>4000</v>
      </c>
      <c r="K4" s="4">
        <f t="shared" ref="K4:K14" si="0">H4-(F4*G4)</f>
        <v>0</v>
      </c>
    </row>
    <row r="5" spans="1:11" x14ac:dyDescent="0.3">
      <c r="A5" t="s">
        <v>30</v>
      </c>
      <c r="B5" s="17">
        <v>2500</v>
      </c>
      <c r="C5" s="18">
        <v>2000</v>
      </c>
      <c r="D5" s="18">
        <v>40</v>
      </c>
      <c r="E5" s="18">
        <v>1</v>
      </c>
      <c r="F5" s="19">
        <v>4000</v>
      </c>
      <c r="G5" s="23">
        <v>1</v>
      </c>
      <c r="H5" s="15">
        <v>4000</v>
      </c>
      <c r="I5" s="16">
        <v>2100</v>
      </c>
      <c r="J5" s="3">
        <f t="shared" ref="J5:J14" si="1">H5-I5+I4</f>
        <v>2500</v>
      </c>
      <c r="K5" s="4">
        <f t="shared" si="0"/>
        <v>0</v>
      </c>
    </row>
    <row r="6" spans="1:11" x14ac:dyDescent="0.3">
      <c r="A6" t="s">
        <v>31</v>
      </c>
      <c r="B6" s="17">
        <v>4000</v>
      </c>
      <c r="C6" s="18">
        <v>2000</v>
      </c>
      <c r="D6" s="18">
        <v>40</v>
      </c>
      <c r="E6" s="18">
        <v>1</v>
      </c>
      <c r="F6" s="19">
        <v>4000</v>
      </c>
      <c r="G6" s="23">
        <v>1</v>
      </c>
      <c r="H6" s="15">
        <v>4000</v>
      </c>
      <c r="I6" s="16">
        <v>2100</v>
      </c>
      <c r="J6" s="3">
        <f t="shared" si="1"/>
        <v>4000</v>
      </c>
      <c r="K6" s="4">
        <f t="shared" si="0"/>
        <v>0</v>
      </c>
    </row>
    <row r="7" spans="1:11" x14ac:dyDescent="0.3">
      <c r="A7" t="s">
        <v>32</v>
      </c>
      <c r="B7" s="17">
        <v>6000</v>
      </c>
      <c r="C7" s="18">
        <v>2000</v>
      </c>
      <c r="D7" s="18">
        <v>40</v>
      </c>
      <c r="E7" s="18">
        <v>1</v>
      </c>
      <c r="F7" s="19">
        <v>4000</v>
      </c>
      <c r="G7" s="23">
        <v>1</v>
      </c>
      <c r="H7" s="15">
        <v>4000</v>
      </c>
      <c r="I7" s="16">
        <v>100</v>
      </c>
      <c r="J7" s="3">
        <f t="shared" si="1"/>
        <v>6000</v>
      </c>
      <c r="K7" s="4">
        <f t="shared" si="0"/>
        <v>0</v>
      </c>
    </row>
    <row r="8" spans="1:11" x14ac:dyDescent="0.3">
      <c r="A8" t="s">
        <v>33</v>
      </c>
      <c r="B8" s="17">
        <v>100</v>
      </c>
      <c r="C8" s="18">
        <v>2000</v>
      </c>
      <c r="D8" s="18">
        <v>40</v>
      </c>
      <c r="E8" s="18">
        <v>1</v>
      </c>
      <c r="F8" s="19">
        <v>4000</v>
      </c>
      <c r="G8" s="23">
        <v>0</v>
      </c>
      <c r="H8" s="15">
        <v>0</v>
      </c>
      <c r="I8" s="16">
        <v>0</v>
      </c>
      <c r="J8" s="3">
        <f t="shared" si="1"/>
        <v>100</v>
      </c>
      <c r="K8" s="4">
        <f t="shared" si="0"/>
        <v>0</v>
      </c>
    </row>
    <row r="9" spans="1:11" x14ac:dyDescent="0.3">
      <c r="A9" t="s">
        <v>34</v>
      </c>
      <c r="B9" s="17">
        <v>250</v>
      </c>
      <c r="C9" s="18">
        <v>2000</v>
      </c>
      <c r="D9" s="18">
        <v>40</v>
      </c>
      <c r="E9" s="18">
        <v>1</v>
      </c>
      <c r="F9" s="19">
        <v>4000</v>
      </c>
      <c r="G9" s="23">
        <v>1</v>
      </c>
      <c r="H9" s="15">
        <v>3250</v>
      </c>
      <c r="I9" s="16">
        <v>3000</v>
      </c>
      <c r="J9" s="3">
        <f t="shared" si="1"/>
        <v>250</v>
      </c>
      <c r="K9" s="4">
        <f t="shared" si="0"/>
        <v>-750</v>
      </c>
    </row>
    <row r="10" spans="1:11" x14ac:dyDescent="0.3">
      <c r="A10" t="s">
        <v>35</v>
      </c>
      <c r="B10" s="17">
        <v>5000</v>
      </c>
      <c r="C10" s="18">
        <v>2000</v>
      </c>
      <c r="D10" s="18">
        <v>40</v>
      </c>
      <c r="E10" s="18">
        <v>1</v>
      </c>
      <c r="F10" s="19">
        <v>4000</v>
      </c>
      <c r="G10" s="23">
        <v>1</v>
      </c>
      <c r="H10" s="15">
        <v>4000</v>
      </c>
      <c r="I10" s="16">
        <v>2000</v>
      </c>
      <c r="J10" s="3">
        <f t="shared" si="1"/>
        <v>5000</v>
      </c>
      <c r="K10" s="4">
        <f t="shared" si="0"/>
        <v>0</v>
      </c>
    </row>
    <row r="11" spans="1:11" x14ac:dyDescent="0.3">
      <c r="A11" t="s">
        <v>36</v>
      </c>
      <c r="B11" s="17">
        <v>6000</v>
      </c>
      <c r="C11" s="18">
        <v>2000</v>
      </c>
      <c r="D11" s="18">
        <v>40</v>
      </c>
      <c r="E11" s="18">
        <v>1</v>
      </c>
      <c r="F11" s="19">
        <v>4000</v>
      </c>
      <c r="G11" s="23">
        <v>1</v>
      </c>
      <c r="H11" s="15">
        <v>4000</v>
      </c>
      <c r="I11" s="16">
        <v>0</v>
      </c>
      <c r="J11" s="3">
        <f t="shared" si="1"/>
        <v>6000</v>
      </c>
      <c r="K11" s="4">
        <f t="shared" si="0"/>
        <v>0</v>
      </c>
    </row>
    <row r="12" spans="1:11" x14ac:dyDescent="0.3">
      <c r="A12" t="s">
        <v>37</v>
      </c>
      <c r="B12" s="17">
        <v>800</v>
      </c>
      <c r="C12" s="18">
        <v>2000</v>
      </c>
      <c r="D12" s="18">
        <v>40</v>
      </c>
      <c r="E12" s="18">
        <v>1</v>
      </c>
      <c r="F12" s="19">
        <v>4000</v>
      </c>
      <c r="G12" s="23">
        <v>1</v>
      </c>
      <c r="H12" s="15">
        <v>1700</v>
      </c>
      <c r="I12" s="16">
        <v>900</v>
      </c>
      <c r="J12" s="3">
        <f t="shared" si="1"/>
        <v>800</v>
      </c>
      <c r="K12" s="4">
        <f t="shared" si="0"/>
        <v>-2300</v>
      </c>
    </row>
    <row r="13" spans="1:11" x14ac:dyDescent="0.3">
      <c r="A13" t="s">
        <v>38</v>
      </c>
      <c r="B13" s="17">
        <v>900</v>
      </c>
      <c r="C13" s="18">
        <v>2000</v>
      </c>
      <c r="D13" s="18">
        <v>40</v>
      </c>
      <c r="E13" s="18">
        <v>1</v>
      </c>
      <c r="F13" s="19">
        <v>4000</v>
      </c>
      <c r="G13" s="23">
        <v>0</v>
      </c>
      <c r="H13" s="15">
        <v>0</v>
      </c>
      <c r="I13" s="16">
        <v>0</v>
      </c>
      <c r="J13" s="3">
        <f t="shared" si="1"/>
        <v>900</v>
      </c>
      <c r="K13" s="4">
        <f t="shared" si="0"/>
        <v>0</v>
      </c>
    </row>
    <row r="14" spans="1:11" ht="15" thickBot="1" x14ac:dyDescent="0.35">
      <c r="A14" t="s">
        <v>39</v>
      </c>
      <c r="B14" s="20">
        <v>1200</v>
      </c>
      <c r="C14" s="21">
        <v>2000</v>
      </c>
      <c r="D14" s="21">
        <v>40</v>
      </c>
      <c r="E14" s="21">
        <v>1</v>
      </c>
      <c r="F14" s="22">
        <v>4000</v>
      </c>
      <c r="G14" s="24">
        <v>1</v>
      </c>
      <c r="H14" s="13">
        <v>1200</v>
      </c>
      <c r="I14" s="10">
        <v>0</v>
      </c>
      <c r="J14" s="5">
        <f t="shared" si="1"/>
        <v>1200</v>
      </c>
      <c r="K14" s="6">
        <f t="shared" si="0"/>
        <v>-2800</v>
      </c>
    </row>
    <row r="16" spans="1:11" ht="15" thickBot="1" x14ac:dyDescent="0.35"/>
    <row r="17" spans="5:6" ht="15" thickBot="1" x14ac:dyDescent="0.35">
      <c r="E17" s="11" t="s">
        <v>40</v>
      </c>
      <c r="F17" s="30">
        <f>SUMPRODUCT(G3:G14,C3:C14)+SUMPRODUCT(D3:D14,H3:H14)+SUMPRODUCT(E3:E14,I3:I14)</f>
        <v>1373400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 Viet</dc:creator>
  <cp:lastModifiedBy>Thanh Tran Viet</cp:lastModifiedBy>
  <dcterms:created xsi:type="dcterms:W3CDTF">2025-01-22T16:28:56Z</dcterms:created>
  <dcterms:modified xsi:type="dcterms:W3CDTF">2025-01-22T18:58:14Z</dcterms:modified>
</cp:coreProperties>
</file>