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33A081B1-F7EF-4BF9-B28D-63E106BD5359}" xr6:coauthVersionLast="47" xr6:coauthVersionMax="47" xr10:uidLastSave="{00000000-0000-0000-0000-000000000000}"/>
  <bookViews>
    <workbookView xWindow="-108" yWindow="-108" windowWidth="23256" windowHeight="12456" xr2:uid="{1F7276AD-02C3-4E31-A4B2-467757A61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J16" i="1"/>
  <c r="I16" i="1"/>
  <c r="H16" i="1"/>
  <c r="G16" i="1"/>
  <c r="F16" i="1"/>
  <c r="F15" i="1"/>
  <c r="L11" i="1"/>
  <c r="I10" i="1"/>
  <c r="L10" i="1"/>
  <c r="L8" i="1"/>
  <c r="H15" i="1"/>
  <c r="G15" i="1"/>
  <c r="I11" i="1"/>
  <c r="J15" i="1"/>
  <c r="I8" i="1"/>
  <c r="J14" i="1"/>
  <c r="I14" i="1"/>
  <c r="H14" i="1"/>
  <c r="G14" i="1"/>
  <c r="F14" i="1"/>
  <c r="F11" i="1"/>
  <c r="F10" i="1"/>
  <c r="F9" i="1"/>
  <c r="I15" i="1" l="1"/>
</calcChain>
</file>

<file path=xl/sharedStrings.xml><?xml version="1.0" encoding="utf-8"?>
<sst xmlns="http://schemas.openxmlformats.org/spreadsheetml/2006/main" count="29" uniqueCount="24">
  <si>
    <t>D</t>
  </si>
  <si>
    <t>h</t>
  </si>
  <si>
    <t>S</t>
  </si>
  <si>
    <t>c</t>
  </si>
  <si>
    <t>EOQ</t>
  </si>
  <si>
    <t>Orders</t>
  </si>
  <si>
    <t>Average Inventory</t>
  </si>
  <si>
    <t>Total cost</t>
  </si>
  <si>
    <t>ordering cost</t>
  </si>
  <si>
    <t>holding cost</t>
  </si>
  <si>
    <t>purchase cost</t>
  </si>
  <si>
    <t>total cost</t>
  </si>
  <si>
    <t>EOQ scenario</t>
  </si>
  <si>
    <t>TRC</t>
  </si>
  <si>
    <t>c_d</t>
  </si>
  <si>
    <t>Orders_d</t>
  </si>
  <si>
    <t>Q_d</t>
  </si>
  <si>
    <t>Average inventory_d</t>
  </si>
  <si>
    <t>Scenario 1</t>
  </si>
  <si>
    <t>Scenario 2</t>
  </si>
  <si>
    <t>Discount scenario 1</t>
  </si>
  <si>
    <t>Discount scenario 2</t>
  </si>
  <si>
    <t>TRC Q2/ TRC Q*</t>
  </si>
  <si>
    <t>TRC Q1/ TRC Q*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</si>
</sst>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0" fontId="0" fillId="2" borderId="6" xfId="0" applyFill="1" applyBorder="1"/>
    <xf numFmtId="165" fontId="0" fillId="2" borderId="9" xfId="1" applyNumberFormat="1" applyFont="1" applyFill="1" applyBorder="1"/>
    <xf numFmtId="165" fontId="0" fillId="2" borderId="7" xfId="1" applyNumberFormat="1" applyFont="1" applyFill="1" applyBorder="1"/>
    <xf numFmtId="43" fontId="0" fillId="0" borderId="3" xfId="1" applyNumberFormat="1" applyFont="1" applyBorder="1"/>
    <xf numFmtId="43" fontId="0" fillId="0" borderId="5" xfId="1" applyNumberFormat="1" applyFont="1" applyBorder="1"/>
    <xf numFmtId="43" fontId="0" fillId="0" borderId="7" xfId="1" applyNumberFormat="1" applyFont="1" applyBorder="1"/>
    <xf numFmtId="165" fontId="0" fillId="2" borderId="0" xfId="1" applyNumberFormat="1" applyFont="1" applyFill="1" applyBorder="1"/>
    <xf numFmtId="0" fontId="0" fillId="2" borderId="4" xfId="0" applyFill="1" applyBorder="1"/>
    <xf numFmtId="165" fontId="0" fillId="2" borderId="5" xfId="1" applyNumberFormat="1" applyFont="1" applyFill="1" applyBorder="1"/>
    <xf numFmtId="0" fontId="0" fillId="0" borderId="1" xfId="0" applyBorder="1"/>
    <xf numFmtId="0" fontId="0" fillId="0" borderId="10" xfId="0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9" fontId="0" fillId="0" borderId="3" xfId="2" applyFont="1" applyBorder="1"/>
    <xf numFmtId="9" fontId="0" fillId="0" borderId="7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CD8-17E3-441B-B1A9-5F684758F776}">
  <dimension ref="E3:L19"/>
  <sheetViews>
    <sheetView tabSelected="1" workbookViewId="0">
      <selection activeCell="F20" sqref="F20"/>
    </sheetView>
  </sheetViews>
  <sheetFormatPr defaultRowHeight="14.4" x14ac:dyDescent="0.3"/>
  <cols>
    <col min="5" max="5" width="16.88671875" bestFit="1" customWidth="1"/>
    <col min="6" max="7" width="12" bestFit="1" customWidth="1"/>
    <col min="8" max="8" width="12.33203125" bestFit="1" customWidth="1"/>
    <col min="9" max="10" width="12" bestFit="1" customWidth="1"/>
    <col min="11" max="11" width="18.33203125" bestFit="1" customWidth="1"/>
  </cols>
  <sheetData>
    <row r="3" spans="5:12" ht="15" thickBot="1" x14ac:dyDescent="0.35"/>
    <row r="4" spans="5:12" ht="15" thickBot="1" x14ac:dyDescent="0.35">
      <c r="E4" s="18" t="s">
        <v>4</v>
      </c>
      <c r="H4" s="19" t="s">
        <v>18</v>
      </c>
      <c r="K4" s="19" t="s">
        <v>19</v>
      </c>
    </row>
    <row r="5" spans="5:12" x14ac:dyDescent="0.3">
      <c r="E5" s="1" t="s">
        <v>0</v>
      </c>
      <c r="F5" s="12">
        <v>1000</v>
      </c>
      <c r="H5" s="1"/>
      <c r="I5" s="2"/>
      <c r="K5" s="1"/>
      <c r="L5" s="2"/>
    </row>
    <row r="6" spans="5:12" x14ac:dyDescent="0.3">
      <c r="E6" s="3" t="s">
        <v>1</v>
      </c>
      <c r="F6" s="13">
        <v>5</v>
      </c>
      <c r="H6" s="3"/>
      <c r="I6" s="4"/>
      <c r="K6" s="3"/>
      <c r="L6" s="4"/>
    </row>
    <row r="7" spans="5:12" x14ac:dyDescent="0.3">
      <c r="E7" s="3" t="s">
        <v>2</v>
      </c>
      <c r="F7" s="13">
        <v>2</v>
      </c>
      <c r="H7" s="3"/>
      <c r="I7" s="4"/>
      <c r="K7" s="3"/>
      <c r="L7" s="4"/>
    </row>
    <row r="8" spans="5:12" x14ac:dyDescent="0.3">
      <c r="E8" s="3" t="s">
        <v>3</v>
      </c>
      <c r="F8" s="13">
        <v>100</v>
      </c>
      <c r="H8" s="20" t="s">
        <v>14</v>
      </c>
      <c r="I8" s="13">
        <f>F8*98%</f>
        <v>98</v>
      </c>
      <c r="K8" s="20" t="s">
        <v>14</v>
      </c>
      <c r="L8" s="13">
        <f>F8*99%</f>
        <v>99</v>
      </c>
    </row>
    <row r="9" spans="5:12" x14ac:dyDescent="0.3">
      <c r="E9" s="3" t="s">
        <v>4</v>
      </c>
      <c r="F9" s="13">
        <f>SQRT(2*F5*F7/F6)</f>
        <v>28.284271247461902</v>
      </c>
      <c r="H9" s="20" t="s">
        <v>16</v>
      </c>
      <c r="I9" s="13">
        <v>700</v>
      </c>
      <c r="K9" s="20" t="s">
        <v>16</v>
      </c>
      <c r="L9" s="13">
        <v>100</v>
      </c>
    </row>
    <row r="10" spans="5:12" x14ac:dyDescent="0.3">
      <c r="E10" s="3" t="s">
        <v>5</v>
      </c>
      <c r="F10" s="13">
        <f>F5/F9</f>
        <v>35.355339059327378</v>
      </c>
      <c r="H10" s="20" t="s">
        <v>15</v>
      </c>
      <c r="I10" s="13">
        <f>F5/I9</f>
        <v>1.4285714285714286</v>
      </c>
      <c r="K10" s="20" t="s">
        <v>15</v>
      </c>
      <c r="L10" s="13">
        <f>F5/L9</f>
        <v>10</v>
      </c>
    </row>
    <row r="11" spans="5:12" ht="15" thickBot="1" x14ac:dyDescent="0.35">
      <c r="E11" s="5" t="s">
        <v>6</v>
      </c>
      <c r="F11" s="14">
        <f>F9/2</f>
        <v>14.142135623730951</v>
      </c>
      <c r="H11" s="21" t="s">
        <v>17</v>
      </c>
      <c r="I11" s="14">
        <f>I9/2</f>
        <v>350</v>
      </c>
      <c r="K11" s="21" t="s">
        <v>17</v>
      </c>
      <c r="L11" s="14">
        <f>L9/2</f>
        <v>50</v>
      </c>
    </row>
    <row r="12" spans="5:12" ht="15" thickBot="1" x14ac:dyDescent="0.35"/>
    <row r="13" spans="5:12" x14ac:dyDescent="0.3">
      <c r="E13" s="1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2" t="s">
        <v>13</v>
      </c>
    </row>
    <row r="14" spans="5:12" x14ac:dyDescent="0.3">
      <c r="E14" s="3" t="s">
        <v>12</v>
      </c>
      <c r="F14" s="8">
        <f>F10*F7</f>
        <v>70.710678118654755</v>
      </c>
      <c r="G14" s="8">
        <f>F11*F6</f>
        <v>70.710678118654755</v>
      </c>
      <c r="H14" s="8">
        <f>F5*F8</f>
        <v>100000</v>
      </c>
      <c r="I14" s="8">
        <f>SUM(F14:H14)</f>
        <v>100141.4213562373</v>
      </c>
      <c r="J14" s="7">
        <f>F14+G14</f>
        <v>141.42135623730951</v>
      </c>
    </row>
    <row r="15" spans="5:12" x14ac:dyDescent="0.3">
      <c r="E15" s="16" t="s">
        <v>20</v>
      </c>
      <c r="F15" s="15">
        <f>I10*F7</f>
        <v>2.8571428571428572</v>
      </c>
      <c r="G15" s="15">
        <f>I11*F6</f>
        <v>1750</v>
      </c>
      <c r="H15" s="15">
        <f>F5*I8</f>
        <v>98000</v>
      </c>
      <c r="I15" s="15">
        <f>SUM(F15:H15)</f>
        <v>99752.857142857145</v>
      </c>
      <c r="J15" s="17">
        <f>F15+G15</f>
        <v>1752.8571428571429</v>
      </c>
    </row>
    <row r="16" spans="5:12" ht="15" thickBot="1" x14ac:dyDescent="0.35">
      <c r="E16" s="9" t="s">
        <v>21</v>
      </c>
      <c r="F16" s="10">
        <f>L10*F7</f>
        <v>20</v>
      </c>
      <c r="G16" s="10">
        <f>F6*L11</f>
        <v>250</v>
      </c>
      <c r="H16" s="10">
        <f>F5*L8</f>
        <v>99000</v>
      </c>
      <c r="I16" s="10">
        <f>SUM(F16:H16)</f>
        <v>99270</v>
      </c>
      <c r="J16" s="11">
        <f>F16+G16</f>
        <v>270</v>
      </c>
    </row>
    <row r="17" spans="5:6" ht="15" thickBot="1" x14ac:dyDescent="0.35"/>
    <row r="18" spans="5:6" x14ac:dyDescent="0.3">
      <c r="E18" s="1" t="s">
        <v>23</v>
      </c>
      <c r="F18" s="22">
        <f>J15/J14</f>
        <v>12.394571721655625</v>
      </c>
    </row>
    <row r="19" spans="5:6" ht="15" thickBot="1" x14ac:dyDescent="0.35">
      <c r="E19" s="5" t="s">
        <v>22</v>
      </c>
      <c r="F19" s="23">
        <f>J16/J14</f>
        <v>1.9091883092036783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2025-01-24T14:56:24Z</dcterms:created>
  <dcterms:modified xsi:type="dcterms:W3CDTF">2025-01-24T15:10:53Z</dcterms:modified>
</cp:coreProperties>
</file>