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C:\Users\thanh\Project\RA SCA\"/>
    </mc:Choice>
  </mc:AlternateContent>
  <xr:revisionPtr revIDLastSave="0" documentId="13_ncr:1_{34130CE5-796A-44A0-8B20-C8F450B26F56}" xr6:coauthVersionLast="47" xr6:coauthVersionMax="47" xr10:uidLastSave="{00000000-0000-0000-0000-000000000000}"/>
  <bookViews>
    <workbookView xWindow="-108" yWindow="-108" windowWidth="23256" windowHeight="12456" xr2:uid="{9E7732B8-1686-8441-AB05-766D7B41DA81}"/>
  </bookViews>
  <sheets>
    <sheet name="R,S" sheetId="1" r:id="rId1"/>
    <sheet name="s,Q" sheetId="2" r:id="rId2"/>
    <sheet name="s,S" sheetId="3" r:id="rId3"/>
    <sheet name="Base stock Policy" sheetId="4"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J11" i="4" l="1"/>
  <c r="J10" i="4"/>
  <c r="J9" i="4"/>
  <c r="J4" i="4"/>
  <c r="J14" i="3"/>
  <c r="J13" i="3"/>
  <c r="J12" i="3"/>
  <c r="J11" i="3"/>
  <c r="J10" i="3"/>
  <c r="J5" i="3"/>
  <c r="J15" i="2"/>
  <c r="J14" i="2"/>
  <c r="J13" i="2"/>
  <c r="J12" i="2"/>
  <c r="J11" i="2"/>
  <c r="J4" i="2"/>
  <c r="J13" i="1" l="1"/>
  <c r="J12" i="1"/>
  <c r="J11" i="1"/>
  <c r="J10" i="1"/>
  <c r="J4" i="1"/>
  <c r="J5" i="1"/>
</calcChain>
</file>

<file path=xl/sharedStrings.xml><?xml version="1.0" encoding="utf-8"?>
<sst xmlns="http://schemas.openxmlformats.org/spreadsheetml/2006/main" count="57" uniqueCount="29">
  <si>
    <t>You are the supply chain manager of cofee co, a chain store which  sells Hot coffe for take away or in packages to customers, your supplier columbia blend is your main suppliers for cofee,you order from him every two weeks while it takes around three weeks for every order to arrive . you average daily demand of cofee is around 400 kilos we a standard deviation of 70 kilos. you were requested to determine your R,S policy for cofee  for cofee co. assume as service level of 90%</t>
  </si>
  <si>
    <t>You are the supply chain manager of cofee co, a chain store which  sells Hot cofee for take away or in packages to customers, your supplier columbia blend is your main suppliers for cofee, it takes around three weeks for every order to arrive . you average daily demand of cofee is around 320 kilos we a standard deviation of 60 kilos. If yoou were to set an (s,S) policy , what will your reorder point and S be. Knowing that you want your max to be 2 the Min. Assume a service level of 0.9</t>
  </si>
  <si>
    <t>You are the supply chain manager of cofee co, a chain store which  sells Hot cofee for take away or in packages to customers, your supplier columbia blend is your main suppliers for cofee, it takes around four weeks for every order to arrive . you average daily demand of cofee is around 400 kilos we a standard deviation of 50 kilos. If you were to set a base stock  policy , what will be your base?</t>
  </si>
  <si>
    <t>review period (R)</t>
  </si>
  <si>
    <t>days</t>
  </si>
  <si>
    <t>lead time (L)</t>
  </si>
  <si>
    <t>average daily demand</t>
  </si>
  <si>
    <t>kilos</t>
  </si>
  <si>
    <t>std dev of daily demand</t>
  </si>
  <si>
    <t>service level</t>
  </si>
  <si>
    <t>demand during R+T</t>
  </si>
  <si>
    <t>std dev of demand during R+T</t>
  </si>
  <si>
    <t>safety stock</t>
  </si>
  <si>
    <t>re-order point</t>
  </si>
  <si>
    <t>Order up to level</t>
  </si>
  <si>
    <t>lead time</t>
  </si>
  <si>
    <t>You are the supply chain manager of cofee co, a chain store which  sells Hot cofee for take away or in packages to customers, your supplier columbia blend is your main suppliers for cofee, it takes around four weeks for every order to arrive . you average daily demand of cofee is around 300 kilos we a standard deviation of 50 kilos. If yoou were to set an (s,Q) policy , what will your reorder point and Q be. You want to follow an EOQ ordering point knowing that your ordering cost is 4000 while your holding cost is 50 USD,service level is 0.9</t>
  </si>
  <si>
    <t>ordering cost</t>
  </si>
  <si>
    <t>holding cost</t>
  </si>
  <si>
    <t>EOQ</t>
  </si>
  <si>
    <t>demand during lead time</t>
  </si>
  <si>
    <t>std dev of demand during lead time</t>
  </si>
  <si>
    <t>Continuous Review with EOQ</t>
  </si>
  <si>
    <t>Periodic Review with Order Up To Level</t>
  </si>
  <si>
    <t>Continuous Review with Min (ROP) and Max (Order Up To)</t>
  </si>
  <si>
    <t>average demand during lead time</t>
  </si>
  <si>
    <t>re-order point (min level)</t>
  </si>
  <si>
    <t>order up to (max level)</t>
  </si>
  <si>
    <t>Base stock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</si>
</sst>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8"/>
      <color theme="1"/>
      <name val="Calibri"/>
      <family val="2"/>
      <scheme val="minor"/>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wrapText="1"/>
    </xf>
    <xf numFmtId="1" fontId="0" fillId="0" borderId="0" xfId="0" applyNumberFormat="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D04D8-D63C-624E-9694-79690C4A12A8}">
  <dimension ref="A1:K17"/>
  <sheetViews>
    <sheetView tabSelected="1" zoomScale="115" zoomScaleNormal="115" workbookViewId="0">
      <selection activeCell="I3" sqref="I3"/>
    </sheetView>
  </sheetViews>
  <sheetFormatPr defaultColWidth="11.19921875" defaultRowHeight="15.6" x14ac:dyDescent="0.3"/>
  <cols>
    <col min="3" max="3" width="22.296875" customWidth="1"/>
    <col min="7" max="7" width="16.796875" bestFit="1" customWidth="1"/>
    <col min="9" max="9" width="34.296875" bestFit="1" customWidth="1"/>
    <col min="10" max="10" width="11.796875" bestFit="1" customWidth="1"/>
  </cols>
  <sheetData>
    <row r="1" spans="1:11" x14ac:dyDescent="0.3">
      <c r="A1" s="1" t="s">
        <v>0</v>
      </c>
      <c r="B1" s="1"/>
      <c r="C1" s="1"/>
      <c r="D1" s="1"/>
      <c r="E1" s="1"/>
      <c r="F1" s="1"/>
      <c r="G1" s="1"/>
    </row>
    <row r="2" spans="1:11" x14ac:dyDescent="0.3">
      <c r="A2" s="1"/>
      <c r="B2" s="1"/>
      <c r="C2" s="1"/>
      <c r="D2" s="1"/>
      <c r="E2" s="1"/>
      <c r="F2" s="1"/>
      <c r="G2" s="1"/>
      <c r="I2" s="3" t="s">
        <v>23</v>
      </c>
    </row>
    <row r="3" spans="1:11" x14ac:dyDescent="0.3">
      <c r="A3" s="1"/>
      <c r="B3" s="1"/>
      <c r="C3" s="1"/>
      <c r="D3" s="1"/>
      <c r="E3" s="1"/>
      <c r="F3" s="1"/>
      <c r="G3" s="1"/>
    </row>
    <row r="4" spans="1:11" x14ac:dyDescent="0.3">
      <c r="A4" s="1"/>
      <c r="B4" s="1"/>
      <c r="C4" s="1"/>
      <c r="D4" s="1"/>
      <c r="E4" s="1"/>
      <c r="F4" s="1"/>
      <c r="G4" s="1"/>
      <c r="I4" t="s">
        <v>3</v>
      </c>
      <c r="J4">
        <f>2*7</f>
        <v>14</v>
      </c>
      <c r="K4" t="s">
        <v>4</v>
      </c>
    </row>
    <row r="5" spans="1:11" x14ac:dyDescent="0.3">
      <c r="A5" s="1"/>
      <c r="B5" s="1"/>
      <c r="C5" s="1"/>
      <c r="D5" s="1"/>
      <c r="E5" s="1"/>
      <c r="F5" s="1"/>
      <c r="G5" s="1"/>
      <c r="I5" t="s">
        <v>5</v>
      </c>
      <c r="J5">
        <f>3*7</f>
        <v>21</v>
      </c>
      <c r="K5" t="s">
        <v>4</v>
      </c>
    </row>
    <row r="6" spans="1:11" x14ac:dyDescent="0.3">
      <c r="A6" s="1"/>
      <c r="B6" s="1"/>
      <c r="C6" s="1"/>
      <c r="D6" s="1"/>
      <c r="E6" s="1"/>
      <c r="F6" s="1"/>
      <c r="G6" s="1"/>
      <c r="I6" t="s">
        <v>6</v>
      </c>
      <c r="J6">
        <v>400</v>
      </c>
      <c r="K6" t="s">
        <v>7</v>
      </c>
    </row>
    <row r="7" spans="1:11" x14ac:dyDescent="0.3">
      <c r="A7" s="1"/>
      <c r="B7" s="1"/>
      <c r="C7" s="1"/>
      <c r="D7" s="1"/>
      <c r="E7" s="1"/>
      <c r="F7" s="1"/>
      <c r="G7" s="1"/>
      <c r="I7" t="s">
        <v>8</v>
      </c>
      <c r="J7">
        <v>70</v>
      </c>
      <c r="K7" t="s">
        <v>7</v>
      </c>
    </row>
    <row r="8" spans="1:11" x14ac:dyDescent="0.3">
      <c r="A8" s="1"/>
      <c r="B8" s="1"/>
      <c r="C8" s="1"/>
      <c r="D8" s="1"/>
      <c r="E8" s="1"/>
      <c r="F8" s="1"/>
      <c r="G8" s="1"/>
      <c r="I8" t="s">
        <v>9</v>
      </c>
      <c r="J8">
        <v>0.9</v>
      </c>
    </row>
    <row r="9" spans="1:11" x14ac:dyDescent="0.3">
      <c r="A9" s="1"/>
      <c r="B9" s="1"/>
      <c r="C9" s="1"/>
      <c r="D9" s="1"/>
      <c r="E9" s="1"/>
      <c r="F9" s="1"/>
      <c r="G9" s="1"/>
    </row>
    <row r="10" spans="1:11" x14ac:dyDescent="0.3">
      <c r="A10" s="1"/>
      <c r="B10" s="1"/>
      <c r="C10" s="1"/>
      <c r="D10" s="1"/>
      <c r="E10" s="1"/>
      <c r="F10" s="1"/>
      <c r="G10" s="1"/>
      <c r="I10" t="s">
        <v>10</v>
      </c>
      <c r="J10">
        <f>J6*(J4+J5)</f>
        <v>14000</v>
      </c>
    </row>
    <row r="11" spans="1:11" x14ac:dyDescent="0.3">
      <c r="A11" s="1"/>
      <c r="B11" s="1"/>
      <c r="C11" s="1"/>
      <c r="D11" s="1"/>
      <c r="E11" s="1"/>
      <c r="F11" s="1"/>
      <c r="G11" s="1"/>
      <c r="I11" t="s">
        <v>11</v>
      </c>
      <c r="J11" s="2">
        <f>SQRT(J4+J5)*J7</f>
        <v>414.12558481697312</v>
      </c>
    </row>
    <row r="12" spans="1:11" x14ac:dyDescent="0.3">
      <c r="A12" s="1"/>
      <c r="B12" s="1"/>
      <c r="C12" s="1"/>
      <c r="D12" s="1"/>
      <c r="E12" s="1"/>
      <c r="F12" s="1"/>
      <c r="G12" s="1"/>
      <c r="I12" t="s">
        <v>12</v>
      </c>
      <c r="J12" s="2">
        <f>J11*_xlfn.NORM.S.INV(J8)</f>
        <v>530.72329155426519</v>
      </c>
    </row>
    <row r="13" spans="1:11" x14ac:dyDescent="0.3">
      <c r="A13" s="1"/>
      <c r="B13" s="1"/>
      <c r="C13" s="1"/>
      <c r="D13" s="1"/>
      <c r="E13" s="1"/>
      <c r="F13" s="1"/>
      <c r="G13" s="1"/>
      <c r="I13" t="s">
        <v>14</v>
      </c>
      <c r="J13" s="2">
        <f>J12+J10</f>
        <v>14530.723291554265</v>
      </c>
    </row>
    <row r="14" spans="1:11" x14ac:dyDescent="0.3">
      <c r="A14" s="1"/>
      <c r="B14" s="1"/>
      <c r="C14" s="1"/>
      <c r="D14" s="1"/>
      <c r="E14" s="1"/>
      <c r="F14" s="1"/>
      <c r="G14" s="1"/>
    </row>
    <row r="15" spans="1:11" x14ac:dyDescent="0.3">
      <c r="A15" s="1"/>
      <c r="B15" s="1"/>
      <c r="C15" s="1"/>
      <c r="D15" s="1"/>
      <c r="E15" s="1"/>
      <c r="F15" s="1"/>
      <c r="G15" s="1"/>
    </row>
    <row r="16" spans="1:11" x14ac:dyDescent="0.3">
      <c r="A16" s="1"/>
      <c r="B16" s="1"/>
      <c r="C16" s="1"/>
      <c r="D16" s="1"/>
      <c r="E16" s="1"/>
      <c r="F16" s="1"/>
      <c r="G16" s="1"/>
    </row>
    <row r="17" spans="1:7" x14ac:dyDescent="0.3">
      <c r="A17" s="1"/>
      <c r="B17" s="1"/>
      <c r="C17" s="1"/>
      <c r="D17" s="1"/>
      <c r="E17" s="1"/>
      <c r="F17" s="1"/>
      <c r="G17" s="1"/>
    </row>
  </sheetData>
  <mergeCells count="1">
    <mergeCell ref="A1:G17"/>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29DC6-0518-8749-B6E0-2246C13A0BC4}">
  <dimension ref="A1:K17"/>
  <sheetViews>
    <sheetView zoomScale="115" zoomScaleNormal="115" workbookViewId="0">
      <selection activeCell="J13" sqref="J13"/>
    </sheetView>
  </sheetViews>
  <sheetFormatPr defaultColWidth="11.19921875" defaultRowHeight="15.6" x14ac:dyDescent="0.3"/>
  <cols>
    <col min="2" max="2" width="14" bestFit="1" customWidth="1"/>
    <col min="6" max="6" width="16" bestFit="1" customWidth="1"/>
    <col min="8" max="8" width="12.796875" bestFit="1" customWidth="1"/>
    <col min="9" max="9" width="31.3984375" bestFit="1" customWidth="1"/>
  </cols>
  <sheetData>
    <row r="1" spans="1:11" x14ac:dyDescent="0.3">
      <c r="A1" s="1" t="s">
        <v>16</v>
      </c>
      <c r="B1" s="1"/>
      <c r="C1" s="1"/>
      <c r="D1" s="1"/>
      <c r="E1" s="1"/>
      <c r="F1" s="1"/>
      <c r="G1" s="1"/>
    </row>
    <row r="2" spans="1:11" x14ac:dyDescent="0.3">
      <c r="A2" s="1"/>
      <c r="B2" s="1"/>
      <c r="C2" s="1"/>
      <c r="D2" s="1"/>
      <c r="E2" s="1"/>
      <c r="F2" s="1"/>
      <c r="G2" s="1"/>
      <c r="I2" s="3" t="s">
        <v>22</v>
      </c>
    </row>
    <row r="3" spans="1:11" x14ac:dyDescent="0.3">
      <c r="A3" s="1"/>
      <c r="B3" s="1"/>
      <c r="C3" s="1"/>
      <c r="D3" s="1"/>
      <c r="E3" s="1"/>
      <c r="F3" s="1"/>
      <c r="G3" s="1"/>
    </row>
    <row r="4" spans="1:11" x14ac:dyDescent="0.3">
      <c r="A4" s="1"/>
      <c r="B4" s="1"/>
      <c r="C4" s="1"/>
      <c r="D4" s="1"/>
      <c r="E4" s="1"/>
      <c r="F4" s="1"/>
      <c r="G4" s="1"/>
      <c r="I4" t="s">
        <v>15</v>
      </c>
      <c r="J4">
        <f>4*7</f>
        <v>28</v>
      </c>
      <c r="K4" t="s">
        <v>4</v>
      </c>
    </row>
    <row r="5" spans="1:11" x14ac:dyDescent="0.3">
      <c r="A5" s="1"/>
      <c r="B5" s="1"/>
      <c r="C5" s="1"/>
      <c r="D5" s="1"/>
      <c r="E5" s="1"/>
      <c r="F5" s="1"/>
      <c r="G5" s="1"/>
      <c r="I5" t="s">
        <v>6</v>
      </c>
      <c r="J5">
        <v>300</v>
      </c>
      <c r="K5" t="s">
        <v>7</v>
      </c>
    </row>
    <row r="6" spans="1:11" x14ac:dyDescent="0.3">
      <c r="A6" s="1"/>
      <c r="B6" s="1"/>
      <c r="C6" s="1"/>
      <c r="D6" s="1"/>
      <c r="E6" s="1"/>
      <c r="F6" s="1"/>
      <c r="G6" s="1"/>
      <c r="I6" t="s">
        <v>8</v>
      </c>
      <c r="J6">
        <v>50</v>
      </c>
      <c r="K6" t="s">
        <v>7</v>
      </c>
    </row>
    <row r="7" spans="1:11" x14ac:dyDescent="0.3">
      <c r="A7" s="1"/>
      <c r="B7" s="1"/>
      <c r="C7" s="1"/>
      <c r="D7" s="1"/>
      <c r="E7" s="1"/>
      <c r="F7" s="1"/>
      <c r="G7" s="1"/>
      <c r="I7" t="s">
        <v>17</v>
      </c>
      <c r="J7">
        <v>4000</v>
      </c>
    </row>
    <row r="8" spans="1:11" x14ac:dyDescent="0.3">
      <c r="A8" s="1"/>
      <c r="B8" s="1"/>
      <c r="C8" s="1"/>
      <c r="D8" s="1"/>
      <c r="E8" s="1"/>
      <c r="F8" s="1"/>
      <c r="G8" s="1"/>
      <c r="I8" t="s">
        <v>18</v>
      </c>
      <c r="J8">
        <v>50</v>
      </c>
    </row>
    <row r="9" spans="1:11" x14ac:dyDescent="0.3">
      <c r="A9" s="1"/>
      <c r="B9" s="1"/>
      <c r="C9" s="1"/>
      <c r="D9" s="1"/>
      <c r="E9" s="1"/>
      <c r="F9" s="1"/>
      <c r="G9" s="1"/>
      <c r="I9" t="s">
        <v>9</v>
      </c>
      <c r="J9">
        <v>0.9</v>
      </c>
    </row>
    <row r="10" spans="1:11" x14ac:dyDescent="0.3">
      <c r="A10" s="1"/>
      <c r="B10" s="1"/>
      <c r="C10" s="1"/>
      <c r="D10" s="1"/>
      <c r="E10" s="1"/>
      <c r="F10" s="1"/>
      <c r="G10" s="1"/>
    </row>
    <row r="11" spans="1:11" x14ac:dyDescent="0.3">
      <c r="A11" s="1"/>
      <c r="B11" s="1"/>
      <c r="C11" s="1"/>
      <c r="D11" s="1"/>
      <c r="E11" s="1"/>
      <c r="F11" s="1"/>
      <c r="G11" s="1"/>
      <c r="I11" t="s">
        <v>19</v>
      </c>
      <c r="J11" s="2">
        <f>SQRT((2*J7*J5*365)/J8)</f>
        <v>4185.6899072912702</v>
      </c>
    </row>
    <row r="12" spans="1:11" x14ac:dyDescent="0.3">
      <c r="A12" s="1"/>
      <c r="B12" s="1"/>
      <c r="C12" s="1"/>
      <c r="D12" s="1"/>
      <c r="E12" s="1"/>
      <c r="F12" s="1"/>
      <c r="G12" s="1"/>
      <c r="I12" t="s">
        <v>20</v>
      </c>
      <c r="J12" s="2">
        <f>J4*J5</f>
        <v>8400</v>
      </c>
    </row>
    <row r="13" spans="1:11" x14ac:dyDescent="0.3">
      <c r="A13" s="1"/>
      <c r="B13" s="1"/>
      <c r="C13" s="1"/>
      <c r="D13" s="1"/>
      <c r="E13" s="1"/>
      <c r="F13" s="1"/>
      <c r="G13" s="1"/>
      <c r="I13" t="s">
        <v>21</v>
      </c>
      <c r="J13" s="2">
        <f>J6*SQRT(J4)</f>
        <v>264.57513110645908</v>
      </c>
    </row>
    <row r="14" spans="1:11" x14ac:dyDescent="0.3">
      <c r="A14" s="1"/>
      <c r="B14" s="1"/>
      <c r="C14" s="1"/>
      <c r="D14" s="1"/>
      <c r="E14" s="1"/>
      <c r="F14" s="1"/>
      <c r="G14" s="1"/>
      <c r="I14" t="s">
        <v>12</v>
      </c>
      <c r="J14" s="2">
        <f>J13*_xlfn.NORM.S.INV(J9)</f>
        <v>339.06667347365061</v>
      </c>
    </row>
    <row r="15" spans="1:11" x14ac:dyDescent="0.3">
      <c r="A15" s="1"/>
      <c r="B15" s="1"/>
      <c r="C15" s="1"/>
      <c r="D15" s="1"/>
      <c r="E15" s="1"/>
      <c r="F15" s="1"/>
      <c r="G15" s="1"/>
      <c r="I15" t="s">
        <v>13</v>
      </c>
      <c r="J15" s="2">
        <f>J14+J12</f>
        <v>8739.0666734736515</v>
      </c>
    </row>
    <row r="16" spans="1:11" x14ac:dyDescent="0.3">
      <c r="A16" s="1"/>
      <c r="B16" s="1"/>
      <c r="C16" s="1"/>
      <c r="D16" s="1"/>
      <c r="E16" s="1"/>
      <c r="F16" s="1"/>
      <c r="G16" s="1"/>
    </row>
    <row r="17" spans="1:7" x14ac:dyDescent="0.3">
      <c r="A17" s="1"/>
      <c r="B17" s="1"/>
      <c r="C17" s="1"/>
      <c r="D17" s="1"/>
      <c r="E17" s="1"/>
      <c r="F17" s="1"/>
      <c r="G17" s="1"/>
    </row>
  </sheetData>
  <mergeCells count="1">
    <mergeCell ref="A1:G1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0828A-F8BE-894D-8637-05E4BD9CC2A6}">
  <dimension ref="A1:K17"/>
  <sheetViews>
    <sheetView zoomScaleNormal="100" workbookViewId="0">
      <selection activeCell="J15" sqref="J15"/>
    </sheetView>
  </sheetViews>
  <sheetFormatPr defaultColWidth="11.19921875" defaultRowHeight="15.6" x14ac:dyDescent="0.3"/>
  <cols>
    <col min="3" max="3" width="12.296875" bestFit="1" customWidth="1"/>
    <col min="7" max="7" width="15.796875" bestFit="1" customWidth="1"/>
    <col min="9" max="9" width="50.8984375" bestFit="1" customWidth="1"/>
  </cols>
  <sheetData>
    <row r="1" spans="1:11" x14ac:dyDescent="0.3">
      <c r="A1" s="1" t="s">
        <v>1</v>
      </c>
      <c r="B1" s="1"/>
      <c r="C1" s="1"/>
      <c r="D1" s="1"/>
      <c r="E1" s="1"/>
      <c r="F1" s="1"/>
      <c r="G1" s="1"/>
    </row>
    <row r="2" spans="1:11" x14ac:dyDescent="0.3">
      <c r="A2" s="1"/>
      <c r="B2" s="1"/>
      <c r="C2" s="1"/>
      <c r="D2" s="1"/>
      <c r="E2" s="1"/>
      <c r="F2" s="1"/>
      <c r="G2" s="1"/>
    </row>
    <row r="3" spans="1:11" x14ac:dyDescent="0.3">
      <c r="A3" s="1"/>
      <c r="B3" s="1"/>
      <c r="C3" s="1"/>
      <c r="D3" s="1"/>
      <c r="E3" s="1"/>
      <c r="F3" s="1"/>
      <c r="G3" s="1"/>
      <c r="I3" s="3" t="s">
        <v>24</v>
      </c>
    </row>
    <row r="4" spans="1:11" x14ac:dyDescent="0.3">
      <c r="A4" s="1"/>
      <c r="B4" s="1"/>
      <c r="C4" s="1"/>
      <c r="D4" s="1"/>
      <c r="E4" s="1"/>
      <c r="F4" s="1"/>
      <c r="G4" s="1"/>
    </row>
    <row r="5" spans="1:11" x14ac:dyDescent="0.3">
      <c r="A5" s="1"/>
      <c r="B5" s="1"/>
      <c r="C5" s="1"/>
      <c r="D5" s="1"/>
      <c r="E5" s="1"/>
      <c r="F5" s="1"/>
      <c r="G5" s="1"/>
      <c r="I5" t="s">
        <v>15</v>
      </c>
      <c r="J5">
        <f>3*7</f>
        <v>21</v>
      </c>
      <c r="K5" t="s">
        <v>4</v>
      </c>
    </row>
    <row r="6" spans="1:11" x14ac:dyDescent="0.3">
      <c r="A6" s="1"/>
      <c r="B6" s="1"/>
      <c r="C6" s="1"/>
      <c r="D6" s="1"/>
      <c r="E6" s="1"/>
      <c r="F6" s="1"/>
      <c r="G6" s="1"/>
      <c r="I6" t="s">
        <v>6</v>
      </c>
      <c r="J6">
        <v>320</v>
      </c>
      <c r="K6" t="s">
        <v>7</v>
      </c>
    </row>
    <row r="7" spans="1:11" x14ac:dyDescent="0.3">
      <c r="A7" s="1"/>
      <c r="B7" s="1"/>
      <c r="C7" s="1"/>
      <c r="D7" s="1"/>
      <c r="E7" s="1"/>
      <c r="F7" s="1"/>
      <c r="G7" s="1"/>
      <c r="I7" t="s">
        <v>8</v>
      </c>
      <c r="J7">
        <v>60</v>
      </c>
      <c r="K7" t="s">
        <v>7</v>
      </c>
    </row>
    <row r="8" spans="1:11" x14ac:dyDescent="0.3">
      <c r="A8" s="1"/>
      <c r="B8" s="1"/>
      <c r="C8" s="1"/>
      <c r="D8" s="1"/>
      <c r="E8" s="1"/>
      <c r="F8" s="1"/>
      <c r="G8" s="1"/>
      <c r="I8" t="s">
        <v>9</v>
      </c>
      <c r="J8">
        <v>0.9</v>
      </c>
    </row>
    <row r="9" spans="1:11" x14ac:dyDescent="0.3">
      <c r="A9" s="1"/>
      <c r="B9" s="1"/>
      <c r="C9" s="1"/>
      <c r="D9" s="1"/>
      <c r="E9" s="1"/>
      <c r="F9" s="1"/>
      <c r="G9" s="1"/>
    </row>
    <row r="10" spans="1:11" x14ac:dyDescent="0.3">
      <c r="A10" s="1"/>
      <c r="B10" s="1"/>
      <c r="C10" s="1"/>
      <c r="D10" s="1"/>
      <c r="E10" s="1"/>
      <c r="F10" s="1"/>
      <c r="G10" s="1"/>
      <c r="I10" t="s">
        <v>25</v>
      </c>
      <c r="J10">
        <f>J6*J5</f>
        <v>6720</v>
      </c>
    </row>
    <row r="11" spans="1:11" x14ac:dyDescent="0.3">
      <c r="A11" s="1"/>
      <c r="B11" s="1"/>
      <c r="C11" s="1"/>
      <c r="D11" s="1"/>
      <c r="E11" s="1"/>
      <c r="F11" s="1"/>
      <c r="G11" s="1"/>
      <c r="I11" t="s">
        <v>21</v>
      </c>
      <c r="J11">
        <f>J7*SQRT(J5)</f>
        <v>274.95454169735041</v>
      </c>
    </row>
    <row r="12" spans="1:11" x14ac:dyDescent="0.3">
      <c r="A12" s="1"/>
      <c r="B12" s="1"/>
      <c r="C12" s="1"/>
      <c r="D12" s="1"/>
      <c r="E12" s="1"/>
      <c r="F12" s="1"/>
      <c r="G12" s="1"/>
      <c r="I12" t="s">
        <v>12</v>
      </c>
      <c r="J12">
        <f>_xlfn.NORM.S.INV(J8)*J11</f>
        <v>352.3684233658376</v>
      </c>
    </row>
    <row r="13" spans="1:11" x14ac:dyDescent="0.3">
      <c r="A13" s="1"/>
      <c r="B13" s="1"/>
      <c r="C13" s="1"/>
      <c r="D13" s="1"/>
      <c r="E13" s="1"/>
      <c r="F13" s="1"/>
      <c r="G13" s="1"/>
      <c r="I13" t="s">
        <v>26</v>
      </c>
      <c r="J13">
        <f>J12+J10</f>
        <v>7072.3684233658378</v>
      </c>
    </row>
    <row r="14" spans="1:11" x14ac:dyDescent="0.3">
      <c r="A14" s="1"/>
      <c r="B14" s="1"/>
      <c r="C14" s="1"/>
      <c r="D14" s="1"/>
      <c r="E14" s="1"/>
      <c r="F14" s="1"/>
      <c r="G14" s="1"/>
      <c r="I14" t="s">
        <v>27</v>
      </c>
      <c r="J14">
        <f>2*J13</f>
        <v>14144.736846731676</v>
      </c>
    </row>
    <row r="15" spans="1:11" x14ac:dyDescent="0.3">
      <c r="A15" s="1"/>
      <c r="B15" s="1"/>
      <c r="C15" s="1"/>
      <c r="D15" s="1"/>
      <c r="E15" s="1"/>
      <c r="F15" s="1"/>
      <c r="G15" s="1"/>
    </row>
    <row r="16" spans="1:11" x14ac:dyDescent="0.3">
      <c r="A16" s="1"/>
      <c r="B16" s="1"/>
      <c r="C16" s="1"/>
      <c r="D16" s="1"/>
      <c r="E16" s="1"/>
      <c r="F16" s="1"/>
      <c r="G16" s="1"/>
    </row>
    <row r="17" spans="1:7" x14ac:dyDescent="0.3">
      <c r="A17" s="1"/>
      <c r="B17" s="1"/>
      <c r="C17" s="1"/>
      <c r="D17" s="1"/>
      <c r="E17" s="1"/>
      <c r="F17" s="1"/>
      <c r="G17" s="1"/>
    </row>
  </sheetData>
  <mergeCells count="1">
    <mergeCell ref="A1:G1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1CD4-9A1D-1C43-AA83-95AD818C548F}">
  <dimension ref="A1:K17"/>
  <sheetViews>
    <sheetView zoomScale="115" zoomScaleNormal="115" workbookViewId="0">
      <selection activeCell="I9" sqref="I9"/>
    </sheetView>
  </sheetViews>
  <sheetFormatPr defaultColWidth="11.19921875" defaultRowHeight="15.6" x14ac:dyDescent="0.3"/>
  <cols>
    <col min="2" max="2" width="15.796875" bestFit="1" customWidth="1"/>
    <col min="4" max="4" width="19.69921875" bestFit="1" customWidth="1"/>
    <col min="9" max="9" width="29.59765625" bestFit="1" customWidth="1"/>
    <col min="10" max="10" width="11.796875" bestFit="1" customWidth="1"/>
  </cols>
  <sheetData>
    <row r="1" spans="1:11" x14ac:dyDescent="0.3">
      <c r="A1" s="1" t="s">
        <v>2</v>
      </c>
      <c r="B1" s="1"/>
      <c r="C1" s="1"/>
      <c r="D1" s="1"/>
      <c r="E1" s="1"/>
      <c r="F1" s="1"/>
      <c r="G1" s="1"/>
    </row>
    <row r="2" spans="1:11" x14ac:dyDescent="0.3">
      <c r="A2" s="1"/>
      <c r="B2" s="1"/>
      <c r="C2" s="1"/>
      <c r="D2" s="1"/>
      <c r="E2" s="1"/>
      <c r="F2" s="1"/>
      <c r="G2" s="1"/>
      <c r="I2" s="3" t="s">
        <v>28</v>
      </c>
    </row>
    <row r="3" spans="1:11" x14ac:dyDescent="0.3">
      <c r="A3" s="1"/>
      <c r="B3" s="1"/>
      <c r="C3" s="1"/>
      <c r="D3" s="1"/>
      <c r="E3" s="1"/>
      <c r="F3" s="1"/>
      <c r="G3" s="1"/>
    </row>
    <row r="4" spans="1:11" x14ac:dyDescent="0.3">
      <c r="A4" s="1"/>
      <c r="B4" s="1"/>
      <c r="C4" s="1"/>
      <c r="D4" s="1"/>
      <c r="E4" s="1"/>
      <c r="F4" s="1"/>
      <c r="G4" s="1"/>
      <c r="I4" t="s">
        <v>15</v>
      </c>
      <c r="J4">
        <f>7*4</f>
        <v>28</v>
      </c>
      <c r="K4" t="s">
        <v>4</v>
      </c>
    </row>
    <row r="5" spans="1:11" x14ac:dyDescent="0.3">
      <c r="A5" s="1"/>
      <c r="B5" s="1"/>
      <c r="C5" s="1"/>
      <c r="D5" s="1"/>
      <c r="E5" s="1"/>
      <c r="F5" s="1"/>
      <c r="G5" s="1"/>
      <c r="I5" t="s">
        <v>6</v>
      </c>
      <c r="J5">
        <v>400</v>
      </c>
      <c r="K5" t="s">
        <v>7</v>
      </c>
    </row>
    <row r="6" spans="1:11" x14ac:dyDescent="0.3">
      <c r="A6" s="1"/>
      <c r="B6" s="1"/>
      <c r="C6" s="1"/>
      <c r="D6" s="1"/>
      <c r="E6" s="1"/>
      <c r="F6" s="1"/>
      <c r="G6" s="1"/>
      <c r="I6" t="s">
        <v>8</v>
      </c>
      <c r="J6">
        <v>50</v>
      </c>
      <c r="K6" t="s">
        <v>7</v>
      </c>
    </row>
    <row r="7" spans="1:11" x14ac:dyDescent="0.3">
      <c r="A7" s="1"/>
      <c r="B7" s="1"/>
      <c r="C7" s="1"/>
      <c r="D7" s="1"/>
      <c r="E7" s="1"/>
      <c r="F7" s="1"/>
      <c r="G7" s="1"/>
      <c r="I7" t="s">
        <v>9</v>
      </c>
      <c r="J7">
        <v>0.9</v>
      </c>
    </row>
    <row r="8" spans="1:11" x14ac:dyDescent="0.3">
      <c r="A8" s="1"/>
      <c r="B8" s="1"/>
      <c r="C8" s="1"/>
      <c r="D8" s="1"/>
      <c r="E8" s="1"/>
      <c r="F8" s="1"/>
      <c r="G8" s="1"/>
    </row>
    <row r="9" spans="1:11" x14ac:dyDescent="0.3">
      <c r="A9" s="1"/>
      <c r="B9" s="1"/>
      <c r="C9" s="1"/>
      <c r="D9" s="1"/>
      <c r="E9" s="1"/>
      <c r="F9" s="1"/>
      <c r="G9" s="1"/>
      <c r="I9" t="s">
        <v>25</v>
      </c>
      <c r="J9" s="2">
        <f>J4*J5</f>
        <v>11200</v>
      </c>
    </row>
    <row r="10" spans="1:11" x14ac:dyDescent="0.3">
      <c r="A10" s="1"/>
      <c r="B10" s="1"/>
      <c r="C10" s="1"/>
      <c r="D10" s="1"/>
      <c r="E10" s="1"/>
      <c r="F10" s="1"/>
      <c r="G10" s="1"/>
      <c r="I10" t="s">
        <v>21</v>
      </c>
      <c r="J10" s="2">
        <f>SQRT(J4)*J6</f>
        <v>264.57513110645908</v>
      </c>
    </row>
    <row r="11" spans="1:11" x14ac:dyDescent="0.3">
      <c r="A11" s="1"/>
      <c r="B11" s="1"/>
      <c r="C11" s="1"/>
      <c r="D11" s="1"/>
      <c r="E11" s="1"/>
      <c r="F11" s="1"/>
      <c r="G11" s="1"/>
      <c r="I11" t="s">
        <v>12</v>
      </c>
      <c r="J11" s="2">
        <f>_xlfn.NORM.S.INV(J7)*J10</f>
        <v>339.06667347365061</v>
      </c>
    </row>
    <row r="12" spans="1:11" x14ac:dyDescent="0.3">
      <c r="A12" s="1"/>
      <c r="B12" s="1"/>
      <c r="C12" s="1"/>
      <c r="D12" s="1"/>
      <c r="E12" s="1"/>
      <c r="F12" s="1"/>
      <c r="G12" s="1"/>
    </row>
    <row r="13" spans="1:11" x14ac:dyDescent="0.3">
      <c r="A13" s="1"/>
      <c r="B13" s="1"/>
      <c r="C13" s="1"/>
      <c r="D13" s="1"/>
      <c r="E13" s="1"/>
      <c r="F13" s="1"/>
      <c r="G13" s="1"/>
    </row>
    <row r="14" spans="1:11" x14ac:dyDescent="0.3">
      <c r="A14" s="1"/>
      <c r="B14" s="1"/>
      <c r="C14" s="1"/>
      <c r="D14" s="1"/>
      <c r="E14" s="1"/>
      <c r="F14" s="1"/>
      <c r="G14" s="1"/>
    </row>
    <row r="15" spans="1:11" x14ac:dyDescent="0.3">
      <c r="A15" s="1"/>
      <c r="B15" s="1"/>
      <c r="C15" s="1"/>
      <c r="D15" s="1"/>
      <c r="E15" s="1"/>
      <c r="F15" s="1"/>
      <c r="G15" s="1"/>
    </row>
    <row r="16" spans="1:11" x14ac:dyDescent="0.3">
      <c r="A16" s="1"/>
      <c r="B16" s="1"/>
      <c r="C16" s="1"/>
      <c r="D16" s="1"/>
      <c r="E16" s="1"/>
      <c r="F16" s="1"/>
      <c r="G16" s="1"/>
    </row>
    <row r="17" spans="1:7" x14ac:dyDescent="0.3">
      <c r="A17" s="1"/>
      <c r="B17" s="1"/>
      <c r="C17" s="1"/>
      <c r="D17" s="1"/>
      <c r="E17" s="1"/>
      <c r="F17" s="1"/>
      <c r="G17" s="1"/>
    </row>
  </sheetData>
  <mergeCells count="1">
    <mergeCell ref="A1:G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R,S</vt:lpstr>
      <vt:lpstr>s,Q</vt:lpstr>
      <vt:lpstr>s,S</vt:lpstr>
      <vt:lpstr>Base stock Policy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haytham omar</dc:creator>
  <cp:lastModifiedBy>Thanh Tran Viet</cp:lastModifiedBy>
  <dcterms:created xsi:type="dcterms:W3CDTF">2020-06-25T17:02:23Z</dcterms:created>
  <dcterms:modified xsi:type="dcterms:W3CDTF">2025-01-27T23:16:33Z</dcterms:modified>
</cp:coreProperties>
</file>