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thanh\Downloads\"/>
    </mc:Choice>
  </mc:AlternateContent>
  <xr:revisionPtr revIDLastSave="0" documentId="13_ncr:1_{8CE65336-0D11-465D-B704-0BD4A7EC3625}" xr6:coauthVersionLast="47" xr6:coauthVersionMax="47" xr10:uidLastSave="{00000000-0000-0000-0000-000000000000}"/>
  <bookViews>
    <workbookView xWindow="-108" yWindow="-108" windowWidth="23256" windowHeight="12456" activeTab="3" xr2:uid="{9E7732B8-1686-8441-AB05-766D7B41DA81}"/>
  </bookViews>
  <sheets>
    <sheet name="s, Q" sheetId="2" r:id="rId1"/>
    <sheet name="R, S" sheetId="1" r:id="rId2"/>
    <sheet name="s, S" sheetId="3" r:id="rId3"/>
    <sheet name="Base stock polic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4" l="1"/>
  <c r="E25" i="4"/>
  <c r="C25" i="4"/>
  <c r="B25" i="4"/>
  <c r="C25" i="2"/>
  <c r="G24" i="3"/>
  <c r="G22" i="3"/>
  <c r="G23" i="3" s="1"/>
  <c r="G21" i="3"/>
  <c r="C21" i="2"/>
  <c r="G22" i="1"/>
  <c r="G23" i="1" s="1"/>
  <c r="H21" i="2"/>
  <c r="F21" i="2" s="1"/>
  <c r="E21" i="2" s="1"/>
  <c r="G21" i="2"/>
  <c r="G20" i="1"/>
  <c r="G19" i="1"/>
  <c r="D21" i="1"/>
  <c r="G20" i="3" l="1"/>
</calcChain>
</file>

<file path=xl/sharedStrings.xml><?xml version="1.0" encoding="utf-8"?>
<sst xmlns="http://schemas.openxmlformats.org/spreadsheetml/2006/main" count="47" uniqueCount="37">
  <si>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250 kilos we a standard deviation of 50 kilos. If you were to set a base stock  policy , what will be your base?</t>
  </si>
  <si>
    <t>sd</t>
  </si>
  <si>
    <t>Service level</t>
  </si>
  <si>
    <t>You are the supply chain manager of cofee co, a chain store which  sells Hot coffe for take away or in packages to customers, your supplier columbia blend is your main suppliers for cofee,you order from him every two weeks while it takes around four weeks for every order to arrive . you average daily demand of cofee is around 300 kilos we a standard deviation of 60 kilos. you were requested to determine your R,S policy for cofee  for cofee co. assume as service level of 90%</t>
  </si>
  <si>
    <t>R+L</t>
  </si>
  <si>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200 kilos we a standard deviation of 50 kilos. If yoou were to set an (S,Q) policy , what will your reorder point and Q be. You want to follow an EOQ ordering point knowing that your ordering cost is 2000 while your holding cost is 50 USD,service level is 0.9</t>
  </si>
  <si>
    <t>EOQ</t>
  </si>
  <si>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220 kilos we a standard deviation of 60 kilos. If yoou were to set an (s,S) policy , what will your reorder point and S be. Knowing that you want your max to be 1.5 the Min. Assume a service level of 0.9</t>
  </si>
  <si>
    <t>Set a base for 7339 and order what is sold every time period</t>
  </si>
  <si>
    <t>Safety Stock</t>
  </si>
  <si>
    <t>service level</t>
  </si>
  <si>
    <t>lead time</t>
  </si>
  <si>
    <t>R (review period)</t>
  </si>
  <si>
    <t>L (lead time)</t>
  </si>
  <si>
    <t>Demand L+R</t>
  </si>
  <si>
    <t>CSL</t>
  </si>
  <si>
    <t>Std Dev of demand during L+R</t>
  </si>
  <si>
    <t>S (Order up to level)</t>
  </si>
  <si>
    <t>daily demand</t>
  </si>
  <si>
    <t>daily demand standard deviation</t>
  </si>
  <si>
    <t>ROP (Min)</t>
  </si>
  <si>
    <t>standard deviation of demand during lead time</t>
  </si>
  <si>
    <t>safety stock</t>
  </si>
  <si>
    <t>Order up to level (Max)</t>
  </si>
  <si>
    <t>Whenever your inventory position reaches 6567, order up to 9850</t>
  </si>
  <si>
    <t>Every two weeks order up to 13098</t>
  </si>
  <si>
    <t>average daily demand</t>
  </si>
  <si>
    <t>average demand during LT</t>
  </si>
  <si>
    <t xml:space="preserve">average daily demand </t>
  </si>
  <si>
    <t>average annual demand</t>
  </si>
  <si>
    <t>standard deviation of daily demand</t>
  </si>
  <si>
    <t>annual holding cost for an unit</t>
  </si>
  <si>
    <t>ordering cost for an order</t>
  </si>
  <si>
    <t>demand during lead time</t>
  </si>
  <si>
    <t>standard deviation of demand during leadtime</t>
  </si>
  <si>
    <t>Whenever we reach 5939, we order 2417</t>
  </si>
  <si>
    <t>Base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</si>
</sst>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2" x14ac:knownFonts="1">
    <font>
      <sz val="12"/>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xf numFmtId="166" fontId="0" fillId="0" borderId="0" xfId="0" applyNumberFormat="1"/>
    <xf numFmtId="1" fontId="0" fillId="0" borderId="0" xfId="0" applyNumberFormat="1"/>
    <xf numFmtId="0" fontId="0" fillId="0" borderId="0" xfId="0" applyFill="1"/>
    <xf numFmtId="1" fontId="0" fillId="0" borderId="0" xfId="0" applyNumberFormat="1" applyFill="1"/>
    <xf numFmtId="0" fontId="0" fillId="0" borderId="0" xfId="0" applyFill="1" applyAlignment="1"/>
    <xf numFmtId="166"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9DC6-0518-8749-B6E0-2246C13A0BC4}">
  <dimension ref="A1:K28"/>
  <sheetViews>
    <sheetView topLeftCell="A16" zoomScaleNormal="100" workbookViewId="0">
      <selection activeCell="E25" sqref="E25"/>
    </sheetView>
  </sheetViews>
  <sheetFormatPr defaultColWidth="11.19921875" defaultRowHeight="15.6" x14ac:dyDescent="0.3"/>
  <cols>
    <col min="2" max="2" width="31.3984375" bestFit="1" customWidth="1"/>
    <col min="3" max="3" width="6" bestFit="1" customWidth="1"/>
    <col min="5" max="5" width="35.09765625" bestFit="1" customWidth="1"/>
    <col min="6" max="6" width="10.8984375" bestFit="1" customWidth="1"/>
    <col min="7" max="7" width="22.3984375" bestFit="1" customWidth="1"/>
    <col min="8" max="8" width="40.8984375" bestFit="1" customWidth="1"/>
  </cols>
  <sheetData>
    <row r="1" spans="1:7" x14ac:dyDescent="0.3">
      <c r="A1" s="1" t="s">
        <v>5</v>
      </c>
      <c r="B1" s="1"/>
      <c r="C1" s="1"/>
      <c r="D1" s="1"/>
      <c r="E1" s="1"/>
      <c r="F1" s="1"/>
      <c r="G1" s="1"/>
    </row>
    <row r="2" spans="1:7" x14ac:dyDescent="0.3">
      <c r="A2" s="1"/>
      <c r="B2" s="1"/>
      <c r="C2" s="1"/>
      <c r="D2" s="1"/>
      <c r="E2" s="1"/>
      <c r="F2" s="1"/>
      <c r="G2" s="1"/>
    </row>
    <row r="3" spans="1:7" x14ac:dyDescent="0.3">
      <c r="A3" s="1"/>
      <c r="B3" s="1"/>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c r="C7" s="1"/>
      <c r="D7" s="1"/>
      <c r="E7" s="1"/>
      <c r="F7" s="1"/>
      <c r="G7" s="1"/>
    </row>
    <row r="8" spans="1:7" x14ac:dyDescent="0.3">
      <c r="A8" s="1"/>
      <c r="B8" s="1"/>
      <c r="C8" s="1"/>
      <c r="D8" s="1"/>
      <c r="E8" s="1"/>
      <c r="F8" s="1"/>
      <c r="G8" s="1"/>
    </row>
    <row r="9" spans="1:7" x14ac:dyDescent="0.3">
      <c r="A9" s="1"/>
      <c r="B9" s="1"/>
      <c r="C9" s="1"/>
      <c r="D9" s="1"/>
      <c r="E9" s="1"/>
      <c r="F9" s="1"/>
      <c r="G9" s="1"/>
    </row>
    <row r="10" spans="1:7" x14ac:dyDescent="0.3">
      <c r="A10" s="1"/>
      <c r="B10" s="1"/>
      <c r="C10" s="1"/>
      <c r="D10" s="1"/>
      <c r="E10" s="1"/>
      <c r="F10" s="1"/>
      <c r="G10" s="1"/>
    </row>
    <row r="11" spans="1:7" x14ac:dyDescent="0.3">
      <c r="A11" s="1"/>
      <c r="B11" s="1"/>
      <c r="C11" s="1"/>
      <c r="D11" s="1"/>
      <c r="E11" s="1"/>
      <c r="F11" s="1"/>
      <c r="G11" s="1"/>
    </row>
    <row r="12" spans="1:7" x14ac:dyDescent="0.3">
      <c r="A12" s="1"/>
      <c r="B12" s="1"/>
      <c r="C12" s="1"/>
      <c r="D12" s="1"/>
      <c r="E12" s="1"/>
      <c r="F12" s="1"/>
      <c r="G12" s="1"/>
    </row>
    <row r="13" spans="1:7" x14ac:dyDescent="0.3">
      <c r="A13" s="1"/>
      <c r="B13" s="1"/>
      <c r="C13" s="1"/>
      <c r="D13" s="1"/>
      <c r="E13" s="1"/>
      <c r="F13" s="1"/>
      <c r="G13" s="1"/>
    </row>
    <row r="14" spans="1:7" x14ac:dyDescent="0.3">
      <c r="A14" s="1"/>
      <c r="B14" s="1"/>
      <c r="C14" s="1"/>
      <c r="D14" s="1"/>
      <c r="E14" s="1"/>
      <c r="F14" s="1"/>
      <c r="G14" s="1"/>
    </row>
    <row r="15" spans="1:7" x14ac:dyDescent="0.3">
      <c r="A15" s="1"/>
      <c r="B15" s="1"/>
      <c r="C15" s="1"/>
      <c r="D15" s="1"/>
      <c r="E15" s="1"/>
      <c r="F15" s="1"/>
      <c r="G15" s="1"/>
    </row>
    <row r="16" spans="1:7" x14ac:dyDescent="0.3">
      <c r="A16" s="1"/>
      <c r="B16" s="1"/>
      <c r="C16" s="1"/>
      <c r="D16" s="1"/>
      <c r="E16" s="1"/>
      <c r="F16" s="1"/>
      <c r="G16" s="1"/>
    </row>
    <row r="17" spans="1:11" x14ac:dyDescent="0.3">
      <c r="A17" s="1"/>
      <c r="B17" s="1"/>
      <c r="C17" s="1"/>
      <c r="D17" s="1"/>
      <c r="E17" s="1"/>
      <c r="F17" s="1"/>
      <c r="G17" s="1"/>
    </row>
    <row r="20" spans="1:11" x14ac:dyDescent="0.3">
      <c r="B20" s="5" t="s">
        <v>28</v>
      </c>
      <c r="C20" s="6">
        <v>200</v>
      </c>
      <c r="D20" s="5"/>
      <c r="E20" s="5" t="s">
        <v>20</v>
      </c>
      <c r="F20" s="5" t="s">
        <v>9</v>
      </c>
      <c r="G20" s="5" t="s">
        <v>33</v>
      </c>
      <c r="H20" s="5" t="s">
        <v>34</v>
      </c>
    </row>
    <row r="21" spans="1:11" x14ac:dyDescent="0.3">
      <c r="B21" s="5" t="s">
        <v>29</v>
      </c>
      <c r="C21" s="6">
        <f>C20*365</f>
        <v>73000</v>
      </c>
      <c r="D21" s="5"/>
      <c r="E21" s="6">
        <f>F21+G21</f>
        <v>5939.0666734736506</v>
      </c>
      <c r="F21" s="6">
        <f>_xlfn.NORM.S.INV(C26)*H21</f>
        <v>339.06667347365061</v>
      </c>
      <c r="G21" s="6">
        <f>C20*C27</f>
        <v>5600</v>
      </c>
      <c r="H21" s="6">
        <f>C22*SQRT(C27)</f>
        <v>264.57513110645908</v>
      </c>
    </row>
    <row r="22" spans="1:11" x14ac:dyDescent="0.3">
      <c r="B22" s="5" t="s">
        <v>30</v>
      </c>
      <c r="C22" s="6">
        <v>50</v>
      </c>
      <c r="D22" s="5"/>
      <c r="E22" s="5"/>
      <c r="F22" s="5"/>
      <c r="G22" s="5"/>
      <c r="H22" s="5"/>
    </row>
    <row r="23" spans="1:11" x14ac:dyDescent="0.3">
      <c r="B23" s="5" t="s">
        <v>31</v>
      </c>
      <c r="C23" s="6">
        <v>50</v>
      </c>
      <c r="D23" s="5"/>
      <c r="E23" s="7" t="s">
        <v>35</v>
      </c>
      <c r="F23" s="5"/>
      <c r="G23" s="5"/>
      <c r="H23" s="5"/>
    </row>
    <row r="24" spans="1:11" x14ac:dyDescent="0.3">
      <c r="B24" s="5" t="s">
        <v>32</v>
      </c>
      <c r="C24" s="6">
        <v>2000</v>
      </c>
      <c r="D24" s="5"/>
      <c r="E24" s="5"/>
      <c r="F24" s="5"/>
      <c r="G24" s="5"/>
      <c r="H24" s="5"/>
    </row>
    <row r="25" spans="1:11" x14ac:dyDescent="0.3">
      <c r="B25" s="5" t="s">
        <v>6</v>
      </c>
      <c r="C25" s="6">
        <f>SQRT((2*C24*C21)/C23)</f>
        <v>2416.6091947189143</v>
      </c>
      <c r="D25" s="5"/>
      <c r="E25" s="5"/>
      <c r="F25" s="7"/>
      <c r="G25" s="7"/>
      <c r="H25" s="7"/>
      <c r="I25" s="2"/>
      <c r="J25" s="2"/>
      <c r="K25" s="2"/>
    </row>
    <row r="26" spans="1:11" x14ac:dyDescent="0.3">
      <c r="B26" s="5" t="s">
        <v>10</v>
      </c>
      <c r="C26" s="8">
        <v>0.9</v>
      </c>
      <c r="D26" s="5"/>
      <c r="E26" s="5"/>
      <c r="F26" s="5"/>
      <c r="G26" s="5"/>
      <c r="H26" s="5"/>
    </row>
    <row r="27" spans="1:11" x14ac:dyDescent="0.3">
      <c r="B27" s="5" t="s">
        <v>11</v>
      </c>
      <c r="C27" s="6">
        <v>28</v>
      </c>
      <c r="D27" s="5"/>
      <c r="E27" s="5"/>
      <c r="F27" s="5"/>
      <c r="G27" s="5"/>
      <c r="H27" s="5"/>
    </row>
    <row r="28" spans="1:11" x14ac:dyDescent="0.3">
      <c r="B28" s="5"/>
      <c r="C28" s="5"/>
      <c r="D28" s="5"/>
      <c r="E28" s="5"/>
      <c r="F28" s="5"/>
      <c r="G28" s="5"/>
      <c r="H28" s="5"/>
    </row>
  </sheetData>
  <mergeCells count="1">
    <mergeCell ref="A1: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04D8-D63C-624E-9694-79690C4A12A8}">
  <dimension ref="A1:K29"/>
  <sheetViews>
    <sheetView topLeftCell="A13" zoomScale="130" zoomScaleNormal="130" workbookViewId="0">
      <selection activeCell="F24" sqref="F24"/>
    </sheetView>
  </sheetViews>
  <sheetFormatPr defaultColWidth="11.19921875" defaultRowHeight="15.6" x14ac:dyDescent="0.3"/>
  <cols>
    <col min="3" max="3" width="22.296875" customWidth="1"/>
    <col min="4" max="4" width="26.296875" bestFit="1" customWidth="1"/>
    <col min="6" max="6" width="26.5" bestFit="1" customWidth="1"/>
    <col min="7" max="7" width="16.796875" bestFit="1" customWidth="1"/>
  </cols>
  <sheetData>
    <row r="1" spans="1:7" x14ac:dyDescent="0.3">
      <c r="A1" s="1" t="s">
        <v>3</v>
      </c>
      <c r="B1" s="1"/>
      <c r="C1" s="1"/>
      <c r="D1" s="1"/>
      <c r="E1" s="1"/>
      <c r="F1" s="1"/>
      <c r="G1" s="1"/>
    </row>
    <row r="2" spans="1:7" x14ac:dyDescent="0.3">
      <c r="A2" s="1"/>
      <c r="B2" s="1"/>
      <c r="C2" s="1"/>
      <c r="D2" s="1"/>
      <c r="E2" s="1"/>
      <c r="F2" s="1"/>
      <c r="G2" s="1"/>
    </row>
    <row r="3" spans="1:7" x14ac:dyDescent="0.3">
      <c r="A3" s="1"/>
      <c r="B3" s="1"/>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c r="C7" s="1"/>
      <c r="D7" s="1"/>
      <c r="E7" s="1"/>
      <c r="F7" s="1"/>
      <c r="G7" s="1"/>
    </row>
    <row r="8" spans="1:7" x14ac:dyDescent="0.3">
      <c r="A8" s="1"/>
      <c r="B8" s="1"/>
      <c r="C8" s="1"/>
      <c r="D8" s="1"/>
      <c r="E8" s="1"/>
      <c r="F8" s="1"/>
      <c r="G8" s="1"/>
    </row>
    <row r="9" spans="1:7" x14ac:dyDescent="0.3">
      <c r="A9" s="1"/>
      <c r="B9" s="1"/>
      <c r="C9" s="1"/>
      <c r="D9" s="1"/>
      <c r="E9" s="1"/>
      <c r="F9" s="1"/>
      <c r="G9" s="1"/>
    </row>
    <row r="10" spans="1:7" x14ac:dyDescent="0.3">
      <c r="A10" s="1"/>
      <c r="B10" s="1"/>
      <c r="C10" s="1"/>
      <c r="D10" s="1"/>
      <c r="E10" s="1"/>
      <c r="F10" s="1"/>
      <c r="G10" s="1"/>
    </row>
    <row r="11" spans="1:7" x14ac:dyDescent="0.3">
      <c r="A11" s="1"/>
      <c r="B11" s="1"/>
      <c r="C11" s="1"/>
      <c r="D11" s="1"/>
      <c r="E11" s="1"/>
      <c r="F11" s="1"/>
      <c r="G11" s="1"/>
    </row>
    <row r="12" spans="1:7" x14ac:dyDescent="0.3">
      <c r="A12" s="1"/>
      <c r="B12" s="1"/>
      <c r="C12" s="1"/>
      <c r="D12" s="1"/>
      <c r="E12" s="1"/>
      <c r="F12" s="1"/>
      <c r="G12" s="1"/>
    </row>
    <row r="13" spans="1:7" x14ac:dyDescent="0.3">
      <c r="A13" s="1"/>
      <c r="B13" s="1"/>
      <c r="C13" s="1"/>
      <c r="D13" s="1"/>
      <c r="E13" s="1"/>
      <c r="F13" s="1"/>
      <c r="G13" s="1"/>
    </row>
    <row r="14" spans="1:7" x14ac:dyDescent="0.3">
      <c r="A14" s="1"/>
      <c r="B14" s="1"/>
      <c r="C14" s="1"/>
      <c r="D14" s="1"/>
      <c r="E14" s="1"/>
      <c r="F14" s="1"/>
      <c r="G14" s="1"/>
    </row>
    <row r="15" spans="1:7" x14ac:dyDescent="0.3">
      <c r="A15" s="1"/>
      <c r="B15" s="1"/>
      <c r="C15" s="1"/>
      <c r="D15" s="1"/>
      <c r="E15" s="1"/>
      <c r="F15" s="1"/>
      <c r="G15" s="1"/>
    </row>
    <row r="16" spans="1:7" x14ac:dyDescent="0.3">
      <c r="A16" s="1"/>
      <c r="B16" s="1"/>
      <c r="C16" s="1"/>
      <c r="D16" s="1"/>
      <c r="E16" s="1"/>
      <c r="F16" s="1"/>
      <c r="G16" s="1"/>
    </row>
    <row r="17" spans="1:11" x14ac:dyDescent="0.3">
      <c r="A17" s="1"/>
      <c r="B17" s="1"/>
      <c r="C17" s="1"/>
      <c r="D17" s="1"/>
      <c r="E17" s="1"/>
      <c r="F17" s="1"/>
      <c r="G17" s="1"/>
    </row>
    <row r="19" spans="1:11" x14ac:dyDescent="0.3">
      <c r="C19" t="s">
        <v>12</v>
      </c>
      <c r="D19">
        <v>14</v>
      </c>
      <c r="F19" t="s">
        <v>14</v>
      </c>
      <c r="G19" s="4">
        <f>D21*D22</f>
        <v>12600</v>
      </c>
    </row>
    <row r="20" spans="1:11" x14ac:dyDescent="0.3">
      <c r="C20" t="s">
        <v>13</v>
      </c>
      <c r="D20">
        <v>28</v>
      </c>
      <c r="F20" t="s">
        <v>16</v>
      </c>
      <c r="G20" s="4">
        <f>D23*SQRT(D21)</f>
        <v>388.84444190447164</v>
      </c>
    </row>
    <row r="21" spans="1:11" x14ac:dyDescent="0.3">
      <c r="C21" t="s">
        <v>4</v>
      </c>
      <c r="D21">
        <f>D19+D20</f>
        <v>42</v>
      </c>
      <c r="F21" t="s">
        <v>15</v>
      </c>
      <c r="G21" s="3">
        <v>0.9</v>
      </c>
    </row>
    <row r="22" spans="1:11" x14ac:dyDescent="0.3">
      <c r="C22" t="s">
        <v>18</v>
      </c>
      <c r="D22">
        <v>300</v>
      </c>
      <c r="F22" t="s">
        <v>9</v>
      </c>
      <c r="G22" s="4">
        <f>_xlfn.NORM.S.INV(G21)*G20</f>
        <v>498.32420327599215</v>
      </c>
    </row>
    <row r="23" spans="1:11" x14ac:dyDescent="0.3">
      <c r="C23" t="s">
        <v>1</v>
      </c>
      <c r="D23">
        <v>60</v>
      </c>
      <c r="F23" t="s">
        <v>17</v>
      </c>
      <c r="G23" s="4">
        <f>G19+G22</f>
        <v>13098.324203275992</v>
      </c>
    </row>
    <row r="25" spans="1:11" x14ac:dyDescent="0.3">
      <c r="F25" s="2" t="s">
        <v>25</v>
      </c>
    </row>
    <row r="28" spans="1:11" x14ac:dyDescent="0.3">
      <c r="F28" s="2"/>
      <c r="H28" s="2"/>
      <c r="I28" s="2"/>
      <c r="J28" s="2"/>
      <c r="K28" s="2"/>
    </row>
    <row r="29" spans="1:11" x14ac:dyDescent="0.3">
      <c r="E29" s="2"/>
      <c r="F29" s="2"/>
      <c r="G29" s="2"/>
      <c r="H29" s="2"/>
      <c r="I29" s="2"/>
      <c r="J29" s="2"/>
      <c r="K29" s="2"/>
    </row>
  </sheetData>
  <mergeCells count="1">
    <mergeCell ref="A1:G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0828A-F8BE-894D-8637-05E4BD9CC2A6}">
  <dimension ref="A1:K28"/>
  <sheetViews>
    <sheetView topLeftCell="A16" zoomScale="130" zoomScaleNormal="130" workbookViewId="0">
      <selection activeCell="F22" sqref="F22"/>
    </sheetView>
  </sheetViews>
  <sheetFormatPr defaultColWidth="11.19921875" defaultRowHeight="15.6" x14ac:dyDescent="0.3"/>
  <cols>
    <col min="3" max="3" width="29.09765625" bestFit="1" customWidth="1"/>
    <col min="6" max="6" width="57.296875" bestFit="1" customWidth="1"/>
    <col min="7" max="7" width="15.796875" bestFit="1" customWidth="1"/>
  </cols>
  <sheetData>
    <row r="1" spans="1:7" x14ac:dyDescent="0.3">
      <c r="A1" s="1" t="s">
        <v>7</v>
      </c>
      <c r="B1" s="1"/>
      <c r="C1" s="1"/>
      <c r="D1" s="1"/>
      <c r="E1" s="1"/>
      <c r="F1" s="1"/>
      <c r="G1" s="1"/>
    </row>
    <row r="2" spans="1:7" x14ac:dyDescent="0.3">
      <c r="A2" s="1"/>
      <c r="B2" s="1"/>
      <c r="C2" s="1"/>
      <c r="D2" s="1"/>
      <c r="E2" s="1"/>
      <c r="F2" s="1"/>
      <c r="G2" s="1"/>
    </row>
    <row r="3" spans="1:7" x14ac:dyDescent="0.3">
      <c r="A3" s="1"/>
      <c r="B3" s="1"/>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c r="C7" s="1"/>
      <c r="D7" s="1"/>
      <c r="E7" s="1"/>
      <c r="F7" s="1"/>
      <c r="G7" s="1"/>
    </row>
    <row r="8" spans="1:7" x14ac:dyDescent="0.3">
      <c r="A8" s="1"/>
      <c r="B8" s="1"/>
      <c r="C8" s="1"/>
      <c r="D8" s="1"/>
      <c r="E8" s="1"/>
      <c r="F8" s="1"/>
      <c r="G8" s="1"/>
    </row>
    <row r="9" spans="1:7" x14ac:dyDescent="0.3">
      <c r="A9" s="1"/>
      <c r="B9" s="1"/>
      <c r="C9" s="1"/>
      <c r="D9" s="1"/>
      <c r="E9" s="1"/>
      <c r="F9" s="1"/>
      <c r="G9" s="1"/>
    </row>
    <row r="10" spans="1:7" x14ac:dyDescent="0.3">
      <c r="A10" s="1"/>
      <c r="B10" s="1"/>
      <c r="C10" s="1"/>
      <c r="D10" s="1"/>
      <c r="E10" s="1"/>
      <c r="F10" s="1"/>
      <c r="G10" s="1"/>
    </row>
    <row r="11" spans="1:7" x14ac:dyDescent="0.3">
      <c r="A11" s="1"/>
      <c r="B11" s="1"/>
      <c r="C11" s="1"/>
      <c r="D11" s="1"/>
      <c r="E11" s="1"/>
      <c r="F11" s="1"/>
      <c r="G11" s="1"/>
    </row>
    <row r="12" spans="1:7" x14ac:dyDescent="0.3">
      <c r="A12" s="1"/>
      <c r="B12" s="1"/>
      <c r="C12" s="1"/>
      <c r="D12" s="1"/>
      <c r="E12" s="1"/>
      <c r="F12" s="1"/>
      <c r="G12" s="1"/>
    </row>
    <row r="13" spans="1:7" x14ac:dyDescent="0.3">
      <c r="A13" s="1"/>
      <c r="B13" s="1"/>
      <c r="C13" s="1"/>
      <c r="D13" s="1"/>
      <c r="E13" s="1"/>
      <c r="F13" s="1"/>
      <c r="G13" s="1"/>
    </row>
    <row r="14" spans="1:7" x14ac:dyDescent="0.3">
      <c r="A14" s="1"/>
      <c r="B14" s="1"/>
      <c r="C14" s="1"/>
      <c r="D14" s="1"/>
      <c r="E14" s="1"/>
      <c r="F14" s="1"/>
      <c r="G14" s="1"/>
    </row>
    <row r="15" spans="1:7" x14ac:dyDescent="0.3">
      <c r="A15" s="1"/>
      <c r="B15" s="1"/>
      <c r="C15" s="1"/>
      <c r="D15" s="1"/>
      <c r="E15" s="1"/>
      <c r="F15" s="1"/>
      <c r="G15" s="1"/>
    </row>
    <row r="16" spans="1:7" x14ac:dyDescent="0.3">
      <c r="A16" s="1"/>
      <c r="B16" s="1"/>
      <c r="C16" s="1"/>
      <c r="D16" s="1"/>
      <c r="E16" s="1"/>
      <c r="F16" s="1"/>
      <c r="G16" s="1"/>
    </row>
    <row r="17" spans="1:11" x14ac:dyDescent="0.3">
      <c r="A17" s="1"/>
      <c r="B17" s="1"/>
      <c r="C17" s="1"/>
      <c r="D17" s="1"/>
      <c r="E17" s="1"/>
      <c r="F17" s="1"/>
      <c r="G17" s="1"/>
    </row>
    <row r="20" spans="1:11" x14ac:dyDescent="0.3">
      <c r="C20" t="s">
        <v>26</v>
      </c>
      <c r="D20">
        <v>220</v>
      </c>
      <c r="F20" t="s">
        <v>20</v>
      </c>
      <c r="G20" s="4">
        <f>G21+G23</f>
        <v>6566.8800081683803</v>
      </c>
    </row>
    <row r="21" spans="1:11" x14ac:dyDescent="0.3">
      <c r="C21" t="s">
        <v>19</v>
      </c>
      <c r="D21">
        <v>60</v>
      </c>
      <c r="F21" t="s">
        <v>27</v>
      </c>
      <c r="G21" s="4">
        <f>D20*D23</f>
        <v>6160</v>
      </c>
    </row>
    <row r="22" spans="1:11" x14ac:dyDescent="0.3">
      <c r="C22" t="s">
        <v>10</v>
      </c>
      <c r="D22">
        <v>0.9</v>
      </c>
      <c r="F22" t="s">
        <v>21</v>
      </c>
      <c r="G22" s="4">
        <f>D21*SQRT(D23)</f>
        <v>317.49015732775086</v>
      </c>
    </row>
    <row r="23" spans="1:11" x14ac:dyDescent="0.3">
      <c r="C23" t="s">
        <v>11</v>
      </c>
      <c r="D23">
        <v>28</v>
      </c>
      <c r="F23" t="s">
        <v>22</v>
      </c>
      <c r="G23" s="4">
        <f>_xlfn.NORM.S.INV(D22)*G22</f>
        <v>406.88000816838064</v>
      </c>
    </row>
    <row r="24" spans="1:11" x14ac:dyDescent="0.3">
      <c r="F24" t="s">
        <v>23</v>
      </c>
      <c r="G24" s="4">
        <f>G20*1.5</f>
        <v>9850.3200122525705</v>
      </c>
    </row>
    <row r="27" spans="1:11" x14ac:dyDescent="0.3">
      <c r="F27" s="2" t="s">
        <v>24</v>
      </c>
      <c r="G27" s="2"/>
      <c r="H27" s="2"/>
      <c r="I27" s="2"/>
      <c r="J27" s="2"/>
      <c r="K27" s="2"/>
    </row>
    <row r="28" spans="1:11" x14ac:dyDescent="0.3">
      <c r="F28" s="2"/>
      <c r="G28" s="2"/>
      <c r="H28" s="2"/>
      <c r="I28" s="2"/>
      <c r="J28" s="2"/>
      <c r="K28" s="2"/>
    </row>
  </sheetData>
  <mergeCells count="1">
    <mergeCell ref="A1:G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1CD4-9A1D-1C43-AA83-95AD818C548F}">
  <dimension ref="A1:K28"/>
  <sheetViews>
    <sheetView tabSelected="1" topLeftCell="A16" zoomScale="115" zoomScaleNormal="115" workbookViewId="0">
      <selection activeCell="D27" sqref="D27"/>
    </sheetView>
  </sheetViews>
  <sheetFormatPr defaultColWidth="11.19921875" defaultRowHeight="15.6" x14ac:dyDescent="0.3"/>
  <cols>
    <col min="2" max="2" width="26" customWidth="1"/>
    <col min="3" max="3" width="41.3984375" bestFit="1" customWidth="1"/>
    <col min="4" max="4" width="19.69921875" bestFit="1" customWidth="1"/>
  </cols>
  <sheetData>
    <row r="1" spans="1:7" x14ac:dyDescent="0.3">
      <c r="A1" s="1" t="s">
        <v>0</v>
      </c>
      <c r="B1" s="1"/>
      <c r="C1" s="1"/>
      <c r="D1" s="1"/>
      <c r="E1" s="1"/>
      <c r="F1" s="1"/>
      <c r="G1" s="1"/>
    </row>
    <row r="2" spans="1:7" x14ac:dyDescent="0.3">
      <c r="A2" s="1"/>
      <c r="B2" s="1"/>
      <c r="C2" s="1"/>
      <c r="D2" s="1"/>
      <c r="E2" s="1"/>
      <c r="F2" s="1"/>
      <c r="G2" s="1"/>
    </row>
    <row r="3" spans="1:7" x14ac:dyDescent="0.3">
      <c r="A3" s="1"/>
      <c r="B3" s="1"/>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c r="C7" s="1"/>
      <c r="D7" s="1"/>
      <c r="E7" s="1"/>
      <c r="F7" s="1"/>
      <c r="G7" s="1"/>
    </row>
    <row r="8" spans="1:7" x14ac:dyDescent="0.3">
      <c r="A8" s="1"/>
      <c r="B8" s="1"/>
      <c r="C8" s="1"/>
      <c r="D8" s="1"/>
      <c r="E8" s="1"/>
      <c r="F8" s="1"/>
      <c r="G8" s="1"/>
    </row>
    <row r="9" spans="1:7" x14ac:dyDescent="0.3">
      <c r="A9" s="1"/>
      <c r="B9" s="1"/>
      <c r="C9" s="1"/>
      <c r="D9" s="1"/>
      <c r="E9" s="1"/>
      <c r="F9" s="1"/>
      <c r="G9" s="1"/>
    </row>
    <row r="10" spans="1:7" x14ac:dyDescent="0.3">
      <c r="A10" s="1"/>
      <c r="B10" s="1"/>
      <c r="C10" s="1"/>
      <c r="D10" s="1"/>
      <c r="E10" s="1"/>
      <c r="F10" s="1"/>
      <c r="G10" s="1"/>
    </row>
    <row r="11" spans="1:7" x14ac:dyDescent="0.3">
      <c r="A11" s="1"/>
      <c r="B11" s="1"/>
      <c r="C11" s="1"/>
      <c r="D11" s="1"/>
      <c r="E11" s="1"/>
      <c r="F11" s="1"/>
      <c r="G11" s="1"/>
    </row>
    <row r="12" spans="1:7" x14ac:dyDescent="0.3">
      <c r="A12" s="1"/>
      <c r="B12" s="1"/>
      <c r="C12" s="1"/>
      <c r="D12" s="1"/>
      <c r="E12" s="1"/>
      <c r="F12" s="1"/>
      <c r="G12" s="1"/>
    </row>
    <row r="13" spans="1:7" x14ac:dyDescent="0.3">
      <c r="A13" s="1"/>
      <c r="B13" s="1"/>
      <c r="C13" s="1"/>
      <c r="D13" s="1"/>
      <c r="E13" s="1"/>
      <c r="F13" s="1"/>
      <c r="G13" s="1"/>
    </row>
    <row r="14" spans="1:7" x14ac:dyDescent="0.3">
      <c r="A14" s="1"/>
      <c r="B14" s="1"/>
      <c r="C14" s="1"/>
      <c r="D14" s="1"/>
      <c r="E14" s="1"/>
      <c r="F14" s="1"/>
      <c r="G14" s="1"/>
    </row>
    <row r="15" spans="1:7" x14ac:dyDescent="0.3">
      <c r="A15" s="1"/>
      <c r="B15" s="1"/>
      <c r="C15" s="1"/>
      <c r="D15" s="1"/>
      <c r="E15" s="1"/>
      <c r="F15" s="1"/>
      <c r="G15" s="1"/>
    </row>
    <row r="16" spans="1:7" x14ac:dyDescent="0.3">
      <c r="A16" s="1"/>
      <c r="B16" s="1"/>
      <c r="C16" s="1"/>
      <c r="D16" s="1"/>
      <c r="E16" s="1"/>
      <c r="F16" s="1"/>
      <c r="G16" s="1"/>
    </row>
    <row r="17" spans="1:11" x14ac:dyDescent="0.3">
      <c r="A17" s="1"/>
      <c r="B17" s="1"/>
      <c r="C17" s="1"/>
      <c r="D17" s="1"/>
      <c r="E17" s="1"/>
      <c r="F17" s="1"/>
      <c r="G17" s="1"/>
    </row>
    <row r="19" spans="1:11" x14ac:dyDescent="0.3">
      <c r="B19" t="s">
        <v>26</v>
      </c>
      <c r="C19">
        <v>250</v>
      </c>
    </row>
    <row r="20" spans="1:11" x14ac:dyDescent="0.3">
      <c r="B20" t="s">
        <v>11</v>
      </c>
      <c r="C20">
        <v>28</v>
      </c>
    </row>
    <row r="21" spans="1:11" x14ac:dyDescent="0.3">
      <c r="B21" t="s">
        <v>30</v>
      </c>
      <c r="C21">
        <v>50</v>
      </c>
    </row>
    <row r="24" spans="1:11" x14ac:dyDescent="0.3">
      <c r="B24" t="s">
        <v>33</v>
      </c>
      <c r="C24" t="s">
        <v>21</v>
      </c>
      <c r="D24" t="s">
        <v>2</v>
      </c>
      <c r="E24" t="s">
        <v>22</v>
      </c>
      <c r="F24" t="s">
        <v>36</v>
      </c>
    </row>
    <row r="25" spans="1:11" x14ac:dyDescent="0.3">
      <c r="B25">
        <f>C20*C19</f>
        <v>7000</v>
      </c>
      <c r="C25">
        <f>C21*SQRT(C20)</f>
        <v>264.57513110645908</v>
      </c>
      <c r="D25">
        <v>0.9</v>
      </c>
      <c r="E25">
        <f>_xlfn.NORM.S.INV(D25)*C25</f>
        <v>339.06667347365061</v>
      </c>
      <c r="F25">
        <f>B25+E25</f>
        <v>7339.0666734736506</v>
      </c>
    </row>
    <row r="27" spans="1:11" x14ac:dyDescent="0.3">
      <c r="D27" s="2" t="s">
        <v>8</v>
      </c>
    </row>
    <row r="28" spans="1:11" x14ac:dyDescent="0.3">
      <c r="E28" s="2"/>
      <c r="F28" s="2"/>
      <c r="G28" s="2"/>
      <c r="H28" s="2"/>
      <c r="I28" s="2"/>
      <c r="J28" s="2"/>
      <c r="K28" s="2"/>
    </row>
  </sheetData>
  <mergeCells count="1">
    <mergeCell ref="A1:G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 Q</vt:lpstr>
      <vt:lpstr>R, S</vt:lpstr>
      <vt:lpstr>s, S</vt:lpstr>
      <vt:lpstr>Base stock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haytham omar</dc:creator>
  <cp:lastModifiedBy>Thanh Tran Viet</cp:lastModifiedBy>
  <dcterms:created xsi:type="dcterms:W3CDTF">2020-06-25T17:02:23Z</dcterms:created>
  <dcterms:modified xsi:type="dcterms:W3CDTF">2025-01-27T19:06:12Z</dcterms:modified>
</cp:coreProperties>
</file>