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uith\OneDrive\Desktop\"/>
    </mc:Choice>
  </mc:AlternateContent>
  <xr:revisionPtr revIDLastSave="0" documentId="13_ncr:1_{092723DD-331A-4682-9C10-B2EB8E350E4B}" xr6:coauthVersionLast="47" xr6:coauthVersionMax="47" xr10:uidLastSave="{00000000-0000-0000-0000-000000000000}"/>
  <bookViews>
    <workbookView xWindow="-108" yWindow="-108" windowWidth="23256" windowHeight="12456" activeTab="2" xr2:uid="{8BC6D2D6-F757-0C4B-901B-94A06448BC91}"/>
  </bookViews>
  <sheets>
    <sheet name="Database" sheetId="1" r:id="rId1"/>
    <sheet name="Pivottables" sheetId="3" r:id="rId2"/>
    <sheet name="Dashboard" sheetId="4" r:id="rId3"/>
    <sheet name="Color codes" sheetId="2" r:id="rId4"/>
  </sheets>
  <definedNames>
    <definedName name="Slicer_Month">#N/A</definedName>
    <definedName name="Slicer_Sale_Team">#N/A</definedName>
  </definedNames>
  <calcPr calcId="191028"/>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I6" i="3" l="1"/>
  <c r="DI7" i="3" s="1"/>
  <c r="DJ6" i="3"/>
  <c r="DJ7" i="3" s="1"/>
  <c r="DK6" i="3"/>
  <c r="DK7" i="3" s="1"/>
  <c r="DL6" i="3"/>
  <c r="DL7" i="3" s="1"/>
  <c r="DM6" i="3"/>
  <c r="DM7" i="3" s="1"/>
  <c r="DH6" i="3"/>
  <c r="DH7" i="3" s="1"/>
  <c r="EM6" i="3"/>
  <c r="DY7" i="3"/>
  <c r="CZ6" i="3"/>
  <c r="CY6" i="3"/>
  <c r="CR6" i="3"/>
  <c r="CQ6" i="3"/>
  <c r="DO7" i="3" l="1"/>
  <c r="BZ7" i="3"/>
  <c r="BZ8" i="3"/>
  <c r="BZ9" i="3"/>
  <c r="BZ10" i="3"/>
  <c r="BZ11" i="3"/>
  <c r="BZ12" i="3"/>
  <c r="BZ13" i="3"/>
  <c r="BZ14" i="3"/>
  <c r="BZ15" i="3"/>
  <c r="BZ16" i="3"/>
  <c r="BZ17" i="3"/>
  <c r="BZ6" i="3"/>
  <c r="CA7" i="3"/>
  <c r="CA8" i="3"/>
  <c r="CA9" i="3"/>
  <c r="CA10" i="3"/>
  <c r="CA11" i="3"/>
  <c r="CA12" i="3"/>
  <c r="CA13" i="3"/>
  <c r="CA14" i="3"/>
  <c r="CA15" i="3"/>
  <c r="CA16" i="3"/>
  <c r="CA17" i="3"/>
  <c r="CA6" i="3"/>
  <c r="BR6" i="3"/>
  <c r="BR7" i="3"/>
  <c r="BR8" i="3"/>
  <c r="BR9" i="3"/>
  <c r="BR10" i="3"/>
  <c r="BQ7" i="3"/>
  <c r="BQ8" i="3"/>
  <c r="BQ9" i="3"/>
  <c r="BQ10" i="3"/>
  <c r="BQ6" i="3"/>
  <c r="AH7" i="3"/>
  <c r="AH6" i="3"/>
  <c r="Z6" i="3"/>
  <c r="Z7" i="3"/>
  <c r="Z8" i="3"/>
  <c r="Q6" i="3"/>
  <c r="Q7" i="3"/>
  <c r="Q8" i="3"/>
  <c r="Q9" i="3"/>
  <c r="Q10" i="3"/>
  <c r="P7" i="3"/>
  <c r="P8" i="3"/>
  <c r="P9" i="3"/>
  <c r="P10" i="3"/>
  <c r="P6" i="3"/>
  <c r="I6" i="3"/>
  <c r="I5" i="3"/>
  <c r="AI7" i="3"/>
  <c r="AI6" i="3"/>
  <c r="CB14" i="3" l="1"/>
  <c r="CC6" i="3"/>
  <c r="CC16" i="3"/>
  <c r="CC8" i="3"/>
  <c r="CC15" i="3"/>
  <c r="CC7" i="3"/>
  <c r="CB12" i="3"/>
  <c r="CF5" i="3"/>
  <c r="CB13" i="3"/>
  <c r="CB11" i="3"/>
  <c r="CB10" i="3"/>
  <c r="CC17" i="3"/>
  <c r="CC9" i="3"/>
  <c r="CF6" i="3"/>
  <c r="CF7" i="3"/>
  <c r="CB17" i="3"/>
  <c r="CB8" i="3"/>
  <c r="CC14" i="3"/>
  <c r="CB16" i="3"/>
  <c r="CB7" i="3"/>
  <c r="CC13" i="3"/>
  <c r="CB15" i="3"/>
  <c r="CB9" i="3"/>
  <c r="CC12" i="3"/>
  <c r="CB6" i="3"/>
  <c r="CC11" i="3"/>
  <c r="CC10" i="3"/>
</calcChain>
</file>

<file path=xl/sharedStrings.xml><?xml version="1.0" encoding="utf-8"?>
<sst xmlns="http://schemas.openxmlformats.org/spreadsheetml/2006/main" count="10800" uniqueCount="153">
  <si>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</si>
  <si>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</si>
  <si>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</si>
  <si>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</si>
  <si>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</si>
  <si>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</si>
  <si>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</si>
  <si>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</si>
  <si>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</si>
  <si>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</si>
  <si>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</si>
  <si>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</si>
  <si>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</si>
  <si>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</si>
  <si>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</si>
  <si>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</si>
  <si>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</si>
  <si>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</si>
  <si>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</si>
  <si>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</si>
  <si>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</si>
  <si>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Salah</t>
  </si>
  <si>
    <t>Jood</t>
  </si>
  <si>
    <t>Aug</t>
  </si>
  <si>
    <t>AD01-9361</t>
  </si>
  <si>
    <t>Pre. L8</t>
  </si>
  <si>
    <t>B13</t>
  </si>
  <si>
    <t>Mohammed</t>
  </si>
  <si>
    <t>Kisho</t>
  </si>
  <si>
    <t>Sep</t>
  </si>
  <si>
    <t>Company Website</t>
  </si>
  <si>
    <t>Fndn. L5</t>
  </si>
  <si>
    <t>A1</t>
  </si>
  <si>
    <t>Rony</t>
  </si>
  <si>
    <t>Facebook Page</t>
  </si>
  <si>
    <t>A2</t>
  </si>
  <si>
    <t>Abdullah</t>
  </si>
  <si>
    <t>Adam</t>
  </si>
  <si>
    <t>Fndn. L3</t>
  </si>
  <si>
    <t>Ahmed</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</si>
  <si>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</si>
  <si>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</si>
  <si>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</si>
  <si>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</si>
  <si>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</si>
  <si>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</si>
  <si>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</si>
  <si>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</si>
  <si>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</si>
  <si>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</si>
  <si>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</si>
  <si>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</si>
  <si>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</si>
  <si>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</si>
  <si>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</si>
  <si>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</si>
  <si>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</si>
  <si>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</si>
  <si>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</si>
  <si>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</si>
  <si>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</si>
  <si>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</si>
  <si>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</si>
  <si>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</si>
  <si>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</si>
  <si>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</si>
  <si>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</si>
  <si>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</si>
  <si>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</si>
  <si>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</si>
  <si>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Hany</t>
  </si>
  <si>
    <t>AD01-9365</t>
  </si>
  <si>
    <t>Dec</t>
  </si>
  <si>
    <t>Not Paid</t>
  </si>
  <si>
    <t>Kenza</t>
  </si>
  <si>
    <t>Jul</t>
  </si>
  <si>
    <t>Youtube Channel</t>
  </si>
  <si>
    <t>FC</t>
  </si>
  <si>
    <t>Habib</t>
  </si>
  <si>
    <t>Colors</t>
  </si>
  <si>
    <t>Name</t>
  </si>
  <si>
    <t>Hex Color Code</t>
  </si>
  <si>
    <t>Dandelion</t>
  </si>
  <si>
    <t>#F7D366</t>
  </si>
  <si>
    <t>Deep Blush</t>
  </si>
  <si>
    <t>#E8788C</t>
  </si>
  <si>
    <t>Han Purple</t>
  </si>
  <si>
    <t>#6821E4</t>
  </si>
  <si>
    <t>Light Slate Blue</t>
  </si>
  <si>
    <t>#8D7ED3</t>
  </si>
  <si>
    <t>Titan White</t>
  </si>
  <si>
    <t>#E2E1E4</t>
  </si>
  <si>
    <t>Turquoise Blue</t>
  </si>
  <si>
    <t>#6CE6DF</t>
  </si>
  <si>
    <t xml:space="preserve">Apple </t>
  </si>
  <si>
    <t>#51B340</t>
  </si>
  <si>
    <t>Light Steel Blue</t>
  </si>
  <si>
    <t>#A6C2E3</t>
  </si>
  <si>
    <t>Font Style</t>
  </si>
  <si>
    <t>Arial</t>
  </si>
  <si>
    <t>Abadi</t>
  </si>
  <si>
    <t>Sum of Paid Fees</t>
  </si>
  <si>
    <t>Row Labels</t>
  </si>
  <si>
    <t>Grand Total</t>
  </si>
  <si>
    <t>Count of Fees Status</t>
  </si>
  <si>
    <t>Total Earnings</t>
  </si>
  <si>
    <t>Total Calls</t>
  </si>
  <si>
    <t>Top 5 Consultant Sales Revenue</t>
  </si>
  <si>
    <t>Total Earnings by months</t>
  </si>
  <si>
    <t>Sum of Paid Fees2</t>
  </si>
  <si>
    <t>Max</t>
  </si>
  <si>
    <t>Avg.</t>
  </si>
  <si>
    <t>Min.</t>
  </si>
  <si>
    <t>Paid/Unpaid Calls</t>
  </si>
  <si>
    <t>Sum of Enrolled Courses</t>
  </si>
  <si>
    <t>Average of Enrolled Courses</t>
  </si>
  <si>
    <t>Count of Area Code</t>
  </si>
  <si>
    <t>Training Level's By Sales Team</t>
  </si>
  <si>
    <t>Enrolled Courses on Training Levels</t>
  </si>
  <si>
    <t>Top 5 Training Level's</t>
  </si>
  <si>
    <t>Average Paid Calls Duration by Months</t>
  </si>
  <si>
    <t>Average of Average call duration</t>
  </si>
  <si>
    <t>Duration</t>
  </si>
  <si>
    <t>Min</t>
  </si>
  <si>
    <t>Shamrock</t>
  </si>
  <si>
    <t>#40F1AC</t>
  </si>
  <si>
    <t>Bright Turquoise</t>
  </si>
  <si>
    <t>#0CF1E3</t>
  </si>
  <si>
    <t>Psychedelic Purple</t>
  </si>
  <si>
    <t>#E723FF</t>
  </si>
  <si>
    <t>Blue Violet</t>
  </si>
  <si>
    <t>#991CFB</t>
  </si>
  <si>
    <t>Dodger Blue</t>
  </si>
  <si>
    <t>#1C6DFF</t>
  </si>
  <si>
    <t>Dark Orange</t>
  </si>
  <si>
    <t>#FE890B</t>
  </si>
  <si>
    <t>Charcoal</t>
  </si>
  <si>
    <t>#434343</t>
  </si>
  <si>
    <t>Screaming Green</t>
  </si>
  <si>
    <t>#81FB6B</t>
  </si>
  <si>
    <t>Advertising Channels</t>
  </si>
  <si>
    <t>Actual</t>
  </si>
  <si>
    <t>The difference to reach the highest amount</t>
  </si>
  <si>
    <t>Paid Advertisment</t>
  </si>
  <si>
    <t>Count of Month</t>
  </si>
  <si>
    <t>Count of Month2</t>
  </si>
  <si>
    <t>Column Labels</t>
  </si>
  <si>
    <t>Total Sales by Sales Team</t>
  </si>
  <si>
    <t>Consultant by Total Sales</t>
  </si>
  <si>
    <t>Total Ads</t>
  </si>
  <si>
    <t>Training Models Fees by Sales Teams</t>
  </si>
  <si>
    <t>Avg call by Month Paid &amp; Unpaid</t>
  </si>
  <si>
    <t>Advertisements by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</si>
</sst>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43" formatCode="_-* #,##0.00_-;\-* #,##0.00_-;_-* &quot;-&quot;??_-;_-@_-"/>
    <numFmt numFmtId="164" formatCode="_(&quot;$&quot;* #,##0.00_);_(&quot;$&quot;* \(#,##0.00\);_(&quot;$&quot;* &quot;-&quot;??_);_(@_)"/>
    <numFmt numFmtId="165" formatCode="[$EGP]\ #,##0_);\([$EGP]\ #,##0\)"/>
    <numFmt numFmtId="166" formatCode="_-* #,##0_-;\-* #,##0_-;_-* &quot;-&quot;??_-;_-@_-"/>
    <numFmt numFmtId="167" formatCode="#.##0\.&quot;M&quot;"/>
    <numFmt numFmtId="168" formatCode="[&gt;999999]0.0..&quot;M&quot;;[&gt;999]0.0.&quot;K&quot;;0"/>
    <numFmt numFmtId="169" formatCode="[&gt;999999999]0,,,&quot;B&quot;;[&gt;999999]0,,&quot;M&quot;;0"/>
    <numFmt numFmtId="170" formatCode="[&gt;999999999]0,,,&quot;B&quot;;[&gt;999999]0,,&quot;M&quot;;0,&quot;K&quot;"/>
    <numFmt numFmtId="171" formatCode="[&gt;999999999]0.0,,,&quot;B&quot;;[&gt;999999]0.0,,&quot;M&quot;;0.0,"/>
    <numFmt numFmtId="172" formatCode="0.00,,,&quot;B&quot;;0.00,,&quot;M&quot;;0.00,&quot;K&quot;"/>
    <numFmt numFmtId="173" formatCode="#.00,,,&quot;B&quot;;#.00,,&quot;M&quot;;#.00,&quot;K&quot;"/>
    <numFmt numFmtId="174" formatCode="[&gt;999999999]0.00,,,&quot;B&quot;;[&gt;999999]0,,&quot;M&quot;;0,&quot;K&quot;"/>
    <numFmt numFmtId="175" formatCode="[&gt;=1000000000]0.00,,,&quot;B&quot;;[&gt;=1000000]0,,&quot;M&quot;;0,&quot;K&quot;"/>
  </numFmts>
  <fonts count="14" x14ac:knownFonts="1">
    <font>
      <sz val="12"/>
      <color theme="1"/>
      <name val="Calibri"/>
      <family val="2"/>
      <scheme val="minor"/>
    </font>
    <font>
      <sz val="12"/>
      <color theme="1"/>
      <name val="Calibri"/>
      <family val="2"/>
      <scheme val="minor"/>
    </font>
    <font>
      <sz val="10"/>
      <color rgb="FF000000"/>
      <name val="Arial"/>
      <family val="2"/>
    </font>
    <font>
      <sz val="12"/>
      <color rgb="FF000000"/>
      <name val="Calibri"/>
      <family val="2"/>
    </font>
    <font>
      <sz val="12"/>
      <color rgb="FF595959"/>
      <name val="Calibri"/>
      <family val="2"/>
      <scheme val="minor"/>
    </font>
    <font>
      <b/>
      <sz val="12"/>
      <color rgb="FF595959"/>
      <name val="Calibri"/>
      <family val="2"/>
      <scheme val="minor"/>
    </font>
    <font>
      <sz val="11"/>
      <color rgb="FF595959"/>
      <name val="Arial"/>
      <family val="2"/>
    </font>
    <font>
      <sz val="11"/>
      <color rgb="FFFFFFFF"/>
      <name val="Arial"/>
      <family val="2"/>
    </font>
    <font>
      <sz val="12"/>
      <color theme="0"/>
      <name val="Arial"/>
      <family val="2"/>
    </font>
    <font>
      <sz val="12"/>
      <color theme="1"/>
      <name val="Arial"/>
      <family val="2"/>
    </font>
    <font>
      <sz val="12"/>
      <color rgb="FFFA6F8B"/>
      <name val="Arial"/>
      <family val="2"/>
    </font>
    <font>
      <b/>
      <sz val="12"/>
      <color theme="0"/>
      <name val="Arial"/>
      <family val="2"/>
    </font>
    <font>
      <b/>
      <sz val="11"/>
      <color theme="1" tint="0.499984740745262"/>
      <name val="Calibri"/>
      <family val="2"/>
      <scheme val="minor"/>
    </font>
    <font>
      <sz val="12"/>
      <name val="Arial"/>
      <family val="2"/>
    </font>
  </fonts>
  <fills count="7">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7030A0"/>
        <bgColor indexed="64"/>
      </patternFill>
    </fill>
    <fill>
      <patternFill patternType="solid">
        <fgColor rgb="FF434343"/>
        <bgColor indexed="64"/>
      </patternFill>
    </fill>
  </fills>
  <borders count="33">
    <border>
      <left/>
      <right/>
      <top/>
      <bottom/>
      <diagonal/>
    </border>
    <border>
      <left/>
      <right style="thin">
        <color rgb="FF4958CE"/>
      </right>
      <top/>
      <bottom/>
      <diagonal/>
    </border>
    <border>
      <left style="thin">
        <color indexed="64"/>
      </left>
      <right/>
      <top/>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style="thin">
        <color theme="1" tint="0.34998626667073579"/>
      </left>
      <right/>
      <top/>
      <bottom/>
      <diagonal/>
    </border>
    <border>
      <left/>
      <right style="thin">
        <color theme="1" tint="0.34998626667073579"/>
      </right>
      <top/>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right style="thin">
        <color theme="0" tint="-0.249977111117893"/>
      </right>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0" tint="-0.34998626667073579"/>
      </bottom>
      <diagonal/>
    </border>
    <border>
      <left style="thin">
        <color theme="0" tint="-0.14996795556505021"/>
      </left>
      <right/>
      <top style="thin">
        <color theme="0" tint="-0.14996795556505021"/>
      </top>
      <bottom style="thin">
        <color theme="0" tint="-0.14996795556505021"/>
      </bottom>
      <diagonal/>
    </border>
    <border>
      <left/>
      <right/>
      <top style="thin">
        <color theme="0" tint="-0.34998626667073579"/>
      </top>
      <bottom style="thin">
        <color theme="4" tint="0.399975585192419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top/>
      <bottom style="thin">
        <color theme="0" tint="-0.149998474074526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s>
  <cellStyleXfs count="5">
    <xf numFmtId="0" fontId="0" fillId="0" borderId="0"/>
    <xf numFmtId="16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0" fontId="3" fillId="0" borderId="0" xfId="0" applyFont="1"/>
    <xf numFmtId="165" fontId="6" fillId="0" borderId="0" xfId="1" applyNumberFormat="1" applyFont="1" applyFill="1" applyBorder="1" applyAlignment="1">
      <alignment horizontal="center" vertical="center"/>
    </xf>
    <xf numFmtId="0" fontId="6" fillId="0" borderId="0" xfId="2" applyFont="1" applyBorder="1" applyAlignment="1">
      <alignment horizontal="center" vertical="center"/>
    </xf>
    <xf numFmtId="1" fontId="6" fillId="0" borderId="0" xfId="2" applyNumberFormat="1" applyFont="1" applyBorder="1" applyAlignment="1">
      <alignment horizontal="center" vertical="center"/>
    </xf>
    <xf numFmtId="14" fontId="6" fillId="0" borderId="0" xfId="2" applyNumberFormat="1" applyFont="1" applyBorder="1" applyAlignment="1">
      <alignment horizontal="center" vertical="center"/>
    </xf>
    <xf numFmtId="3" fontId="6" fillId="0" borderId="0" xfId="2" applyNumberFormat="1" applyFont="1" applyBorder="1" applyAlignment="1">
      <alignment horizontal="center" vertical="center"/>
    </xf>
    <xf numFmtId="45" fontId="6" fillId="0" borderId="0" xfId="0" applyNumberFormat="1" applyFont="1" applyBorder="1" applyAlignment="1">
      <alignment horizontal="center" vertical="center"/>
    </xf>
    <xf numFmtId="0" fontId="4" fillId="0" borderId="0"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2" borderId="0" xfId="2" applyFont="1" applyFill="1" applyBorder="1" applyAlignment="1">
      <alignment horizontal="center" vertical="center" wrapText="1"/>
    </xf>
    <xf numFmtId="15" fontId="7" fillId="2" borderId="0" xfId="2" applyNumberFormat="1" applyFont="1" applyFill="1" applyBorder="1" applyAlignment="1">
      <alignment horizontal="center" vertical="center" wrapText="1"/>
    </xf>
    <xf numFmtId="0" fontId="6" fillId="3" borderId="0" xfId="2" applyFont="1" applyFill="1" applyBorder="1" applyAlignment="1">
      <alignment horizontal="center" vertical="center"/>
    </xf>
    <xf numFmtId="1" fontId="6" fillId="3" borderId="0" xfId="2" applyNumberFormat="1" applyFont="1" applyFill="1" applyBorder="1" applyAlignment="1">
      <alignment horizontal="center" vertical="center"/>
    </xf>
    <xf numFmtId="14" fontId="6" fillId="3" borderId="0" xfId="2" applyNumberFormat="1" applyFont="1" applyFill="1" applyBorder="1" applyAlignment="1">
      <alignment horizontal="center" vertical="center"/>
    </xf>
    <xf numFmtId="3" fontId="6" fillId="3" borderId="0" xfId="2" applyNumberFormat="1" applyFont="1" applyFill="1" applyBorder="1" applyAlignment="1">
      <alignment horizontal="center" vertical="center"/>
    </xf>
    <xf numFmtId="165" fontId="6" fillId="3" borderId="0" xfId="1" applyNumberFormat="1" applyFont="1" applyFill="1" applyBorder="1" applyAlignment="1">
      <alignment horizontal="center" vertical="center"/>
    </xf>
    <xf numFmtId="45" fontId="6" fillId="3" borderId="0" xfId="0" applyNumberFormat="1" applyFont="1" applyFill="1" applyBorder="1" applyAlignment="1">
      <alignment horizontal="center" vertical="center"/>
    </xf>
    <xf numFmtId="0" fontId="4" fillId="0" borderId="0" xfId="0" applyFont="1" applyFill="1" applyBorder="1" applyAlignment="1">
      <alignment horizontal="center" vertical="center" wrapText="1"/>
    </xf>
    <xf numFmtId="0" fontId="6" fillId="0" borderId="0" xfId="2" applyFont="1" applyFill="1" applyBorder="1" applyAlignment="1">
      <alignment horizontal="center" vertical="center"/>
    </xf>
    <xf numFmtId="1" fontId="6" fillId="0" borderId="0" xfId="2" applyNumberFormat="1" applyFont="1" applyFill="1" applyBorder="1" applyAlignment="1">
      <alignment horizontal="center" vertical="center"/>
    </xf>
    <xf numFmtId="14" fontId="6" fillId="0" borderId="0" xfId="2" applyNumberFormat="1" applyFont="1" applyFill="1" applyBorder="1" applyAlignment="1">
      <alignment horizontal="center" vertical="center"/>
    </xf>
    <xf numFmtId="3" fontId="6" fillId="0" borderId="0" xfId="2" applyNumberFormat="1" applyFont="1" applyFill="1" applyBorder="1" applyAlignment="1">
      <alignment horizontal="center" vertical="center"/>
    </xf>
    <xf numFmtId="45" fontId="6" fillId="0" borderId="0" xfId="0" applyNumberFormat="1" applyFont="1" applyFill="1" applyBorder="1" applyAlignment="1">
      <alignment horizontal="center" vertical="center"/>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0" xfId="0" applyFont="1"/>
    <xf numFmtId="0" fontId="9" fillId="0" borderId="2" xfId="0" applyFont="1" applyBorder="1"/>
    <xf numFmtId="0" fontId="9" fillId="0" borderId="0" xfId="0" applyFont="1" applyAlignment="1">
      <alignment horizontal="left"/>
    </xf>
    <xf numFmtId="0" fontId="9" fillId="0" borderId="3" xfId="0" applyFont="1" applyBorder="1" applyAlignment="1">
      <alignment horizontal="left"/>
    </xf>
    <xf numFmtId="0" fontId="9" fillId="0" borderId="4" xfId="0" applyFont="1" applyBorder="1"/>
    <xf numFmtId="0" fontId="9" fillId="0" borderId="5" xfId="0" applyFont="1" applyBorder="1" applyAlignment="1">
      <alignment horizontal="left"/>
    </xf>
    <xf numFmtId="0" fontId="9" fillId="0" borderId="6" xfId="0" applyFont="1" applyBorder="1"/>
    <xf numFmtId="0" fontId="8" fillId="5" borderId="0" xfId="0" applyFont="1" applyFill="1"/>
    <xf numFmtId="0" fontId="10" fillId="0" borderId="0" xfId="0" applyFont="1"/>
    <xf numFmtId="0" fontId="10" fillId="0" borderId="2" xfId="0" applyFont="1" applyBorder="1"/>
    <xf numFmtId="167" fontId="10" fillId="0" borderId="0" xfId="0" applyNumberFormat="1" applyFont="1"/>
    <xf numFmtId="168" fontId="9" fillId="0" borderId="0" xfId="3" applyNumberFormat="1" applyFont="1"/>
    <xf numFmtId="0" fontId="9" fillId="0" borderId="3" xfId="0" applyFont="1" applyBorder="1"/>
    <xf numFmtId="0" fontId="9" fillId="0" borderId="7" xfId="0" applyFont="1" applyBorder="1"/>
    <xf numFmtId="0" fontId="9" fillId="0" borderId="5" xfId="0" applyFont="1" applyBorder="1"/>
    <xf numFmtId="9" fontId="9" fillId="0" borderId="9" xfId="4" applyFont="1" applyBorder="1"/>
    <xf numFmtId="9" fontId="9" fillId="0" borderId="10" xfId="4" applyFont="1" applyBorder="1"/>
    <xf numFmtId="166" fontId="10" fillId="0" borderId="0" xfId="3" applyNumberFormat="1" applyFont="1"/>
    <xf numFmtId="166" fontId="9" fillId="0" borderId="0" xfId="3" applyNumberFormat="1" applyFont="1"/>
    <xf numFmtId="0" fontId="9" fillId="0" borderId="11" xfId="0" applyFont="1" applyBorder="1"/>
    <xf numFmtId="0" fontId="9" fillId="0" borderId="12" xfId="0" applyFont="1" applyBorder="1"/>
    <xf numFmtId="0" fontId="9" fillId="0" borderId="14" xfId="0" applyFont="1" applyBorder="1"/>
    <xf numFmtId="0" fontId="9" fillId="0" borderId="16" xfId="0" applyFont="1" applyBorder="1"/>
    <xf numFmtId="0" fontId="11" fillId="5" borderId="0" xfId="0" applyFont="1" applyFill="1"/>
    <xf numFmtId="0" fontId="10" fillId="0" borderId="0" xfId="0" applyFont="1" applyAlignment="1">
      <alignment horizontal="center"/>
    </xf>
    <xf numFmtId="0" fontId="9" fillId="0" borderId="0" xfId="0" applyFont="1" applyAlignment="1">
      <alignment horizontal="center"/>
    </xf>
    <xf numFmtId="0" fontId="11" fillId="5" borderId="0" xfId="0" applyFont="1" applyFill="1" applyAlignment="1">
      <alignment horizontal="center"/>
    </xf>
    <xf numFmtId="45" fontId="9" fillId="0" borderId="0" xfId="0" applyNumberFormat="1" applyFont="1" applyAlignment="1">
      <alignment horizontal="center"/>
    </xf>
    <xf numFmtId="0" fontId="9" fillId="0" borderId="18" xfId="0" applyFont="1" applyBorder="1"/>
    <xf numFmtId="45" fontId="9" fillId="0" borderId="19" xfId="0" applyNumberFormat="1" applyFont="1" applyBorder="1" applyAlignment="1">
      <alignment horizontal="center"/>
    </xf>
    <xf numFmtId="45" fontId="9" fillId="0" borderId="20" xfId="0" applyNumberFormat="1" applyFont="1" applyBorder="1" applyAlignment="1">
      <alignment horizontal="center"/>
    </xf>
    <xf numFmtId="0" fontId="9" fillId="0" borderId="21" xfId="0" applyFont="1" applyBorder="1"/>
    <xf numFmtId="45" fontId="9" fillId="0" borderId="22" xfId="0" applyNumberFormat="1" applyFont="1" applyBorder="1" applyAlignment="1">
      <alignment horizontal="center"/>
    </xf>
    <xf numFmtId="3" fontId="9" fillId="0" borderId="0" xfId="0" applyNumberFormat="1" applyFont="1" applyFill="1"/>
    <xf numFmtId="0" fontId="9" fillId="0" borderId="23" xfId="0" applyFont="1" applyBorder="1"/>
    <xf numFmtId="0" fontId="9" fillId="0" borderId="24" xfId="0" applyFont="1" applyBorder="1"/>
    <xf numFmtId="0" fontId="10" fillId="0" borderId="0" xfId="0" applyFont="1" applyAlignment="1">
      <alignment horizontal="center" vertical="center" wrapText="1"/>
    </xf>
    <xf numFmtId="0" fontId="9" fillId="0" borderId="0" xfId="0" applyFont="1" applyAlignment="1">
      <alignment horizontal="center" vertical="center" wrapText="1"/>
    </xf>
    <xf numFmtId="0" fontId="12" fillId="5" borderId="25" xfId="0" applyFont="1" applyFill="1" applyBorder="1"/>
    <xf numFmtId="0" fontId="9" fillId="0" borderId="26" xfId="0" applyFont="1" applyBorder="1"/>
    <xf numFmtId="0" fontId="9" fillId="0" borderId="27" xfId="0" applyFont="1" applyBorder="1"/>
    <xf numFmtId="1" fontId="9" fillId="0" borderId="28" xfId="0" applyNumberFormat="1" applyFont="1" applyBorder="1"/>
    <xf numFmtId="169" fontId="9" fillId="0" borderId="0" xfId="0" applyNumberFormat="1" applyFont="1" applyFill="1"/>
    <xf numFmtId="0" fontId="9" fillId="0" borderId="29" xfId="0" applyFont="1" applyBorder="1"/>
    <xf numFmtId="170" fontId="9" fillId="0" borderId="0" xfId="0" applyNumberFormat="1" applyFont="1"/>
    <xf numFmtId="170" fontId="9" fillId="0" borderId="4" xfId="3" applyNumberFormat="1" applyFont="1" applyBorder="1"/>
    <xf numFmtId="170" fontId="9" fillId="0" borderId="8" xfId="3" applyNumberFormat="1" applyFont="1" applyBorder="1"/>
    <xf numFmtId="170" fontId="9" fillId="0" borderId="6" xfId="3" applyNumberFormat="1" applyFont="1" applyBorder="1"/>
    <xf numFmtId="171" fontId="0" fillId="0" borderId="0" xfId="0" applyNumberFormat="1"/>
    <xf numFmtId="174" fontId="9" fillId="0" borderId="0" xfId="0" applyNumberFormat="1" applyFont="1"/>
    <xf numFmtId="174" fontId="9" fillId="0" borderId="13" xfId="3" applyNumberFormat="1" applyFont="1" applyBorder="1"/>
    <xf numFmtId="174" fontId="9" fillId="0" borderId="15" xfId="3" applyNumberFormat="1" applyFont="1" applyBorder="1"/>
    <xf numFmtId="174" fontId="9" fillId="0" borderId="17" xfId="3" applyNumberFormat="1" applyFont="1" applyBorder="1"/>
    <xf numFmtId="2" fontId="9" fillId="0" borderId="0" xfId="0" applyNumberFormat="1" applyFont="1"/>
    <xf numFmtId="0" fontId="9" fillId="0" borderId="30" xfId="0" applyFont="1" applyBorder="1"/>
    <xf numFmtId="0" fontId="0" fillId="0" borderId="31" xfId="0" applyBorder="1" applyAlignment="1">
      <alignment horizontal="center" vertical="center"/>
    </xf>
    <xf numFmtId="0" fontId="0" fillId="0" borderId="32" xfId="0" applyBorder="1" applyAlignment="1">
      <alignment horizontal="center" vertical="center"/>
    </xf>
    <xf numFmtId="175" fontId="10" fillId="0" borderId="0" xfId="0" applyNumberFormat="1" applyFont="1"/>
    <xf numFmtId="175" fontId="9" fillId="0" borderId="0" xfId="0" applyNumberFormat="1" applyFont="1"/>
    <xf numFmtId="175" fontId="0" fillId="0" borderId="0" xfId="0" applyNumberFormat="1"/>
    <xf numFmtId="175" fontId="9" fillId="0" borderId="0" xfId="0" applyNumberFormat="1" applyFont="1" applyAlignment="1">
      <alignment horizontal="center" vertical="center" wrapText="1"/>
    </xf>
    <xf numFmtId="0" fontId="9" fillId="0" borderId="0" xfId="0" pivotButton="1" applyFont="1"/>
    <xf numFmtId="0" fontId="8" fillId="4" borderId="0" xfId="0" applyFont="1" applyFill="1"/>
    <xf numFmtId="3" fontId="9" fillId="0" borderId="0" xfId="0" applyNumberFormat="1" applyFont="1"/>
    <xf numFmtId="0" fontId="8" fillId="5" borderId="0" xfId="0" applyFont="1" applyFill="1" applyAlignment="1">
      <alignment horizontal="left"/>
    </xf>
    <xf numFmtId="3" fontId="8" fillId="5" borderId="0" xfId="0" applyNumberFormat="1" applyFont="1" applyFill="1"/>
    <xf numFmtId="4" fontId="13" fillId="0" borderId="0" xfId="0" applyNumberFormat="1" applyFont="1" applyFill="1"/>
    <xf numFmtId="3" fontId="13" fillId="0" borderId="0" xfId="0" applyNumberFormat="1" applyFont="1" applyFill="1"/>
    <xf numFmtId="173" fontId="9" fillId="0" borderId="0" xfId="0" applyNumberFormat="1" applyFont="1"/>
    <xf numFmtId="173" fontId="8" fillId="5" borderId="0" xfId="0" applyNumberFormat="1" applyFont="1" applyFill="1"/>
    <xf numFmtId="170" fontId="8" fillId="5" borderId="0" xfId="0" applyNumberFormat="1" applyFont="1" applyFill="1"/>
    <xf numFmtId="174" fontId="8" fillId="5" borderId="0" xfId="0" applyNumberFormat="1" applyFont="1" applyFill="1"/>
    <xf numFmtId="174" fontId="9" fillId="0" borderId="0" xfId="0" applyNumberFormat="1" applyFont="1" applyFill="1"/>
    <xf numFmtId="172" fontId="9" fillId="0" borderId="0" xfId="0" applyNumberFormat="1" applyFont="1" applyFill="1"/>
    <xf numFmtId="0" fontId="8" fillId="5" borderId="0" xfId="0" applyFont="1" applyFill="1" applyBorder="1" applyAlignment="1">
      <alignment horizontal="center" vertical="center"/>
    </xf>
    <xf numFmtId="0" fontId="9" fillId="0" borderId="0" xfId="0" applyFont="1" applyAlignment="1">
      <alignment horizontal="left" indent="1"/>
    </xf>
    <xf numFmtId="175" fontId="9" fillId="0" borderId="0" xfId="0" applyNumberFormat="1" applyFont="1" applyFill="1"/>
    <xf numFmtId="175" fontId="8" fillId="5" borderId="0" xfId="0" applyNumberFormat="1" applyFont="1" applyFill="1"/>
    <xf numFmtId="0" fontId="9" fillId="0" borderId="0" xfId="0" applyFont="1" applyFill="1" applyBorder="1"/>
    <xf numFmtId="0" fontId="12" fillId="0" borderId="0" xfId="0" applyFont="1" applyFill="1" applyBorder="1"/>
    <xf numFmtId="175" fontId="9" fillId="0" borderId="0" xfId="3" applyNumberFormat="1" applyFont="1" applyFill="1" applyBorder="1"/>
    <xf numFmtId="174" fontId="8" fillId="5" borderId="0" xfId="0" applyNumberFormat="1" applyFont="1" applyFill="1" applyBorder="1" applyAlignment="1">
      <alignment horizontal="center" vertical="center"/>
    </xf>
    <xf numFmtId="0" fontId="9" fillId="0" borderId="0" xfId="0" applyFont="1" applyBorder="1" applyAlignment="1">
      <alignment horizontal="left"/>
    </xf>
    <xf numFmtId="175" fontId="9" fillId="0" borderId="0" xfId="0" applyNumberFormat="1" applyFont="1" applyFill="1" applyBorder="1"/>
    <xf numFmtId="45" fontId="9" fillId="0" borderId="0" xfId="0" applyNumberFormat="1" applyFont="1"/>
    <xf numFmtId="0" fontId="0" fillId="6" borderId="0" xfId="0" applyFill="1"/>
    <xf numFmtId="174" fontId="9" fillId="0" borderId="0" xfId="0" applyNumberFormat="1" applyFont="1" applyAlignment="1">
      <alignment horizontal="center" vertical="center" wrapText="1"/>
    </xf>
  </cellXfs>
  <cellStyles count="5">
    <cellStyle name="Comma" xfId="3" builtinId="3"/>
    <cellStyle name="Currency" xfId="1" builtinId="4"/>
    <cellStyle name="Normal" xfId="0" builtinId="0"/>
    <cellStyle name="Normal 2" xfId="2" xr:uid="{956AD3D9-F9E9-1446-BC34-0D686802592F}"/>
    <cellStyle name="Percent" xfId="4" builtinId="5"/>
  </cellStyles>
  <dxfs count="6381">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ill>
        <patternFill>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numFmt numFmtId="3" formatCode="#,##0"/>
    </dxf>
    <dxf>
      <font>
        <name val="Arial"/>
        <scheme val="none"/>
      </font>
    </dxf>
    <dxf>
      <font>
        <name val="Arial"/>
        <scheme val="none"/>
      </font>
    </dxf>
    <dxf>
      <font>
        <name val="Arial"/>
        <scheme val="none"/>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none">
          <bgColor auto="1"/>
        </patternFill>
      </fill>
    </dxf>
    <dxf>
      <fill>
        <patternFill patternType="solid">
          <bgColor rgb="FF6821E4"/>
        </patternFill>
      </fill>
    </dxf>
    <dxf>
      <fill>
        <patternFill>
          <bgColor rgb="FF7030A0"/>
        </patternFill>
      </fill>
    </dxf>
    <dxf>
      <font>
        <color theme="0"/>
      </font>
    </dxf>
    <dxf>
      <fill>
        <patternFill patternType="solid">
          <bgColor rgb="FF7030A0"/>
        </patternFill>
      </fill>
    </dxf>
    <dxf>
      <font>
        <color theme="0"/>
      </font>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74" formatCode="[&gt;999999999]0.00,,,&quot;B&quot;;[&gt;999999]0,,&quot;M&quot;;0,&quot;K&quot;"/>
    </dxf>
    <dxf>
      <numFmt numFmtId="174" formatCode="[&gt;999999999]0.00,,,&quot;B&quot;;[&gt;999999]0,,&quot;M&quot;;0,&quot;K&quot;"/>
    </dxf>
    <dxf>
      <numFmt numFmtId="175" formatCode="[&gt;=1000000000]0.00,,,&quot;B&quot;;[&gt;=1000000]0,,&quot;M&quot;;0,&quot;K&quot;"/>
    </dxf>
    <dxf>
      <border>
        <right/>
      </border>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numFmt numFmtId="175" formatCode="[&gt;=1000000000]0.00,,,&quot;B&quot;;[&gt;=1000000]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ill>
        <patternFill patternType="none">
          <bgColor auto="1"/>
        </patternFill>
      </fill>
    </dxf>
    <dxf>
      <font>
        <color theme="0"/>
      </font>
    </dxf>
    <dxf>
      <fill>
        <patternFill patternType="solid">
          <bgColor rgb="FF6821E4"/>
        </patternFill>
      </fill>
    </dxf>
    <dxf>
      <fill>
        <patternFill patternType="solid">
          <bgColor rgb="FF6821E4"/>
        </patternFill>
      </fill>
    </dxf>
    <dxf>
      <fill>
        <patternFill>
          <bgColor rgb="FF7030A0"/>
        </patternFill>
      </fill>
    </dxf>
    <dxf>
      <fill>
        <patternFill>
          <bgColor rgb="FF7030A0"/>
        </patternFill>
      </fill>
    </dxf>
    <dxf>
      <font>
        <color theme="0"/>
      </font>
    </dxf>
    <dxf>
      <font>
        <color theme="0"/>
      </font>
    </dxf>
    <dxf>
      <numFmt numFmtId="174" formatCode="[&gt;999999999]0.00,,,&quot;B&quot;;[&gt;999999]0,,&quot;M&quot;;0,&quot;K&quot;"/>
    </dxf>
    <dxf>
      <numFmt numFmtId="172" formatCode="0.00,,,&quot;B&quot;;0.00,,&quot;M&quot;;0.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4" formatCode="[&gt;999999999]0.0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0" formatCode="[&gt;999999999]0,,,&quot;B&quot;;[&gt;999999]0,,&quot;M&quot;;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numFmt numFmtId="3" formatCode="#,##0"/>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4" formatCode="#,##0.00"/>
    </dxf>
    <dxf>
      <fill>
        <patternFill patternType="none">
          <bgColor auto="1"/>
        </patternFill>
      </fill>
    </dxf>
    <dxf>
      <font>
        <color auto="1"/>
      </font>
    </dxf>
    <dxf>
      <fill>
        <patternFill patternType="solid">
          <bgColor rgb="FF362F4B"/>
        </patternFill>
      </fill>
    </dxf>
    <dxf>
      <font>
        <color theme="0"/>
      </font>
    </dxf>
    <dxf>
      <fill>
        <patternFill>
          <bgColor rgb="FF4958CE"/>
        </patternFill>
      </fill>
    </dxf>
    <dxf>
      <numFmt numFmtId="3" formatCode="#,##0"/>
    </dxf>
    <dxf>
      <font>
        <name val="Arial"/>
        <scheme val="none"/>
      </font>
    </dxf>
    <dxf>
      <font>
        <name val="Arial"/>
        <scheme val="none"/>
      </font>
    </dxf>
    <dxf>
      <font>
        <name val="Arial"/>
        <scheme val="none"/>
      </font>
    </dxf>
    <dxf>
      <fill>
        <patternFill>
          <bgColor rgb="FF7030A0"/>
        </patternFill>
      </fill>
    </dxf>
    <dxf>
      <font>
        <color theme="0"/>
      </font>
    </dxf>
    <dxf>
      <fill>
        <patternFill>
          <bgColor rgb="FF7030A0"/>
        </patternFill>
      </fill>
    </dxf>
    <dxf>
      <fill>
        <patternFill>
          <bgColor rgb="FF7030A0"/>
        </patternFill>
      </fill>
    </dxf>
    <dxf>
      <font>
        <color theme="0"/>
      </font>
    </dxf>
    <dxf>
      <font>
        <color theme="0"/>
      </font>
    </dxf>
    <dxf>
      <fill>
        <patternFill patternType="solid">
          <bgColor rgb="FF7030A0"/>
        </patternFill>
      </fill>
    </dxf>
    <dxf>
      <font>
        <color theme="0"/>
      </font>
    </dxf>
    <dxf>
      <fill>
        <patternFill patternType="solid">
          <bgColor rgb="FF7030A0"/>
        </patternFill>
      </fill>
    </dxf>
    <dxf>
      <font>
        <color theme="0"/>
      </font>
    </dxf>
    <dxf>
      <numFmt numFmtId="173" formatCode="#.00,,,&quot;B&quot;;#.00,,&quot;M&quot;;#.00,&quot;K&quot;"/>
    </dxf>
    <dxf>
      <numFmt numFmtId="173" formatCode="#.00,,,&quot;B&quot;;#.00,,&quot;M&quot;;#.00,&quot;K&quot;"/>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0" formatCode="[&gt;999999999]0,,,&quot;B&quot;;[&gt;999999]0,,&quot;M&quot;;0,&quot;K&quot;"/>
    </dxf>
    <dxf>
      <font>
        <name val="Arial"/>
        <scheme val="none"/>
      </font>
    </dxf>
    <dxf>
      <font>
        <name val="Arial"/>
        <scheme val="none"/>
      </font>
    </dxf>
    <dxf>
      <font>
        <name val="Arial"/>
        <scheme val="none"/>
      </font>
    </dxf>
    <dxf>
      <numFmt numFmtId="3" formatCode="#,##0"/>
    </dxf>
    <dxf>
      <numFmt numFmtId="3" formatCode="#,##0"/>
    </dxf>
    <dxf>
      <fill>
        <patternFill>
          <bgColor rgb="FF4958CE"/>
        </patternFill>
      </fill>
    </dxf>
    <dxf>
      <font>
        <color theme="0"/>
      </font>
    </dxf>
    <dxf>
      <fill>
        <patternFill patternType="solid">
          <bgColor rgb="FF362F4B"/>
        </patternFill>
      </fill>
    </dxf>
    <dxf>
      <font>
        <color theme="0"/>
      </font>
    </dxf>
    <dxf>
      <fill>
        <patternFill>
          <bgColor rgb="FF7030A0"/>
        </patternFill>
      </fill>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auto="1"/>
      </font>
    </dxf>
    <dxf>
      <fill>
        <patternFill patternType="none">
          <bgColor auto="1"/>
        </patternFill>
      </fill>
    </dxf>
    <dxf>
      <numFmt numFmtId="4" formatCode="#,##0.00"/>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3" formatCode="#,##0"/>
    </dxf>
    <dxf>
      <font>
        <color auto="1"/>
      </font>
    </dxf>
    <dxf>
      <fill>
        <patternFill patternType="none">
          <bgColor auto="1"/>
        </patternFill>
      </fill>
    </dxf>
    <dxf>
      <numFmt numFmtId="4" formatCode="#,##0.00"/>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0" formatCode="[&gt;999999999]0,,,&quot;B&quot;;[&gt;999999]0,,&quot;M&quot;;0,&quot;K&quot;"/>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28" formatCode="mm:ss"/>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border>
        <right/>
      </border>
    </dxf>
    <dxf>
      <numFmt numFmtId="175" formatCode="[&gt;=1000000000]0.00,,,&quot;B&quot;;[&gt;=1000000]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numFmt numFmtId="174" formatCode="[&gt;999999999]0.00,,,&quot;B&quot;;[&gt;999999]0,,&quot;M&quot;;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5" formatCode="[&gt;=1000000000]0.00,,,&quot;B&quot;;[&gt;=1000000]0,,&quot;M&quot;;0,&quot;K&quot;"/>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ill>
        <patternFill patternType="solid">
          <bgColor rgb="FF6821E4"/>
        </patternFill>
      </fill>
    </dxf>
    <dxf>
      <fill>
        <patternFill patternType="solid">
          <bgColor rgb="FF6821E4"/>
        </patternFill>
      </fill>
    </dxf>
    <dxf>
      <font>
        <color theme="0"/>
      </font>
    </dxf>
    <dxf>
      <fill>
        <patternFill patternType="none">
          <bgColor auto="1"/>
        </patternFill>
      </fill>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2" formatCode="0.00,,,&quot;B&quot;;0.00,,&quot;M&quot;;0.00,&quot;K&quot;"/>
    </dxf>
    <dxf>
      <numFmt numFmtId="174" formatCode="[&gt;999999999]0.00,,,&quot;B&quot;;[&gt;999999]0,,&quot;M&quot;;0,&quot;K&quot;"/>
    </dxf>
    <dxf>
      <font>
        <color theme="0"/>
      </font>
    </dxf>
    <dxf>
      <font>
        <color theme="0"/>
      </font>
    </dxf>
    <dxf>
      <fill>
        <patternFill>
          <bgColor rgb="FF7030A0"/>
        </patternFill>
      </fill>
    </dxf>
    <dxf>
      <fill>
        <patternFill>
          <bgColor rgb="FF7030A0"/>
        </patternFill>
      </fill>
    </dxf>
    <dxf>
      <fill>
        <patternFill patternType="solid">
          <bgColor rgb="FF6821E4"/>
        </patternFill>
      </fill>
    </dxf>
    <dxf>
      <fill>
        <patternFill patternType="solid">
          <bgColor rgb="FF6821E4"/>
        </patternFill>
      </fill>
    </dxf>
    <dxf>
      <font>
        <color theme="0"/>
      </font>
    </dxf>
    <dxf>
      <fill>
        <patternFill patternType="none">
          <bgColor auto="1"/>
        </patternFill>
      </fill>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4" formatCode="[&gt;999999999]0.00,,,&quot;B&quot;;[&gt;999999]0,,&quot;M&quot;;0,&quot;K&quot;"/>
    </dxf>
    <dxf>
      <font>
        <color theme="0"/>
      </font>
    </dxf>
    <dxf>
      <font>
        <color theme="0"/>
      </font>
    </dxf>
    <dxf>
      <fill>
        <patternFill>
          <bgColor rgb="FF7030A0"/>
        </patternFill>
      </fill>
    </dxf>
    <dxf>
      <fill>
        <patternFill>
          <bgColor rgb="FF7030A0"/>
        </patternFill>
      </fill>
    </dxf>
    <dxf>
      <fill>
        <patternFill patternType="solid">
          <bgColor rgb="FF6821E4"/>
        </patternFill>
      </fill>
    </dxf>
    <dxf>
      <fill>
        <patternFill patternType="solid">
          <bgColor rgb="FF6821E4"/>
        </patternFill>
      </fill>
    </dxf>
    <dxf>
      <font>
        <color theme="0"/>
      </font>
    </dxf>
    <dxf>
      <fill>
        <patternFill patternType="none">
          <bgColor auto="1"/>
        </patternFill>
      </fill>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4" formatCode="[&gt;999999999]0.00,,,&quot;B&quot;;[&gt;999999]0,,&quot;M&quot;;0,&quot;K&quot;"/>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4" formatCode="[&gt;999999999]0.00,,,&quot;B&quot;;[&gt;999999]0,,&quot;M&quot;;0,&quot;K&quot;"/>
    </dxf>
    <dxf>
      <font>
        <color theme="0"/>
      </font>
    </dxf>
    <dxf>
      <font>
        <color theme="0"/>
      </font>
    </dxf>
    <dxf>
      <fill>
        <patternFill>
          <bgColor rgb="FF7030A0"/>
        </patternFill>
      </fill>
    </dxf>
    <dxf>
      <fill>
        <patternFill>
          <bgColor rgb="FF7030A0"/>
        </patternFill>
      </fill>
    </dxf>
    <dxf>
      <fill>
        <patternFill patternType="solid">
          <bgColor rgb="FF6821E4"/>
        </patternFill>
      </fill>
    </dxf>
    <dxf>
      <fill>
        <patternFill patternType="solid">
          <bgColor rgb="FF6821E4"/>
        </patternFill>
      </fill>
    </dxf>
    <dxf>
      <font>
        <color theme="0"/>
      </font>
    </dxf>
    <dxf>
      <fill>
        <patternFill patternType="none">
          <bgColor auto="1"/>
        </patternFill>
      </fill>
    </dxf>
    <dxf>
      <fill>
        <patternFill patternType="solid">
          <bgColor rgb="FF7030A0"/>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numFmt numFmtId="175" formatCode="[&gt;=1000000000]0.00,,,&quot;B&quot;;[&gt;=1000000]0,,&quot;M&quot;;0,&quot;K&quot;"/>
    </dxf>
    <dxf>
      <numFmt numFmtId="175" formatCode="[&gt;=1000000000]0.00,,,&quot;B&quot;;[&gt;=1000000]0,,&quot;M&quot;;0,&quot;K&quot;"/>
    </dxf>
    <dxf>
      <numFmt numFmtId="175" formatCode="[&gt;=1000000000]0.00,,,&quot;B&quot;;[&gt;=1000000]0,,&quot;M&quot;;0,&quot;K&quot;"/>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ill>
        <patternFill patternType="solid">
          <bgColor rgb="FF7030A0"/>
        </patternFill>
      </fill>
    </dxf>
    <dxf>
      <font>
        <color theme="0"/>
      </font>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0" formatCode="[&gt;999999999]0,,,&quot;B&quot;;[&gt;999999]0,,&quot;M&quot;;0,&quot;K&quot;"/>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numFmt numFmtId="174" formatCode="[&gt;999999999]0.00,,,&quot;B&quot;;[&gt;999999]0,,&quot;M&quot;;0,&quot;K&quot;"/>
    </dxf>
    <dxf>
      <numFmt numFmtId="3" formatCode="#,##0"/>
    </dxf>
    <dxf>
      <font>
        <color theme="0"/>
      </font>
    </dxf>
    <dxf>
      <numFmt numFmtId="3" formatCode="#,##0"/>
    </dxf>
    <dxf>
      <numFmt numFmtId="176" formatCode="#.#..&quot;ă&quot;;น"/>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border>
        <right/>
      </border>
    </dxf>
    <dxf>
      <numFmt numFmtId="175" formatCode="[&gt;=1000000000]0.00,,,&quot;B&quot;;[&gt;=1000000]0,,&quot;M&quot;;0,&quot;K&quot;"/>
    </dxf>
    <dxf>
      <numFmt numFmtId="174" formatCode="[&gt;999999999]0.00,,,&quot;B&quot;;[&gt;999999]0,,&quot;M&quot;;0,&quot;K&quot;"/>
    </dxf>
    <dxf>
      <numFmt numFmtId="174" formatCode="[&gt;999999999]0.00,,,&quot;B&quot;;[&gt;999999]0,,&quot;M&quot;;0,&quot;K&quo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fill>
        <patternFill patternType="solid">
          <fgColor indexed="64"/>
          <bgColor rgb="FF7030A0"/>
        </patternFill>
      </fill>
    </dxf>
    <dxf>
      <font>
        <color theme="0"/>
      </font>
    </dxf>
    <dxf>
      <fill>
        <patternFill patternType="solid">
          <bgColor rgb="FF7030A0"/>
        </patternFill>
      </fill>
    </dxf>
    <dxf>
      <font>
        <color theme="0"/>
      </font>
    </dxf>
    <dxf>
      <fill>
        <patternFill>
          <bgColor rgb="FF7030A0"/>
        </patternFill>
      </fill>
    </dxf>
    <dxf>
      <fill>
        <patternFill patternType="solid">
          <bgColor rgb="FF6821E4"/>
        </patternFill>
      </fill>
    </dxf>
    <dxf>
      <fill>
        <patternFill patternType="none">
          <bgColor auto="1"/>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color theme="0"/>
      </font>
    </dxf>
    <dxf>
      <fill>
        <patternFill patternType="solid">
          <bgColor rgb="FF7030A0"/>
        </patternFill>
      </fill>
    </dxf>
    <dxf>
      <font>
        <color theme="0"/>
      </font>
    </dxf>
    <dxf>
      <fill>
        <patternFill patternType="solid">
          <bgColor rgb="FF7030A0"/>
        </patternFill>
      </fill>
    </dxf>
    <dxf>
      <font>
        <color theme="0"/>
      </font>
    </dxf>
    <dxf>
      <font>
        <color theme="0"/>
      </font>
    </dxf>
    <dxf>
      <fill>
        <patternFill>
          <bgColor rgb="FF7030A0"/>
        </patternFill>
      </fill>
    </dxf>
    <dxf>
      <fill>
        <patternFill>
          <bgColor rgb="FF7030A0"/>
        </patternFill>
      </fill>
    </dxf>
    <dxf>
      <font>
        <color theme="0"/>
      </font>
    </dxf>
    <dxf>
      <fill>
        <patternFill>
          <bgColor rgb="FF7030A0"/>
        </patternFill>
      </fill>
    </dxf>
    <dxf>
      <font>
        <name val="Arial"/>
        <scheme val="none"/>
      </font>
    </dxf>
    <dxf>
      <font>
        <name val="Arial"/>
        <scheme val="none"/>
      </font>
    </dxf>
    <dxf>
      <font>
        <name val="Arial"/>
        <scheme val="none"/>
      </font>
    </dxf>
    <dxf>
      <numFmt numFmtId="3" formatCode="#,##0"/>
    </dxf>
    <dxf>
      <fill>
        <patternFill>
          <bgColor rgb="FF4958CE"/>
        </patternFill>
      </fill>
    </dxf>
    <dxf>
      <font>
        <color theme="0"/>
      </font>
    </dxf>
    <dxf>
      <fill>
        <patternFill patternType="solid">
          <bgColor rgb="FF362F4B"/>
        </patternFill>
      </fill>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177" formatCode="m/d/yyyy"/>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59595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FFFFFF"/>
        <name val="Arial"/>
        <family val="2"/>
        <scheme val="none"/>
      </font>
      <fill>
        <patternFill patternType="solid">
          <fgColor indexed="64"/>
          <bgColor rgb="FF362F4B"/>
        </patternFill>
      </fill>
      <alignment horizontal="center" vertical="center" textRotation="0" wrapText="1" indent="0" justifyLastLine="0" shrinkToFit="0" readingOrder="0"/>
    </dxf>
    <dxf>
      <font>
        <color theme="0"/>
      </font>
      <fill>
        <patternFill>
          <bgColor rgb="FF991CFB"/>
        </patternFill>
      </fill>
    </dxf>
    <dxf>
      <font>
        <color rgb="FF991CFB"/>
      </font>
    </dxf>
    <dxf>
      <font>
        <color rgb="FF991CFB"/>
      </font>
    </dxf>
  </dxfs>
  <tableStyles count="7" defaultTableStyle="TableStyleMedium2" defaultPivotStyle="PivotStyleLight16">
    <tableStyle name="Slicer Style 1" pivot="0" table="0" count="0" xr9:uid="{6EBAB85F-0B48-474E-9F15-278D3D90C78D}"/>
    <tableStyle name="Slicer Style 2" pivot="0" table="0" count="1" xr9:uid="{AD0B4108-C314-43CB-8F54-B4D7E1ACFD91}"/>
    <tableStyle name="Slicer Style 3" pivot="0" table="0" count="0" xr9:uid="{1B42F693-D0BC-4C11-A70A-C61AFF5B5715}"/>
    <tableStyle name="Slicer Style 4" pivot="0" table="0" count="1" xr9:uid="{E1C91D26-9941-4F9B-8BB5-57B065D66B54}">
      <tableStyleElement type="wholeTable" dxfId="6380"/>
    </tableStyle>
    <tableStyle name="Slicer Style 5" pivot="0" table="0" count="1" xr9:uid="{1DB3A3AB-9B54-4DE7-84EF-26071D8D08F9}"/>
    <tableStyle name="Slicer Style 6" pivot="0" table="0" count="1" xr9:uid="{431A9C07-49E1-498E-87B7-423413CEA260}">
      <tableStyleElement type="headerRow" dxfId="6379"/>
    </tableStyle>
    <tableStyle name="Slicer Style 7" pivot="0" table="0" count="1" xr9:uid="{319EB83D-77E1-4DE9-B595-C2B31686DEC1}">
      <tableStyleElement type="wholeTable" dxfId="6378"/>
    </tableStyle>
  </tableStyles>
  <colors>
    <mruColors>
      <color rgb="FF6CE6DF"/>
      <color rgb="FF23DDC7"/>
      <color rgb="FF991CFB"/>
      <color rgb="FF81FB6B"/>
      <color rgb="FF40F1AC"/>
      <color rgb="FF1FCBB7"/>
      <color rgb="FFA1FC92"/>
      <color rgb="FFE723FF"/>
      <color rgb="FF1C6DFF"/>
      <color rgb="FFFE890B"/>
    </mruColors>
  </colors>
  <extLst>
    <ext xmlns:x14="http://schemas.microsoft.com/office/spreadsheetml/2009/9/main" uri="{46F421CA-312F-682f-3DD2-61675219B42D}">
      <x14:dxfs count="2">
        <dxf>
          <font>
            <color rgb="FF991CFB"/>
          </font>
        </dxf>
        <dxf>
          <font>
            <color rgb="FFA6C2E3"/>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s>
        </x14:slicerStyle>
        <x14:slicerStyle name="Slicer Style 3"/>
        <x14:slicerStyle name="Slicer Style 4"/>
        <x14:slicerStyle name="Slicer Style 5">
          <x14:slicerStyleElements>
            <x14:slicerStyleElement type="selectedItemWithData" dxfId="0"/>
          </x14:slicerStyleElements>
        </x14:slicerStyle>
        <x14:slicerStyle name="Slicer Style 6"/>
        <x14:slicerStyle name="Slicer Style 7"/>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[Sales_Performance_Metrics_Blackground.xlsx]Pivottables!PivotTable9</c:name>
    <c:fmtId val="9"/>
  </c:pivotSource>
  <c:chart>
    <c:autoTitleDeleted val="1"/>
    <c:pivotFmts>
      <c:pivotFmt>
        <c:idx val="0"/>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1B340"/>
          </a:solidFill>
          <a:ln w="19050">
            <a:noFill/>
          </a:ln>
          <a:effectLst/>
        </c:spPr>
      </c:pivotFmt>
      <c:pivotFmt>
        <c:idx val="7"/>
        <c:spPr>
          <a:solidFill>
            <a:schemeClr val="tx1"/>
          </a:solidFill>
          <a:ln w="19050">
            <a:noFill/>
          </a:ln>
          <a:effectLst/>
        </c:spPr>
      </c:pivotFmt>
    </c:pivotFmts>
    <c:plotArea>
      <c:layout>
        <c:manualLayout>
          <c:layoutTarget val="inner"/>
          <c:xMode val="edge"/>
          <c:yMode val="edge"/>
          <c:x val="0.15852172871065665"/>
          <c:y val="0.24262711705552317"/>
          <c:w val="0.7463652340629493"/>
          <c:h val="0.5899213999820444"/>
        </c:manualLayout>
      </c:layout>
      <c:doughnutChart>
        <c:varyColors val="1"/>
        <c:ser>
          <c:idx val="0"/>
          <c:order val="0"/>
          <c:tx>
            <c:strRef>
              <c:f>Pivottables!$AE$5</c:f>
              <c:strCache>
                <c:ptCount val="1"/>
                <c:pt idx="0">
                  <c:v>Total</c:v>
                </c:pt>
              </c:strCache>
            </c:strRef>
          </c:tx>
          <c:spPr>
            <a:solidFill>
              <a:srgbClr val="00B626"/>
            </a:solidFill>
            <a:ln>
              <a:noFill/>
            </a:ln>
          </c:spPr>
          <c:dPt>
            <c:idx val="0"/>
            <c:bubble3D val="0"/>
            <c:spPr>
              <a:solidFill>
                <a:srgbClr val="51B340"/>
              </a:solidFill>
              <a:ln w="19050">
                <a:noFill/>
              </a:ln>
              <a:effectLst/>
            </c:spPr>
            <c:extLst>
              <c:ext xmlns:c16="http://schemas.microsoft.com/office/drawing/2014/chart" uri="{C3380CC4-5D6E-409C-BE32-E72D297353CC}">
                <c16:uniqueId val="{00000001-88B3-491D-93BD-34BA7E22859B}"/>
              </c:ext>
            </c:extLst>
          </c:dPt>
          <c:dPt>
            <c:idx val="1"/>
            <c:bubble3D val="0"/>
            <c:spPr>
              <a:solidFill>
                <a:schemeClr val="tx1"/>
              </a:solidFill>
              <a:ln w="19050">
                <a:noFill/>
              </a:ln>
              <a:effectLst/>
            </c:spPr>
            <c:extLst>
              <c:ext xmlns:c16="http://schemas.microsoft.com/office/drawing/2014/chart" uri="{C3380CC4-5D6E-409C-BE32-E72D297353CC}">
                <c16:uniqueId val="{00000003-88B3-491D-93BD-34BA7E22859B}"/>
              </c:ext>
            </c:extLst>
          </c:dPt>
          <c:cat>
            <c:strRef>
              <c:f>Pivottables!$AD$6:$AD$8</c:f>
              <c:strCache>
                <c:ptCount val="2"/>
                <c:pt idx="0">
                  <c:v>Paid</c:v>
                </c:pt>
                <c:pt idx="1">
                  <c:v>Not Paid</c:v>
                </c:pt>
              </c:strCache>
            </c:strRef>
          </c:cat>
          <c:val>
            <c:numRef>
              <c:f>Pivottables!$AE$6:$AE$8</c:f>
              <c:numCache>
                <c:formatCode>#,##0</c:formatCode>
                <c:ptCount val="2"/>
                <c:pt idx="0">
                  <c:v>4</c:v>
                </c:pt>
                <c:pt idx="1">
                  <c:v>26</c:v>
                </c:pt>
              </c:numCache>
            </c:numRef>
          </c:val>
          <c:extLst>
            <c:ext xmlns:c16="http://schemas.microsoft.com/office/drawing/2014/chart" uri="{C3380CC4-5D6E-409C-BE32-E72D297353CC}">
              <c16:uniqueId val="{00000004-88B3-491D-93BD-34BA7E22859B}"/>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[Sales_Performance_Metrics_Blackground.xlsx]Pivottables!PivotTable19</c:name>
    <c:fmtId val="35"/>
  </c:pivotSource>
  <c:chart>
    <c:autoTitleDeleted val="1"/>
    <c:pivotFmts>
      <c:pivotFmt>
        <c:idx val="0"/>
        <c:spPr>
          <a:solidFill>
            <a:schemeClr val="accent1"/>
          </a:solidFill>
          <a:ln>
            <a:noFill/>
          </a:ln>
          <a:effectLst/>
        </c:spPr>
        <c:marker>
          <c:symbol val="none"/>
        </c:marker>
        <c:dLbl>
          <c:idx val="0"/>
          <c:numFmt formatCode="0.00\ \ \ &quot;B&quot;;0.00\ \ &quot;M&quot;;0.00\ &quot;K&quot;"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 \ &quot;B&quot;;0.00\ \ &quot;M&quot;;0.00\ &quot;K&quot;"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60000">
                <a:srgbClr val="E723FF">
                  <a:shade val="30000"/>
                  <a:satMod val="115000"/>
                </a:srgbClr>
              </a:gs>
              <a:gs pos="7000">
                <a:srgbClr val="E723FF">
                  <a:shade val="67500"/>
                  <a:satMod val="115000"/>
                </a:srgbClr>
              </a:gs>
            </a:gsLst>
            <a:lin ang="5400000" scaled="1"/>
            <a:tileRect/>
          </a:gradFill>
          <a:ln>
            <a:noFill/>
          </a:ln>
          <a:effectLst/>
        </c:spPr>
        <c:marker>
          <c:symbol val="none"/>
        </c:marker>
        <c:dLbl>
          <c:idx val="0"/>
          <c:numFmt formatCode="0.00\ &quot;B&quot;;0.00\ &quot;M&quot;;0.00\ &quot;K&quot;" sourceLinked="0"/>
          <c:spPr>
            <a:noFill/>
            <a:ln>
              <a:noFill/>
            </a:ln>
            <a:effectLst/>
          </c:spPr>
          <c:txPr>
            <a:bodyPr rot="-5400000" spcFirstLastPara="1" vertOverflow="overflow" horzOverflow="overflow" vert="horz" wrap="square" lIns="0" tIns="0" rIns="0" bIns="0" anchor="ctr" anchorCtr="0">
              <a:spAutoFit/>
            </a:bodyPr>
            <a:lstStyle/>
            <a:p>
              <a:pPr algn="ctr">
                <a:defRPr lang="en-US"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pivotFmt>
      <c:pivotFmt>
        <c:idx val="4"/>
        <c:spPr>
          <a:gradFill flip="none" rotWithShape="1">
            <a:gsLst>
              <a:gs pos="60000">
                <a:srgbClr val="E723FF">
                  <a:shade val="30000"/>
                  <a:satMod val="115000"/>
                </a:srgbClr>
              </a:gs>
              <a:gs pos="7000">
                <a:srgbClr val="E723FF">
                  <a:shade val="67500"/>
                  <a:satMod val="115000"/>
                </a:srgbClr>
              </a:gs>
            </a:gsLst>
            <a:lin ang="5400000" scaled="1"/>
            <a:tileRect/>
          </a:gradFill>
          <a:ln>
            <a:noFill/>
          </a:ln>
          <a:effectLst/>
        </c:spPr>
      </c:pivotFmt>
      <c:pivotFmt>
        <c:idx val="5"/>
      </c:pivotFmt>
      <c:pivotFmt>
        <c:idx val="6"/>
        <c:spPr>
          <a:gradFill flip="none" rotWithShape="1">
            <a:gsLst>
              <a:gs pos="60000">
                <a:srgbClr val="E723FF">
                  <a:shade val="30000"/>
                  <a:satMod val="115000"/>
                </a:srgbClr>
              </a:gs>
              <a:gs pos="7000">
                <a:srgbClr val="E723FF">
                  <a:shade val="67500"/>
                  <a:satMod val="115000"/>
                </a:srgbClr>
              </a:gs>
            </a:gsLst>
            <a:lin ang="5400000" scaled="1"/>
            <a:tileRect/>
          </a:gradFill>
          <a:ln>
            <a:noFill/>
          </a:ln>
          <a:effectLst/>
        </c:spPr>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s>
    <c:plotArea>
      <c:layout>
        <c:manualLayout>
          <c:layoutTarget val="inner"/>
          <c:xMode val="edge"/>
          <c:yMode val="edge"/>
          <c:x val="5.0734606994246492E-2"/>
          <c:y val="0.21212133865505767"/>
          <c:w val="0.914141434317429"/>
          <c:h val="0.42663134954582949"/>
        </c:manualLayout>
      </c:layout>
      <c:barChart>
        <c:barDir val="col"/>
        <c:grouping val="clustered"/>
        <c:varyColors val="0"/>
        <c:ser>
          <c:idx val="0"/>
          <c:order val="0"/>
          <c:tx>
            <c:strRef>
              <c:f>Pivottables!$CW$5</c:f>
              <c:strCache>
                <c:ptCount val="1"/>
                <c:pt idx="0">
                  <c:v>Total</c:v>
                </c:pt>
              </c:strCache>
            </c:strRef>
          </c:tx>
          <c:spPr>
            <a:gradFill flip="none" rotWithShape="1">
              <a:gsLst>
                <a:gs pos="60000">
                  <a:srgbClr val="E723FF">
                    <a:shade val="30000"/>
                    <a:satMod val="115000"/>
                  </a:srgbClr>
                </a:gs>
                <a:gs pos="7000">
                  <a:srgbClr val="E723FF">
                    <a:shade val="67500"/>
                    <a:satMod val="115000"/>
                  </a:srgbClr>
                </a:gs>
              </a:gsLst>
              <a:lin ang="5400000" scaled="1"/>
              <a:tileRect/>
            </a:gradFill>
            <a:ln>
              <a:noFill/>
            </a:ln>
            <a:effectLst/>
          </c:spPr>
          <c:invertIfNegative val="0"/>
          <c:dLbls>
            <c:numFmt formatCode="0.00\ &quot;B&quot;;0.00\ &quot;M&quot;;0.00\ &quot;K&quot;" sourceLinked="0"/>
            <c:spPr>
              <a:noFill/>
              <a:ln>
                <a:noFill/>
              </a:ln>
              <a:effectLst/>
            </c:spPr>
            <c:txPr>
              <a:bodyPr rot="-5400000" spcFirstLastPara="1" vertOverflow="overflow" horzOverflow="overflow" vert="horz" wrap="square" lIns="0" tIns="0" rIns="0" bIns="0" anchor="ctr" anchorCtr="0">
                <a:spAutoFit/>
              </a:bodyPr>
              <a:lstStyle/>
              <a:p>
                <a:pPr algn="ctr">
                  <a:defRPr lang="en-US" sz="8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Pivottables!$CV$6:$CV$7</c:f>
              <c:strCache>
                <c:ptCount val="2"/>
                <c:pt idx="0">
                  <c:v>Dary</c:v>
                </c:pt>
                <c:pt idx="1">
                  <c:v>Rony</c:v>
                </c:pt>
              </c:strCache>
            </c:strRef>
          </c:cat>
          <c:val>
            <c:numRef>
              <c:f>Pivottables!$CW$6:$CW$7</c:f>
              <c:numCache>
                <c:formatCode>[&gt;999999999]0.00\ \ \ "B";[&gt;999999]0\ \ "M";0\ "K"</c:formatCode>
                <c:ptCount val="2"/>
                <c:pt idx="0">
                  <c:v>76000000</c:v>
                </c:pt>
                <c:pt idx="1">
                  <c:v>40000000</c:v>
                </c:pt>
              </c:numCache>
            </c:numRef>
          </c:val>
          <c:extLst>
            <c:ext xmlns:c16="http://schemas.microsoft.com/office/drawing/2014/chart" uri="{C3380CC4-5D6E-409C-BE32-E72D297353CC}">
              <c16:uniqueId val="{00000003-105F-424B-ADCB-205BB590C9FC}"/>
            </c:ext>
          </c:extLst>
        </c:ser>
        <c:dLbls>
          <c:dLblPos val="outEnd"/>
          <c:showLegendKey val="0"/>
          <c:showVal val="1"/>
          <c:showCatName val="0"/>
          <c:showSerName val="0"/>
          <c:showPercent val="0"/>
          <c:showBubbleSize val="0"/>
        </c:dLbls>
        <c:gapWidth val="219"/>
        <c:overlap val="-35"/>
        <c:axId val="1366246751"/>
        <c:axId val="1366252575"/>
      </c:barChart>
      <c:catAx>
        <c:axId val="1366246751"/>
        <c:scaling>
          <c:orientation val="minMax"/>
        </c:scaling>
        <c:delete val="0"/>
        <c:axPos val="b"/>
        <c:numFmt formatCode="General" sourceLinked="1"/>
        <c:majorTickMark val="none"/>
        <c:minorTickMark val="none"/>
        <c:tickLblPos val="nextTo"/>
        <c:spPr>
          <a:noFill/>
          <a:ln w="9525" cap="flat" cmpd="sng" algn="ctr">
            <a:noFill/>
            <a:round/>
          </a:ln>
          <a:effectLst/>
        </c:spPr>
        <c:txPr>
          <a:bodyPr rot="-4800000" spcFirstLastPara="1" vertOverflow="ellipsis" wrap="square" anchor="ctr" anchorCtr="1"/>
          <a:lstStyle/>
          <a:p>
            <a:pPr algn="ctr">
              <a:defRPr lang="en-US"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crossAx val="1366252575"/>
        <c:crosses val="autoZero"/>
        <c:auto val="1"/>
        <c:lblAlgn val="ctr"/>
        <c:lblOffset val="100"/>
        <c:noMultiLvlLbl val="0"/>
      </c:catAx>
      <c:valAx>
        <c:axId val="1366252575"/>
        <c:scaling>
          <c:orientation val="minMax"/>
        </c:scaling>
        <c:delete val="1"/>
        <c:axPos val="l"/>
        <c:numFmt formatCode="0.00\ \ \ &quot;B&quot;;0.00\ \ &quot;M&quot;;0.00\ &quot;K&quot;" sourceLinked="0"/>
        <c:majorTickMark val="none"/>
        <c:minorTickMark val="none"/>
        <c:tickLblPos val="nextTo"/>
        <c:crossAx val="1366246751"/>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[Sales_Performance_Metrics_Blackground.xlsx]Pivottables!PivotTable12</c:name>
    <c:fmtId val="34"/>
  </c:pivotSource>
  <c:chart>
    <c:autoTitleDeleted val="1"/>
    <c:pivotFmts>
      <c:pivotFmt>
        <c:idx val="0"/>
        <c:spPr>
          <a:solidFill>
            <a:srgbClr val="6821E4"/>
          </a:solidFill>
          <a:ln>
            <a:noFill/>
          </a:ln>
          <a:effectLst/>
        </c:spPr>
        <c:marker>
          <c:symbol val="none"/>
        </c:marker>
        <c:dLbl>
          <c:idx val="0"/>
          <c:numFmt formatCode="0.00\ \ \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6821E4"/>
          </a:solidFill>
          <a:ln>
            <a:noFill/>
          </a:ln>
          <a:effectLst/>
        </c:spPr>
        <c:marker>
          <c:symbol val="none"/>
        </c:marker>
        <c:dLbl>
          <c:idx val="0"/>
          <c:numFmt formatCode="0.00\ \ \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gradFill>
            <a:gsLst>
              <a:gs pos="76000">
                <a:srgbClr val="991CFB"/>
              </a:gs>
              <a:gs pos="11000">
                <a:srgbClr val="00B0F0"/>
              </a:gs>
            </a:gsLst>
            <a:lin ang="2700000" scaled="1"/>
          </a:gradFill>
          <a:ln>
            <a:noFill/>
          </a:ln>
          <a:effectLst/>
        </c:spPr>
        <c:marker>
          <c:symbol val="none"/>
        </c:marker>
        <c:dLbl>
          <c:idx val="0"/>
          <c:numFmt formatCode="0.00\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FI"/>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Pivottables!$BF$5</c:f>
              <c:strCache>
                <c:ptCount val="1"/>
                <c:pt idx="0">
                  <c:v>Total</c:v>
                </c:pt>
              </c:strCache>
            </c:strRef>
          </c:tx>
          <c:spPr>
            <a:gradFill>
              <a:gsLst>
                <a:gs pos="76000">
                  <a:srgbClr val="991CFB"/>
                </a:gs>
                <a:gs pos="11000">
                  <a:srgbClr val="00B0F0"/>
                </a:gs>
              </a:gsLst>
              <a:lin ang="2700000" scaled="1"/>
            </a:gradFill>
            <a:ln>
              <a:noFill/>
            </a:ln>
            <a:effectLst/>
          </c:spPr>
          <c:invertIfNegative val="0"/>
          <c:dLbls>
            <c:numFmt formatCode="0.00\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FI"/>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Pivottables!$BE$6:$BE$8</c:f>
              <c:strCache>
                <c:ptCount val="2"/>
                <c:pt idx="0">
                  <c:v>Fndn. L5</c:v>
                </c:pt>
                <c:pt idx="1">
                  <c:v>Pre. L3</c:v>
                </c:pt>
              </c:strCache>
            </c:strRef>
          </c:cat>
          <c:val>
            <c:numRef>
              <c:f>Pivottables!$BF$6:$BF$8</c:f>
              <c:numCache>
                <c:formatCode>[&gt;999999999]0\ \ \ "B";[&gt;999999]0\ \ "M";0\ "K"</c:formatCode>
                <c:ptCount val="2"/>
                <c:pt idx="0">
                  <c:v>40000000</c:v>
                </c:pt>
                <c:pt idx="1">
                  <c:v>76000000</c:v>
                </c:pt>
              </c:numCache>
            </c:numRef>
          </c:val>
          <c:extLst>
            <c:ext xmlns:c16="http://schemas.microsoft.com/office/drawing/2014/chart" uri="{C3380CC4-5D6E-409C-BE32-E72D297353CC}">
              <c16:uniqueId val="{00000000-EF72-435F-BB1E-067BBFD1EC73}"/>
            </c:ext>
          </c:extLst>
        </c:ser>
        <c:dLbls>
          <c:dLblPos val="outEnd"/>
          <c:showLegendKey val="0"/>
          <c:showVal val="1"/>
          <c:showCatName val="0"/>
          <c:showSerName val="0"/>
          <c:showPercent val="0"/>
          <c:showBubbleSize val="0"/>
        </c:dLbls>
        <c:gapWidth val="182"/>
        <c:axId val="1265867327"/>
        <c:axId val="1265875647"/>
      </c:barChart>
      <c:catAx>
        <c:axId val="126586732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FI"/>
          </a:p>
        </c:txPr>
        <c:crossAx val="1265875647"/>
        <c:crosses val="autoZero"/>
        <c:auto val="1"/>
        <c:lblAlgn val="ctr"/>
        <c:lblOffset val="100"/>
        <c:noMultiLvlLbl val="0"/>
      </c:catAx>
      <c:valAx>
        <c:axId val="1265875647"/>
        <c:scaling>
          <c:orientation val="minMax"/>
        </c:scaling>
        <c:delete val="1"/>
        <c:axPos val="b"/>
        <c:numFmt formatCode="0.00\ \ \ &quot;B&quot;;0.00\ \ &quot;M&quot;;0.00\ &quot;K&quot;" sourceLinked="0"/>
        <c:majorTickMark val="none"/>
        <c:minorTickMark val="none"/>
        <c:tickLblPos val="nextTo"/>
        <c:crossAx val="1265867327"/>
        <c:crosses val="autoZero"/>
        <c:crossBetween val="between"/>
        <c:dispUnits>
          <c:builtInUnit val="billion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[Sales_Performance_Metrics_Blackground.xlsx]Pivottables!Earn_Monthly</c:name>
    <c:fmtId val="15"/>
  </c:pivotSource>
  <c:chart>
    <c:autoTitleDeleted val="1"/>
    <c:pivotFmts>
      <c:pivotFmt>
        <c:idx val="0"/>
        <c:spPr>
          <a:solidFill>
            <a:schemeClr val="accent1"/>
          </a:solidFill>
          <a:ln w="12700" cap="rnd">
            <a:solidFill>
              <a:srgbClr val="8D7EF3"/>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a:gsLst>
              <a:gs pos="100000">
                <a:srgbClr val="FA6F8B">
                  <a:alpha val="0"/>
                </a:srgbClr>
              </a:gs>
              <a:gs pos="0">
                <a:srgbClr val="FA6F8B">
                  <a:alpha val="28000"/>
                </a:srgbClr>
              </a:gs>
            </a:gsLst>
            <a:lin ang="5400000" scaled="1"/>
          </a:gradFill>
          <a:ln>
            <a:noFill/>
          </a:ln>
          <a:effectLst/>
        </c:spPr>
        <c:marker>
          <c:symbol val="none"/>
        </c:marker>
      </c:pivotFmt>
      <c:pivotFmt>
        <c:idx val="2"/>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8D7EF3"/>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8D7EF3"/>
            </a:solidFill>
            <a:round/>
          </a:ln>
          <a:effectLst/>
        </c:spPr>
        <c:marker>
          <c:symbol val="none"/>
        </c:marker>
        <c:dLbl>
          <c:idx val="0"/>
          <c:numFmt formatCode="0\ \ \ &quot;B&quot;;0\ \ &quot;M&quot;;0\ &quot;K&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8D7EF3"/>
            </a:solidFill>
            <a:round/>
          </a:ln>
          <a:effectLst/>
        </c:spPr>
        <c:marker>
          <c:symbol val="none"/>
        </c:marker>
        <c:dLbl>
          <c:idx val="0"/>
          <c:numFmt formatCode="0\ \ \ &quot;B&quot;;0\ \ &quot;M&quot;;0\ &quot;K&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gradFill>
            <a:gsLst>
              <a:gs pos="100000">
                <a:srgbClr val="FA6F8B">
                  <a:alpha val="0"/>
                </a:srgbClr>
              </a:gs>
              <a:gs pos="0">
                <a:srgbClr val="FA6F8B">
                  <a:alpha val="28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2700" cap="rnd">
            <a:solidFill>
              <a:srgbClr val="8D7EF3"/>
            </a:solidFill>
            <a:round/>
          </a:ln>
          <a:effectLst/>
        </c:spPr>
        <c:marker>
          <c:symbol val="none"/>
        </c:marker>
        <c:dLbl>
          <c:idx val="0"/>
          <c:numFmt formatCode="0.00\ \ \ &quot;B&quot;;0.00\ \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gradFill>
            <a:gsLst>
              <a:gs pos="24000">
                <a:srgbClr val="0CF1E3">
                  <a:alpha val="0"/>
                </a:srgbClr>
              </a:gs>
              <a:gs pos="62000">
                <a:schemeClr val="tx1"/>
              </a:gs>
            </a:gsLst>
            <a:lin ang="27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5"/>
        <c:spPr>
          <a:ln w="12700" cap="rnd">
            <a:solidFill>
              <a:srgbClr val="E723FF"/>
            </a:solidFill>
            <a:round/>
          </a:ln>
          <a:effectLst/>
        </c:spPr>
        <c:marker>
          <c:symbol val="none"/>
        </c:marker>
        <c:dLbl>
          <c:idx val="0"/>
          <c:numFmt formatCode="0.00\ &quot;B&quot;;0.00\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
          <c:y val="5.5556336707911512E-2"/>
          <c:w val="0.99868742715824799"/>
          <c:h val="0.89814814814814814"/>
        </c:manualLayout>
      </c:layout>
      <c:areaChart>
        <c:grouping val="standard"/>
        <c:varyColors val="0"/>
        <c:ser>
          <c:idx val="1"/>
          <c:order val="1"/>
          <c:tx>
            <c:strRef>
              <c:f>Pivottables!$W$5</c:f>
              <c:strCache>
                <c:ptCount val="1"/>
                <c:pt idx="0">
                  <c:v>Sum of Paid Fees2</c:v>
                </c:pt>
              </c:strCache>
            </c:strRef>
          </c:tx>
          <c:spPr>
            <a:gradFill>
              <a:gsLst>
                <a:gs pos="24000">
                  <a:srgbClr val="0CF1E3">
                    <a:alpha val="0"/>
                  </a:srgbClr>
                </a:gs>
                <a:gs pos="62000">
                  <a:schemeClr val="tx1"/>
                </a:gs>
              </a:gsLst>
              <a:lin ang="2700000" scaled="1"/>
            </a:gradFill>
            <a:ln>
              <a:noFill/>
            </a:ln>
            <a:effectLst/>
          </c:spPr>
          <c:cat>
            <c:strRef>
              <c:f>Pivottables!$U$6:$U$17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Pivottables!$W$6:$W$17</c:f>
              <c:numCache>
                <c:formatCode>[&gt;999999999]0.00\ \ \ "B";[&gt;999999]0\ \ "M";0\ "K"</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B10B-4BBA-9126-751D85F706D1}"/>
            </c:ext>
          </c:extLst>
        </c:ser>
        <c:dLbls>
          <c:showLegendKey val="0"/>
          <c:showVal val="0"/>
          <c:showCatName val="0"/>
          <c:showSerName val="0"/>
          <c:showPercent val="0"/>
          <c:showBubbleSize val="0"/>
        </c:dLbls>
        <c:axId val="589534943"/>
        <c:axId val="589535775"/>
      </c:areaChart>
      <c:lineChart>
        <c:grouping val="standard"/>
        <c:varyColors val="0"/>
        <c:ser>
          <c:idx val="0"/>
          <c:order val="0"/>
          <c:tx>
            <c:strRef>
              <c:f>Pivottables!$V$5</c:f>
              <c:strCache>
                <c:ptCount val="1"/>
                <c:pt idx="0">
                  <c:v>Sum of Paid Fees</c:v>
                </c:pt>
              </c:strCache>
            </c:strRef>
          </c:tx>
          <c:spPr>
            <a:ln w="12700" cap="rnd">
              <a:solidFill>
                <a:srgbClr val="E723FF"/>
              </a:solidFill>
              <a:round/>
            </a:ln>
            <a:effectLst/>
          </c:spPr>
          <c:marker>
            <c:symbol val="none"/>
          </c:marker>
          <c:dLbls>
            <c:numFmt formatCode="0.00\ &quot;B&quot;;0.00\ &quot;M&quot;;0.00\ &quot;K&quot;" sourceLinked="0"/>
            <c:spPr>
              <a:noFill/>
              <a:ln>
                <a:noFill/>
              </a:ln>
              <a:effectLst/>
            </c:spPr>
            <c:txPr>
              <a:bodyPr rot="0" spcFirstLastPara="1" vertOverflow="overflow" horzOverflow="overflow" vert="horz" wrap="none" lIns="36000" tIns="0" rIns="36000" bIns="19050" anchor="t" anchorCtr="1">
                <a:spAutoFit/>
              </a:bodyPr>
              <a:lstStyle/>
              <a:p>
                <a:pPr>
                  <a:defRPr sz="7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Pivottables!$U$6:$U$17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Pivottables!$V$6:$V$17</c:f>
              <c:numCache>
                <c:formatCode>[&gt;999999999]0.00\ \ \ "B";[&gt;999999]0\ \ "M";0\ "K"</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B10B-4BBA-9126-751D85F706D1}"/>
            </c:ext>
          </c:extLst>
        </c:ser>
        <c:dLbls>
          <c:showLegendKey val="0"/>
          <c:showVal val="0"/>
          <c:showCatName val="0"/>
          <c:showSerName val="0"/>
          <c:showPercent val="0"/>
          <c:showBubbleSize val="0"/>
        </c:dLbls>
        <c:marker val="1"/>
        <c:smooth val="0"/>
        <c:axId val="589534943"/>
        <c:axId val="589535775"/>
      </c:lineChart>
      <c:catAx>
        <c:axId val="589534943"/>
        <c:scaling>
          <c:orientation val="minMax"/>
        </c:scaling>
        <c:delete val="1"/>
        <c:axPos val="b"/>
        <c:numFmt formatCode="General" sourceLinked="1"/>
        <c:majorTickMark val="none"/>
        <c:minorTickMark val="none"/>
        <c:tickLblPos val="nextTo"/>
        <c:crossAx val="589535775"/>
        <c:crosses val="autoZero"/>
        <c:auto val="1"/>
        <c:lblAlgn val="ctr"/>
        <c:lblOffset val="100"/>
        <c:noMultiLvlLbl val="0"/>
      </c:catAx>
      <c:valAx>
        <c:axId val="589535775"/>
        <c:scaling>
          <c:orientation val="minMax"/>
        </c:scaling>
        <c:delete val="1"/>
        <c:axPos val="l"/>
        <c:numFmt formatCode="0.00\ \ \ &quot;B&quot;;0.00\ \ &quot;M&quot;;0.00\ &quot;K&quot;" sourceLinked="0"/>
        <c:majorTickMark val="out"/>
        <c:minorTickMark val="none"/>
        <c:tickLblPos val="nextTo"/>
        <c:crossAx val="589534943"/>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[Sales_Performance_Metrics_Blackground.xlsx]Pivottables!Adv_Monthly</c:name>
    <c:fmtId val="9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0CF1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rgbClr val="51B34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Pivottables!$ED$5:$ED$6</c:f>
              <c:strCache>
                <c:ptCount val="1"/>
                <c:pt idx="0">
                  <c:v>AD01-9361</c:v>
                </c:pt>
              </c:strCache>
            </c:strRef>
          </c:tx>
          <c:spPr>
            <a:ln w="12700" cap="rnd">
              <a:solidFill>
                <a:srgbClr val="0CF1E3"/>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Pivottables!$ED$7:$ED$18</c:f>
              <c:numCache>
                <c:formatCode>[&gt;=1000000000]0.00\ \ \ "B";[&gt;=1000000]0\ \ "M";0\ "K"</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0B5D-498F-835A-35E385C15893}"/>
            </c:ext>
          </c:extLst>
        </c:ser>
        <c:ser>
          <c:idx val="1"/>
          <c:order val="1"/>
          <c:tx>
            <c:strRef>
              <c:f>Pivottables!$EE$5:$EE$6</c:f>
              <c:strCache>
                <c:ptCount val="1"/>
                <c:pt idx="0">
                  <c:v>AD01-9362</c:v>
                </c:pt>
              </c:strCache>
            </c:strRef>
          </c:tx>
          <c:spPr>
            <a:ln w="12700" cap="rnd">
              <a:solidFill>
                <a:srgbClr val="6821E4"/>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Pivottables!$EE$7:$EE$18</c:f>
              <c:numCache>
                <c:formatCode>[&gt;=1000000000]0.00\ \ \ "B";[&gt;=1000000]0\ \ "M";0\ "K"</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0B5D-498F-835A-35E385C15893}"/>
            </c:ext>
          </c:extLst>
        </c:ser>
        <c:ser>
          <c:idx val="2"/>
          <c:order val="2"/>
          <c:tx>
            <c:strRef>
              <c:f>Pivottables!$EF$5:$EF$6</c:f>
              <c:strCache>
                <c:ptCount val="1"/>
                <c:pt idx="0">
                  <c:v>AD01-9363</c:v>
                </c:pt>
              </c:strCache>
            </c:strRef>
          </c:tx>
          <c:spPr>
            <a:ln w="12700" cap="rnd">
              <a:solidFill>
                <a:srgbClr val="FA6F8B"/>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Pivottables!$EF$7:$EF$18</c:f>
              <c:numCache>
                <c:formatCode>[&gt;=1000000000]0.00\ \ \ "B";[&gt;=1000000]0\ \ "M";0\ "K"</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0B5D-498F-835A-35E385C15893}"/>
            </c:ext>
          </c:extLst>
        </c:ser>
        <c:ser>
          <c:idx val="3"/>
          <c:order val="3"/>
          <c:tx>
            <c:strRef>
              <c:f>Pivottables!$EG$5:$EG$6</c:f>
              <c:strCache>
                <c:ptCount val="1"/>
                <c:pt idx="0">
                  <c:v>AD01-9364</c:v>
                </c:pt>
              </c:strCache>
            </c:strRef>
          </c:tx>
          <c:spPr>
            <a:ln w="12700" cap="rnd">
              <a:solidFill>
                <a:schemeClr val="accent4"/>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Pivottables!$EG$7:$EG$18</c:f>
              <c:numCache>
                <c:formatCode>[&gt;=1000000000]0.00\ \ \ "B";[&gt;=1000000]0\ \ "M";0\ "K"</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0B5D-498F-835A-35E385C15893}"/>
            </c:ext>
          </c:extLst>
        </c:ser>
        <c:ser>
          <c:idx val="4"/>
          <c:order val="4"/>
          <c:tx>
            <c:strRef>
              <c:f>Pivottables!$EH$5:$EH$6</c:f>
              <c:strCache>
                <c:ptCount val="1"/>
                <c:pt idx="0">
                  <c:v>AD01-9365</c:v>
                </c:pt>
              </c:strCache>
            </c:strRef>
          </c:tx>
          <c:spPr>
            <a:ln w="12700" cap="rnd">
              <a:solidFill>
                <a:srgbClr val="51B340"/>
              </a:solidFill>
              <a:round/>
            </a:ln>
            <a:effectLst/>
          </c:spPr>
          <c:marker>
            <c:symbol val="none"/>
          </c:marker>
          <c:cat>
            <c:strRef>
              <c:f>Pivottables!$EC$7:$EC$18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Pivottables!$EH$7:$EH$18</c:f>
              <c:numCache>
                <c:formatCode>[&gt;=1000000000]0.00\ \ \ "B";[&gt;=1000000]0\ \ "M";0\ "K"</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0B5D-498F-835A-35E385C15893}"/>
            </c:ext>
          </c:extLst>
        </c:ser>
        <c:dLbls>
          <c:showLegendKey val="0"/>
          <c:showVal val="0"/>
          <c:showCatName val="0"/>
          <c:showSerName val="0"/>
          <c:showPercent val="0"/>
          <c:showBubbleSize val="0"/>
        </c:dLbls>
        <c:smooth val="0"/>
        <c:axId val="1700556127"/>
        <c:axId val="1700559039"/>
      </c:lineChart>
      <c:catAx>
        <c:axId val="17005561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00559039"/>
        <c:crosses val="autoZero"/>
        <c:auto val="1"/>
        <c:lblAlgn val="ctr"/>
        <c:lblOffset val="100"/>
        <c:noMultiLvlLbl val="0"/>
      </c:catAx>
      <c:valAx>
        <c:axId val="1700559039"/>
        <c:scaling>
          <c:orientation val="minMax"/>
        </c:scaling>
        <c:delete val="0"/>
        <c:axPos val="l"/>
        <c:numFmt formatCode="0.00\ &quot;B&quot;;0\ \ &quot;M&quot;;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crossAx val="1700556127"/>
        <c:crosses val="autoZero"/>
        <c:crossBetween val="between"/>
        <c:dispUnits>
          <c:builtInUnit val="billions"/>
        </c:dispUnits>
      </c:valAx>
      <c:spPr>
        <a:noFill/>
        <a:ln>
          <a:noFill/>
        </a:ln>
        <a:effectLst/>
      </c:spPr>
    </c:plotArea>
    <c:legend>
      <c:legendPos val="r"/>
      <c:layout>
        <c:manualLayout>
          <c:xMode val="edge"/>
          <c:yMode val="edge"/>
          <c:x val="0.80507611910628929"/>
          <c:y val="0.34525110410062437"/>
          <c:w val="0.18282136515234018"/>
          <c:h val="0.51692018576145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[Sales_Performance_Metrics_Blackground.xlsx]Pivottables!Training_sales</c:name>
    <c:fmtId val="70"/>
  </c:pivotSource>
  <c:chart>
    <c:autoTitleDeleted val="1"/>
    <c:pivotFmts>
      <c:pivotFmt>
        <c:idx val="0"/>
        <c:spPr>
          <a:solidFill>
            <a:srgbClr val="6821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821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67000">
                <a:srgbClr val="00B050"/>
              </a:gs>
              <a:gs pos="45000">
                <a:srgbClr val="40F1AC">
                  <a:shade val="100000"/>
                  <a:satMod val="115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92703338902533E-2"/>
          <c:y val="6.6611228831742988E-2"/>
          <c:w val="0.96375222618754108"/>
          <c:h val="0.69179265741134555"/>
        </c:manualLayout>
      </c:layout>
      <c:barChart>
        <c:barDir val="col"/>
        <c:grouping val="clustered"/>
        <c:varyColors val="0"/>
        <c:ser>
          <c:idx val="0"/>
          <c:order val="0"/>
          <c:tx>
            <c:strRef>
              <c:f>Pivottables!$ER$5</c:f>
              <c:strCache>
                <c:ptCount val="1"/>
                <c:pt idx="0">
                  <c:v>Total</c:v>
                </c:pt>
              </c:strCache>
            </c:strRef>
          </c:tx>
          <c:spPr>
            <a:gradFill flip="none" rotWithShape="1">
              <a:gsLst>
                <a:gs pos="67000">
                  <a:srgbClr val="00B050"/>
                </a:gs>
                <a:gs pos="45000">
                  <a:srgbClr val="40F1AC">
                    <a:shade val="100000"/>
                    <a:satMod val="115000"/>
                  </a:srgbClr>
                </a:gs>
              </a:gsLst>
              <a:lin ang="5400000" scaled="1"/>
              <a:tileRect/>
            </a:gradFill>
            <a:ln>
              <a:noFill/>
            </a:ln>
            <a:effectLst/>
          </c:spPr>
          <c:invertIfNegative val="0"/>
          <c:cat>
            <c:multiLvlStrRef>
              <c:f>Pivottables!$EQ$6:$EQ$9</c:f>
              <c:multiLvlStrCache>
                <c:ptCount val="2"/>
                <c:lvl>
                  <c:pt idx="0">
                    <c:v>GK</c:v>
                  </c:pt>
                  <c:pt idx="1">
                    <c:v>BE</c:v>
                  </c:pt>
                </c:lvl>
                <c:lvl>
                  <c:pt idx="0">
                    <c:v>Mohammed</c:v>
                  </c:pt>
                  <c:pt idx="1">
                    <c:v>Salah</c:v>
                  </c:pt>
                </c:lvl>
              </c:multiLvlStrCache>
            </c:multiLvlStrRef>
          </c:cat>
          <c:val>
            <c:numRef>
              <c:f>Pivottables!$ER$6:$ER$9</c:f>
              <c:numCache>
                <c:formatCode>[&gt;=1000000000]0.00\ \ \ "B";[&gt;=1000000]0\ \ "M";0\ "K"</c:formatCode>
                <c:ptCount val="2"/>
                <c:pt idx="0">
                  <c:v>40000000</c:v>
                </c:pt>
                <c:pt idx="1">
                  <c:v>76000000</c:v>
                </c:pt>
              </c:numCache>
            </c:numRef>
          </c:val>
          <c:extLst>
            <c:ext xmlns:c16="http://schemas.microsoft.com/office/drawing/2014/chart" uri="{C3380CC4-5D6E-409C-BE32-E72D297353CC}">
              <c16:uniqueId val="{00000000-3378-478A-B21D-82EA40B92088}"/>
            </c:ext>
          </c:extLst>
        </c:ser>
        <c:dLbls>
          <c:showLegendKey val="0"/>
          <c:showVal val="0"/>
          <c:showCatName val="0"/>
          <c:showSerName val="0"/>
          <c:showPercent val="0"/>
          <c:showBubbleSize val="0"/>
        </c:dLbls>
        <c:gapWidth val="219"/>
        <c:overlap val="-27"/>
        <c:axId val="1719278672"/>
        <c:axId val="1719300304"/>
      </c:barChart>
      <c:catAx>
        <c:axId val="17192786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FI"/>
          </a:p>
        </c:txPr>
        <c:crossAx val="1719300304"/>
        <c:crosses val="autoZero"/>
        <c:auto val="1"/>
        <c:lblAlgn val="ctr"/>
        <c:lblOffset val="100"/>
        <c:noMultiLvlLbl val="0"/>
      </c:catAx>
      <c:valAx>
        <c:axId val="1719300304"/>
        <c:scaling>
          <c:orientation val="minMax"/>
        </c:scaling>
        <c:delete val="1"/>
        <c:axPos val="l"/>
        <c:numFmt formatCode="0.00\ &quot;B&quot;;0\ \ &quot;M&quot;;0\ &quot;K&quot;" sourceLinked="0"/>
        <c:majorTickMark val="none"/>
        <c:minorTickMark val="none"/>
        <c:tickLblPos val="nextTo"/>
        <c:crossAx val="1719278672"/>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[Sales_Performance_Metrics_Blackground.xlsx]Pivottables!PivotTable22</c:name>
    <c:fmtId val="74"/>
  </c:pivotSource>
  <c:chart>
    <c:autoTitleDeleted val="0"/>
    <c:pivotFmts>
      <c:pivotFmt>
        <c:idx val="0"/>
        <c:spPr>
          <a:solidFill>
            <a:schemeClr val="accent1"/>
          </a:solidFill>
          <a:ln w="12700" cap="rnd">
            <a:solidFill>
              <a:srgbClr val="F7D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0CF1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rgbClr val="F7D3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0CF1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rgbClr val="6821E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0CF1E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rgbClr val="FE89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0"/>
        <c:spPr>
          <a:ln w="12700" cap="rnd">
            <a:solidFill>
              <a:srgbClr val="81FB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rgbClr val="E72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91217041064053"/>
          <c:y val="7.0212789483259999E-2"/>
          <c:w val="0.85241796155318827"/>
          <c:h val="0.57365897969973634"/>
        </c:manualLayout>
      </c:layout>
      <c:lineChart>
        <c:grouping val="standard"/>
        <c:varyColors val="0"/>
        <c:ser>
          <c:idx val="0"/>
          <c:order val="0"/>
          <c:tx>
            <c:strRef>
              <c:f>Pivottables!$EX$5:$EX$6</c:f>
              <c:strCache>
                <c:ptCount val="1"/>
                <c:pt idx="0">
                  <c:v>BE</c:v>
                </c:pt>
              </c:strCache>
            </c:strRef>
          </c:tx>
          <c:spPr>
            <a:ln w="12700" cap="rnd">
              <a:solidFill>
                <a:srgbClr val="0CF1E3"/>
              </a:solidFill>
              <a:round/>
            </a:ln>
            <a:effectLst/>
          </c:spPr>
          <c:marker>
            <c:symbol val="none"/>
          </c:marker>
          <c:cat>
            <c:strRef>
              <c:f>Pivottables!$EW$7:$EW$8</c:f>
              <c:strCache>
                <c:ptCount val="2"/>
                <c:pt idx="0">
                  <c:v>Rony</c:v>
                </c:pt>
                <c:pt idx="1">
                  <c:v>Dary</c:v>
                </c:pt>
              </c:strCache>
            </c:strRef>
          </c:cat>
          <c:val>
            <c:numRef>
              <c:f>Pivottables!$EX$7:$EX$8</c:f>
              <c:numCache>
                <c:formatCode>[&gt;=1000000000]0.00\ \ \ "B";[&gt;=1000000]0\ \ "M";0\ "K"</c:formatCode>
                <c:ptCount val="2"/>
                <c:pt idx="1">
                  <c:v>76000000</c:v>
                </c:pt>
              </c:numCache>
            </c:numRef>
          </c:val>
          <c:smooth val="0"/>
          <c:extLst>
            <c:ext xmlns:c16="http://schemas.microsoft.com/office/drawing/2014/chart" uri="{C3380CC4-5D6E-409C-BE32-E72D297353CC}">
              <c16:uniqueId val="{0000001C-64F4-42BF-A82A-CF16DF9DA167}"/>
            </c:ext>
          </c:extLst>
        </c:ser>
        <c:ser>
          <c:idx val="1"/>
          <c:order val="1"/>
          <c:tx>
            <c:strRef>
              <c:f>Pivottables!$EY$5:$EY$6</c:f>
              <c:strCache>
                <c:ptCount val="1"/>
                <c:pt idx="0">
                  <c:v>GK</c:v>
                </c:pt>
              </c:strCache>
            </c:strRef>
          </c:tx>
          <c:spPr>
            <a:ln w="12700" cap="rnd">
              <a:solidFill>
                <a:srgbClr val="E723FF"/>
              </a:solidFill>
              <a:round/>
            </a:ln>
            <a:effectLst/>
          </c:spPr>
          <c:marker>
            <c:symbol val="none"/>
          </c:marker>
          <c:cat>
            <c:strRef>
              <c:f>Pivottables!$EW$7:$EW$8</c:f>
              <c:strCache>
                <c:ptCount val="2"/>
                <c:pt idx="0">
                  <c:v>Rony</c:v>
                </c:pt>
                <c:pt idx="1">
                  <c:v>Dary</c:v>
                </c:pt>
              </c:strCache>
            </c:strRef>
          </c:cat>
          <c:val>
            <c:numRef>
              <c:f>Pivottables!$EY$7:$EY$8</c:f>
              <c:numCache>
                <c:formatCode>[&gt;=1000000000]0.00\ \ \ "B";[&gt;=1000000]0\ \ "M";0\ "K"</c:formatCode>
                <c:ptCount val="2"/>
                <c:pt idx="0">
                  <c:v>40000000</c:v>
                </c:pt>
              </c:numCache>
            </c:numRef>
          </c:val>
          <c:smooth val="0"/>
          <c:extLst>
            <c:ext xmlns:c16="http://schemas.microsoft.com/office/drawing/2014/chart" uri="{C3380CC4-5D6E-409C-BE32-E72D297353CC}">
              <c16:uniqueId val="{0000001D-64F4-42BF-A82A-CF16DF9DA167}"/>
            </c:ext>
          </c:extLst>
        </c:ser>
        <c:dLbls>
          <c:showLegendKey val="0"/>
          <c:showVal val="0"/>
          <c:showCatName val="0"/>
          <c:showSerName val="0"/>
          <c:showPercent val="0"/>
          <c:showBubbleSize val="0"/>
        </c:dLbls>
        <c:smooth val="0"/>
        <c:axId val="1877739376"/>
        <c:axId val="1877737296"/>
      </c:lineChart>
      <c:catAx>
        <c:axId val="18777393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FI"/>
          </a:p>
        </c:txPr>
        <c:crossAx val="1877737296"/>
        <c:crosses val="autoZero"/>
        <c:auto val="1"/>
        <c:lblAlgn val="ctr"/>
        <c:lblOffset val="100"/>
        <c:noMultiLvlLbl val="0"/>
      </c:catAx>
      <c:valAx>
        <c:axId val="1877737296"/>
        <c:scaling>
          <c:orientation val="minMax"/>
        </c:scaling>
        <c:delete val="0"/>
        <c:axPos val="l"/>
        <c:numFmt formatCode="0.00\ &quot;B&quot;;0.00\ \ &quot;M&quot;;0.0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FI"/>
          </a:p>
        </c:txPr>
        <c:crossAx val="1877739376"/>
        <c:crosses val="autoZero"/>
        <c:crossBetween val="between"/>
        <c:dispUnits>
          <c:builtInUnit val="billions"/>
        </c:dispUnits>
      </c:valAx>
      <c:spPr>
        <a:noFill/>
        <a:ln>
          <a:noFill/>
        </a:ln>
        <a:effectLst/>
      </c:spPr>
    </c:plotArea>
    <c:legend>
      <c:legendPos val="b"/>
      <c:layout>
        <c:manualLayout>
          <c:xMode val="edge"/>
          <c:yMode val="edge"/>
          <c:x val="0.5264553805774278"/>
          <c:y val="0.89409667541557303"/>
          <c:w val="0.24976661887937107"/>
          <c:h val="0.100946427263244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13151964868516"/>
          <c:y val="6.1338245076365455E-2"/>
          <c:w val="0.71084582091453141"/>
          <c:h val="0.87732350984726903"/>
        </c:manualLayout>
      </c:layout>
      <c:doughnutChart>
        <c:varyColors val="1"/>
        <c:ser>
          <c:idx val="0"/>
          <c:order val="0"/>
          <c:tx>
            <c:strRef>
              <c:f>Pivottables!$DH$5</c:f>
              <c:strCache>
                <c:ptCount val="1"/>
                <c:pt idx="0">
                  <c:v>Youtube Channel</c:v>
                </c:pt>
              </c:strCache>
            </c:strRef>
          </c:tx>
          <c:spPr>
            <a:ln>
              <a:solidFill>
                <a:schemeClr val="tx1">
                  <a:lumMod val="85000"/>
                  <a:lumOff val="15000"/>
                </a:schemeClr>
              </a:solidFill>
            </a:ln>
          </c:spPr>
          <c:dPt>
            <c:idx val="0"/>
            <c:bubble3D val="0"/>
            <c:spPr>
              <a:gradFill>
                <a:gsLst>
                  <a:gs pos="42000">
                    <a:schemeClr val="accent1"/>
                  </a:gs>
                  <a:gs pos="23000">
                    <a:srgbClr val="00B0F0"/>
                  </a:gs>
                </a:gsLst>
                <a:lin ang="2700000" scaled="1"/>
              </a:gradFill>
              <a:ln w="19050">
                <a:solidFill>
                  <a:schemeClr val="tx1">
                    <a:lumMod val="85000"/>
                    <a:lumOff val="15000"/>
                  </a:schemeClr>
                </a:solidFill>
              </a:ln>
              <a:effectLst/>
            </c:spPr>
            <c:extLst>
              <c:ext xmlns:c16="http://schemas.microsoft.com/office/drawing/2014/chart" uri="{C3380CC4-5D6E-409C-BE32-E72D297353CC}">
                <c16:uniqueId val="{00000001-7217-4BE8-9323-E17DC6AE5A0F}"/>
              </c:ext>
            </c:extLst>
          </c:dPt>
          <c:dPt>
            <c:idx val="1"/>
            <c:bubble3D val="0"/>
            <c:spPr>
              <a:solidFill>
                <a:schemeClr val="tx1"/>
              </a:solidFill>
              <a:ln w="19050">
                <a:solidFill>
                  <a:schemeClr val="tx1">
                    <a:lumMod val="85000"/>
                    <a:lumOff val="15000"/>
                  </a:schemeClr>
                </a:solidFill>
              </a:ln>
              <a:effectLst/>
            </c:spPr>
            <c:extLst>
              <c:ext xmlns:c16="http://schemas.microsoft.com/office/drawing/2014/chart" uri="{C3380CC4-5D6E-409C-BE32-E72D297353CC}">
                <c16:uniqueId val="{00000003-7217-4BE8-9323-E17DC6AE5A0F}"/>
              </c:ext>
            </c:extLst>
          </c:dPt>
          <c:cat>
            <c:strRef>
              <c:f>Pivottables!$DG$6:$DG$7</c:f>
              <c:strCache>
                <c:ptCount val="2"/>
                <c:pt idx="0">
                  <c:v>Actual</c:v>
                </c:pt>
                <c:pt idx="1">
                  <c:v>The difference to reach the highest amount</c:v>
                </c:pt>
              </c:strCache>
            </c:strRef>
          </c:cat>
          <c:val>
            <c:numRef>
              <c:f>Pivottables!$DH$6:$DH$7</c:f>
              <c:numCache>
                <c:formatCode>[&gt;=1000000000]0.00\ \ \ "B";[&gt;=1000000]0\ \ "M";0\ "K"</c:formatCode>
                <c:ptCount val="2"/>
                <c:pt idx="0">
                  <c:v>0</c:v>
                </c:pt>
                <c:pt idx="1">
                  <c:v>76000000</c:v>
                </c:pt>
              </c:numCache>
            </c:numRef>
          </c:val>
          <c:extLst>
            <c:ext xmlns:c16="http://schemas.microsoft.com/office/drawing/2014/chart" uri="{C3380CC4-5D6E-409C-BE32-E72D297353CC}">
              <c16:uniqueId val="{00000004-7217-4BE8-9323-E17DC6AE5A0F}"/>
            </c:ext>
          </c:extLst>
        </c:ser>
        <c:ser>
          <c:idx val="1"/>
          <c:order val="1"/>
          <c:tx>
            <c:strRef>
              <c:f>Pivottables!$DI$5</c:f>
              <c:strCache>
                <c:ptCount val="1"/>
                <c:pt idx="0">
                  <c:v>Google Ad</c:v>
                </c:pt>
              </c:strCache>
            </c:strRef>
          </c:tx>
          <c:spPr>
            <a:ln>
              <a:solidFill>
                <a:schemeClr val="tx1">
                  <a:lumMod val="85000"/>
                  <a:lumOff val="15000"/>
                </a:schemeClr>
              </a:solidFill>
            </a:ln>
          </c:spPr>
          <c:dPt>
            <c:idx val="0"/>
            <c:bubble3D val="0"/>
            <c:spPr>
              <a:solidFill>
                <a:srgbClr val="A1FC92"/>
              </a:solidFill>
              <a:ln w="19050">
                <a:solidFill>
                  <a:schemeClr val="tx1">
                    <a:lumMod val="85000"/>
                    <a:lumOff val="15000"/>
                  </a:schemeClr>
                </a:solidFill>
              </a:ln>
              <a:effectLst/>
            </c:spPr>
            <c:extLst>
              <c:ext xmlns:c16="http://schemas.microsoft.com/office/drawing/2014/chart" uri="{C3380CC4-5D6E-409C-BE32-E72D297353CC}">
                <c16:uniqueId val="{00000006-7217-4BE8-9323-E17DC6AE5A0F}"/>
              </c:ext>
            </c:extLst>
          </c:dPt>
          <c:dPt>
            <c:idx val="1"/>
            <c:bubble3D val="0"/>
            <c:spPr>
              <a:solidFill>
                <a:schemeClr val="tx1"/>
              </a:solidFill>
              <a:ln w="19050">
                <a:solidFill>
                  <a:schemeClr val="tx1">
                    <a:lumMod val="85000"/>
                    <a:lumOff val="15000"/>
                  </a:schemeClr>
                </a:solidFill>
              </a:ln>
              <a:effectLst/>
            </c:spPr>
            <c:extLst>
              <c:ext xmlns:c16="http://schemas.microsoft.com/office/drawing/2014/chart" uri="{C3380CC4-5D6E-409C-BE32-E72D297353CC}">
                <c16:uniqueId val="{00000008-7217-4BE8-9323-E17DC6AE5A0F}"/>
              </c:ext>
            </c:extLst>
          </c:dPt>
          <c:cat>
            <c:strRef>
              <c:f>Pivottables!$DG$6:$DG$7</c:f>
              <c:strCache>
                <c:ptCount val="2"/>
                <c:pt idx="0">
                  <c:v>Actual</c:v>
                </c:pt>
                <c:pt idx="1">
                  <c:v>The difference to reach the highest amount</c:v>
                </c:pt>
              </c:strCache>
            </c:strRef>
          </c:cat>
          <c:val>
            <c:numRef>
              <c:f>Pivottables!$DI$6:$DI$7</c:f>
              <c:numCache>
                <c:formatCode>[&gt;=1000000000]0.00\ \ \ "B";[&gt;=1000000]0\ \ "M";0\ "K"</c:formatCode>
                <c:ptCount val="2"/>
                <c:pt idx="0">
                  <c:v>0</c:v>
                </c:pt>
                <c:pt idx="1">
                  <c:v>76000000</c:v>
                </c:pt>
              </c:numCache>
            </c:numRef>
          </c:val>
          <c:extLst>
            <c:ext xmlns:c16="http://schemas.microsoft.com/office/drawing/2014/chart" uri="{C3380CC4-5D6E-409C-BE32-E72D297353CC}">
              <c16:uniqueId val="{00000009-7217-4BE8-9323-E17DC6AE5A0F}"/>
            </c:ext>
          </c:extLst>
        </c:ser>
        <c:ser>
          <c:idx val="2"/>
          <c:order val="2"/>
          <c:tx>
            <c:strRef>
              <c:f>Pivottables!$DJ$5</c:f>
              <c:strCache>
                <c:ptCount val="1"/>
                <c:pt idx="0">
                  <c:v>WhatsApp</c:v>
                </c:pt>
              </c:strCache>
            </c:strRef>
          </c:tx>
          <c:spPr>
            <a:ln>
              <a:solidFill>
                <a:schemeClr val="tx1">
                  <a:lumMod val="85000"/>
                  <a:lumOff val="15000"/>
                </a:schemeClr>
              </a:solidFill>
            </a:ln>
          </c:spPr>
          <c:dPt>
            <c:idx val="0"/>
            <c:bubble3D val="0"/>
            <c:spPr>
              <a:gradFill>
                <a:gsLst>
                  <a:gs pos="40000">
                    <a:schemeClr val="accent6">
                      <a:lumMod val="20000"/>
                      <a:lumOff val="80000"/>
                    </a:schemeClr>
                  </a:gs>
                  <a:gs pos="15000">
                    <a:schemeClr val="bg2">
                      <a:lumMod val="75000"/>
                    </a:schemeClr>
                  </a:gs>
                </a:gsLst>
                <a:lin ang="2700000" scaled="1"/>
              </a:gradFill>
              <a:ln w="19050">
                <a:solidFill>
                  <a:schemeClr val="tx1">
                    <a:lumMod val="85000"/>
                    <a:lumOff val="15000"/>
                  </a:schemeClr>
                </a:solidFill>
              </a:ln>
              <a:effectLst/>
            </c:spPr>
            <c:extLst>
              <c:ext xmlns:c16="http://schemas.microsoft.com/office/drawing/2014/chart" uri="{C3380CC4-5D6E-409C-BE32-E72D297353CC}">
                <c16:uniqueId val="{0000000B-7217-4BE8-9323-E17DC6AE5A0F}"/>
              </c:ext>
            </c:extLst>
          </c:dPt>
          <c:dPt>
            <c:idx val="1"/>
            <c:bubble3D val="0"/>
            <c:spPr>
              <a:solidFill>
                <a:schemeClr val="tx1"/>
              </a:solidFill>
              <a:ln w="19050">
                <a:solidFill>
                  <a:schemeClr val="tx1">
                    <a:lumMod val="85000"/>
                    <a:lumOff val="15000"/>
                  </a:schemeClr>
                </a:solidFill>
              </a:ln>
              <a:effectLst/>
            </c:spPr>
            <c:extLst>
              <c:ext xmlns:c16="http://schemas.microsoft.com/office/drawing/2014/chart" uri="{C3380CC4-5D6E-409C-BE32-E72D297353CC}">
                <c16:uniqueId val="{0000000D-7217-4BE8-9323-E17DC6AE5A0F}"/>
              </c:ext>
            </c:extLst>
          </c:dPt>
          <c:cat>
            <c:strRef>
              <c:f>Pivottables!$DG$6:$DG$7</c:f>
              <c:strCache>
                <c:ptCount val="2"/>
                <c:pt idx="0">
                  <c:v>Actual</c:v>
                </c:pt>
                <c:pt idx="1">
                  <c:v>The difference to reach the highest amount</c:v>
                </c:pt>
              </c:strCache>
            </c:strRef>
          </c:cat>
          <c:val>
            <c:numRef>
              <c:f>Pivottables!$DJ$6:$DJ$7</c:f>
              <c:numCache>
                <c:formatCode>[&gt;=1000000000]0.00\ \ \ "B";[&gt;=1000000]0\ \ "M";0\ "K"</c:formatCode>
                <c:ptCount val="2"/>
                <c:pt idx="0">
                  <c:v>0</c:v>
                </c:pt>
                <c:pt idx="1">
                  <c:v>1076000000</c:v>
                </c:pt>
              </c:numCache>
            </c:numRef>
          </c:val>
          <c:extLst>
            <c:ext xmlns:c16="http://schemas.microsoft.com/office/drawing/2014/chart" uri="{C3380CC4-5D6E-409C-BE32-E72D297353CC}">
              <c16:uniqueId val="{0000000E-7217-4BE8-9323-E17DC6AE5A0F}"/>
            </c:ext>
          </c:extLst>
        </c:ser>
        <c:ser>
          <c:idx val="3"/>
          <c:order val="3"/>
          <c:tx>
            <c:strRef>
              <c:f>Pivottables!$DK$5</c:f>
              <c:strCache>
                <c:ptCount val="1"/>
                <c:pt idx="0">
                  <c:v>Company Website</c:v>
                </c:pt>
              </c:strCache>
            </c:strRef>
          </c:tx>
          <c:spPr>
            <a:ln>
              <a:solidFill>
                <a:schemeClr val="tx1">
                  <a:lumMod val="85000"/>
                  <a:lumOff val="15000"/>
                </a:schemeClr>
              </a:solidFill>
            </a:ln>
          </c:spPr>
          <c:dPt>
            <c:idx val="0"/>
            <c:bubble3D val="0"/>
            <c:spPr>
              <a:gradFill>
                <a:gsLst>
                  <a:gs pos="22000">
                    <a:srgbClr val="40F1AC"/>
                  </a:gs>
                  <a:gs pos="65000">
                    <a:schemeClr val="accent6">
                      <a:lumMod val="50000"/>
                    </a:schemeClr>
                  </a:gs>
                </a:gsLst>
                <a:lin ang="2700000" scaled="1"/>
              </a:gradFill>
              <a:ln w="19050">
                <a:solidFill>
                  <a:schemeClr val="tx1">
                    <a:lumMod val="85000"/>
                    <a:lumOff val="15000"/>
                  </a:schemeClr>
                </a:solidFill>
              </a:ln>
              <a:effectLst/>
            </c:spPr>
            <c:extLst>
              <c:ext xmlns:c16="http://schemas.microsoft.com/office/drawing/2014/chart" uri="{C3380CC4-5D6E-409C-BE32-E72D297353CC}">
                <c16:uniqueId val="{00000010-7217-4BE8-9323-E17DC6AE5A0F}"/>
              </c:ext>
            </c:extLst>
          </c:dPt>
          <c:dPt>
            <c:idx val="1"/>
            <c:bubble3D val="0"/>
            <c:spPr>
              <a:solidFill>
                <a:schemeClr val="tx1"/>
              </a:solidFill>
              <a:ln w="19050">
                <a:solidFill>
                  <a:schemeClr val="tx1">
                    <a:lumMod val="85000"/>
                    <a:lumOff val="15000"/>
                  </a:schemeClr>
                </a:solidFill>
              </a:ln>
              <a:effectLst/>
            </c:spPr>
            <c:extLst>
              <c:ext xmlns:c16="http://schemas.microsoft.com/office/drawing/2014/chart" uri="{C3380CC4-5D6E-409C-BE32-E72D297353CC}">
                <c16:uniqueId val="{00000012-7217-4BE8-9323-E17DC6AE5A0F}"/>
              </c:ext>
            </c:extLst>
          </c:dPt>
          <c:cat>
            <c:strRef>
              <c:f>Pivottables!$DG$6:$DG$7</c:f>
              <c:strCache>
                <c:ptCount val="2"/>
                <c:pt idx="0">
                  <c:v>Actual</c:v>
                </c:pt>
                <c:pt idx="1">
                  <c:v>The difference to reach the highest amount</c:v>
                </c:pt>
              </c:strCache>
            </c:strRef>
          </c:cat>
          <c:val>
            <c:numRef>
              <c:f>Pivottables!$DK$6:$DK$7</c:f>
              <c:numCache>
                <c:formatCode>[&gt;=1000000000]0.00\ \ \ "B";[&gt;=1000000]0\ \ "M";0\ "K"</c:formatCode>
                <c:ptCount val="2"/>
                <c:pt idx="0">
                  <c:v>0</c:v>
                </c:pt>
                <c:pt idx="1">
                  <c:v>1076000000</c:v>
                </c:pt>
              </c:numCache>
            </c:numRef>
          </c:val>
          <c:extLst>
            <c:ext xmlns:c16="http://schemas.microsoft.com/office/drawing/2014/chart" uri="{C3380CC4-5D6E-409C-BE32-E72D297353CC}">
              <c16:uniqueId val="{00000013-7217-4BE8-9323-E17DC6AE5A0F}"/>
            </c:ext>
          </c:extLst>
        </c:ser>
        <c:ser>
          <c:idx val="4"/>
          <c:order val="4"/>
          <c:tx>
            <c:strRef>
              <c:f>Pivottables!#REF!</c:f>
              <c:strCache>
                <c:ptCount val="1"/>
                <c:pt idx="0">
                  <c:v>#REF!</c:v>
                </c:pt>
              </c:strCache>
            </c:strRef>
          </c:tx>
          <c:spPr>
            <a:ln>
              <a:solidFill>
                <a:schemeClr val="tx1">
                  <a:lumMod val="85000"/>
                  <a:lumOff val="15000"/>
                </a:schemeClr>
              </a:solidFill>
            </a:ln>
          </c:spPr>
          <c:dPt>
            <c:idx val="0"/>
            <c:bubble3D val="0"/>
            <c:spPr>
              <a:gradFill>
                <a:gsLst>
                  <a:gs pos="83000">
                    <a:srgbClr val="0070C0"/>
                  </a:gs>
                  <a:gs pos="50000">
                    <a:srgbClr val="23DDC7"/>
                  </a:gs>
                </a:gsLst>
                <a:lin ang="2700000" scaled="1"/>
              </a:gradFill>
              <a:ln w="19050">
                <a:solidFill>
                  <a:schemeClr val="tx1">
                    <a:lumMod val="85000"/>
                    <a:lumOff val="15000"/>
                  </a:schemeClr>
                </a:solidFill>
              </a:ln>
              <a:effectLst/>
            </c:spPr>
            <c:extLst>
              <c:ext xmlns:c16="http://schemas.microsoft.com/office/drawing/2014/chart" uri="{C3380CC4-5D6E-409C-BE32-E72D297353CC}">
                <c16:uniqueId val="{00000015-7217-4BE8-9323-E17DC6AE5A0F}"/>
              </c:ext>
            </c:extLst>
          </c:dPt>
          <c:dPt>
            <c:idx val="1"/>
            <c:bubble3D val="0"/>
            <c:spPr>
              <a:solidFill>
                <a:schemeClr val="tx1"/>
              </a:solidFill>
              <a:ln w="19050">
                <a:solidFill>
                  <a:schemeClr val="tx1">
                    <a:lumMod val="85000"/>
                    <a:lumOff val="15000"/>
                  </a:schemeClr>
                </a:solidFill>
              </a:ln>
              <a:effectLst/>
            </c:spPr>
            <c:extLst>
              <c:ext xmlns:c16="http://schemas.microsoft.com/office/drawing/2014/chart" uri="{C3380CC4-5D6E-409C-BE32-E72D297353CC}">
                <c16:uniqueId val="{00000017-7217-4BE8-9323-E17DC6AE5A0F}"/>
              </c:ext>
            </c:extLst>
          </c:dPt>
          <c:cat>
            <c:strRef>
              <c:f>Pivottables!$DG$6:$DG$7</c:f>
              <c:strCache>
                <c:ptCount val="2"/>
                <c:pt idx="0">
                  <c:v>Actual</c:v>
                </c:pt>
                <c:pt idx="1">
                  <c:v>The difference to reach the highest amount</c:v>
                </c:pt>
              </c:strCache>
            </c:strRef>
          </c:cat>
          <c:val>
            <c:numRef>
              <c:f>Pivottables!$DL$6:$DL$7</c:f>
              <c:numCache>
                <c:formatCode>[&gt;=1000000000]0.00\ \ \ "B";[&gt;=1000000]0\ \ "M";0\ "K"</c:formatCode>
                <c:ptCount val="2"/>
                <c:pt idx="0">
                  <c:v>76000000</c:v>
                </c:pt>
                <c:pt idx="1">
                  <c:v>1000000000</c:v>
                </c:pt>
              </c:numCache>
            </c:numRef>
          </c:val>
          <c:extLst>
            <c:ext xmlns:c16="http://schemas.microsoft.com/office/drawing/2014/chart" uri="{C3380CC4-5D6E-409C-BE32-E72D297353CC}">
              <c16:uniqueId val="{00000018-7217-4BE8-9323-E17DC6AE5A0F}"/>
            </c:ext>
          </c:extLst>
        </c:ser>
        <c:ser>
          <c:idx val="5"/>
          <c:order val="5"/>
          <c:tx>
            <c:strRef>
              <c:f>Pivottables!#REF!</c:f>
              <c:strCache>
                <c:ptCount val="1"/>
                <c:pt idx="0">
                  <c:v>#REF!</c:v>
                </c:pt>
              </c:strCache>
            </c:strRef>
          </c:tx>
          <c:spPr>
            <a:ln>
              <a:solidFill>
                <a:schemeClr val="tx1">
                  <a:lumMod val="85000"/>
                  <a:lumOff val="15000"/>
                </a:schemeClr>
              </a:solidFill>
            </a:ln>
          </c:spPr>
          <c:dPt>
            <c:idx val="0"/>
            <c:bubble3D val="0"/>
            <c:spPr>
              <a:gradFill>
                <a:gsLst>
                  <a:gs pos="20000">
                    <a:srgbClr val="E723FF"/>
                  </a:gs>
                  <a:gs pos="48000">
                    <a:srgbClr val="991CFB"/>
                  </a:gs>
                </a:gsLst>
                <a:lin ang="2700000" scaled="1"/>
              </a:gradFill>
              <a:ln w="19050">
                <a:solidFill>
                  <a:schemeClr val="tx1">
                    <a:lumMod val="85000"/>
                    <a:lumOff val="15000"/>
                  </a:schemeClr>
                </a:solidFill>
              </a:ln>
              <a:effectLst/>
            </c:spPr>
            <c:extLst>
              <c:ext xmlns:c16="http://schemas.microsoft.com/office/drawing/2014/chart" uri="{C3380CC4-5D6E-409C-BE32-E72D297353CC}">
                <c16:uniqueId val="{0000001A-7217-4BE8-9323-E17DC6AE5A0F}"/>
              </c:ext>
            </c:extLst>
          </c:dPt>
          <c:dPt>
            <c:idx val="1"/>
            <c:bubble3D val="0"/>
            <c:spPr>
              <a:solidFill>
                <a:schemeClr val="tx1"/>
              </a:solidFill>
              <a:ln w="19050">
                <a:solidFill>
                  <a:schemeClr val="tx1">
                    <a:lumMod val="85000"/>
                    <a:lumOff val="15000"/>
                  </a:schemeClr>
                </a:solidFill>
              </a:ln>
              <a:effectLst/>
            </c:spPr>
            <c:extLst>
              <c:ext xmlns:c16="http://schemas.microsoft.com/office/drawing/2014/chart" uri="{C3380CC4-5D6E-409C-BE32-E72D297353CC}">
                <c16:uniqueId val="{0000001C-7217-4BE8-9323-E17DC6AE5A0F}"/>
              </c:ext>
            </c:extLst>
          </c:dPt>
          <c:cat>
            <c:strRef>
              <c:f>Pivottables!$DG$6:$DG$7</c:f>
              <c:strCache>
                <c:ptCount val="2"/>
                <c:pt idx="0">
                  <c:v>Actual</c:v>
                </c:pt>
                <c:pt idx="1">
                  <c:v>The difference to reach the highest amount</c:v>
                </c:pt>
              </c:strCache>
            </c:strRef>
          </c:cat>
          <c:val>
            <c:numRef>
              <c:f>Pivottables!$DM$6:$DM$7</c:f>
              <c:numCache>
                <c:formatCode>[&gt;=1000000000]0.00\ \ \ "B";[&gt;=1000000]0\ \ "M";0\ "K"</c:formatCode>
                <c:ptCount val="2"/>
                <c:pt idx="0">
                  <c:v>40000000</c:v>
                </c:pt>
                <c:pt idx="1">
                  <c:v>1036000000</c:v>
                </c:pt>
              </c:numCache>
            </c:numRef>
          </c:val>
          <c:extLst>
            <c:ext xmlns:c16="http://schemas.microsoft.com/office/drawing/2014/chart" uri="{C3380CC4-5D6E-409C-BE32-E72D297353CC}">
              <c16:uniqueId val="{0000001D-7217-4BE8-9323-E17DC6AE5A0F}"/>
            </c:ext>
          </c:extLst>
        </c:ser>
        <c:dLbls>
          <c:showLegendKey val="0"/>
          <c:showVal val="0"/>
          <c:showCatName val="0"/>
          <c:showSerName val="0"/>
          <c:showPercent val="0"/>
          <c:showBubbleSize val="0"/>
          <c:showLeaderLines val="1"/>
        </c:dLbls>
        <c:firstSliceAng val="180"/>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[Sales_Performance_Metrics_Blackground.xlsx]Pivottables!PivotTable9</c:name>
    <c:fmtId val="10"/>
  </c:pivotSource>
  <c:chart>
    <c:autoTitleDeleted val="1"/>
    <c:pivotFmts>
      <c:pivotFmt>
        <c:idx val="0"/>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6F8B"/>
          </a:solidFill>
          <a:ln w="19050">
            <a:solidFill>
              <a:schemeClr val="lt1"/>
            </a:solidFill>
          </a:ln>
          <a:effectLst/>
        </c:spPr>
      </c:pivotFmt>
      <c:pivotFmt>
        <c:idx val="2"/>
        <c:spPr>
          <a:solidFill>
            <a:schemeClr val="bg1">
              <a:lumMod val="9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95000"/>
            </a:schemeClr>
          </a:solidFill>
          <a:ln w="19050">
            <a:solidFill>
              <a:schemeClr val="lt1"/>
            </a:solidFill>
          </a:ln>
          <a:effectLst/>
        </c:spPr>
      </c:pivotFmt>
      <c:pivotFmt>
        <c:idx val="4"/>
        <c:spPr>
          <a:solidFill>
            <a:srgbClr val="FA6F8B"/>
          </a:solidFill>
          <a:ln w="19050">
            <a:solidFill>
              <a:schemeClr val="lt1"/>
            </a:solidFill>
          </a:ln>
          <a:effectLst/>
        </c:spPr>
      </c:pivotFmt>
      <c:pivotFmt>
        <c:idx val="5"/>
        <c:spPr>
          <a:solidFill>
            <a:schemeClr val="tx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w="19050">
            <a:noFill/>
          </a:ln>
          <a:effectLst/>
        </c:spPr>
      </c:pivotFmt>
      <c:pivotFmt>
        <c:idx val="7"/>
        <c:spPr>
          <a:solidFill>
            <a:srgbClr val="FE890B"/>
          </a:solidFill>
          <a:ln w="19050">
            <a:noFill/>
          </a:ln>
          <a:effectLst/>
        </c:spPr>
      </c:pivotFmt>
    </c:pivotFmts>
    <c:plotArea>
      <c:layout/>
      <c:doughnutChart>
        <c:varyColors val="1"/>
        <c:ser>
          <c:idx val="0"/>
          <c:order val="0"/>
          <c:tx>
            <c:strRef>
              <c:f>Pivottables!$AE$5</c:f>
              <c:strCache>
                <c:ptCount val="1"/>
                <c:pt idx="0">
                  <c:v>Total</c:v>
                </c:pt>
              </c:strCache>
            </c:strRef>
          </c:tx>
          <c:spPr>
            <a:solidFill>
              <a:schemeClr val="tx1"/>
            </a:solidFill>
            <a:ln>
              <a:noFill/>
            </a:ln>
          </c:spPr>
          <c:dPt>
            <c:idx val="0"/>
            <c:bubble3D val="0"/>
            <c:spPr>
              <a:solidFill>
                <a:schemeClr val="tx1"/>
              </a:solidFill>
              <a:ln w="19050">
                <a:noFill/>
              </a:ln>
              <a:effectLst/>
            </c:spPr>
            <c:extLst>
              <c:ext xmlns:c16="http://schemas.microsoft.com/office/drawing/2014/chart" uri="{C3380CC4-5D6E-409C-BE32-E72D297353CC}">
                <c16:uniqueId val="{00000001-066B-445D-9EF0-99F61BF8E52F}"/>
              </c:ext>
            </c:extLst>
          </c:dPt>
          <c:dPt>
            <c:idx val="1"/>
            <c:bubble3D val="0"/>
            <c:spPr>
              <a:solidFill>
                <a:srgbClr val="FE890B"/>
              </a:solidFill>
              <a:ln w="19050">
                <a:noFill/>
              </a:ln>
              <a:effectLst/>
            </c:spPr>
            <c:extLst>
              <c:ext xmlns:c16="http://schemas.microsoft.com/office/drawing/2014/chart" uri="{C3380CC4-5D6E-409C-BE32-E72D297353CC}">
                <c16:uniqueId val="{00000003-066B-445D-9EF0-99F61BF8E52F}"/>
              </c:ext>
            </c:extLst>
          </c:dPt>
          <c:cat>
            <c:strRef>
              <c:f>Pivottables!$AD$6:$AD$8</c:f>
              <c:strCache>
                <c:ptCount val="2"/>
                <c:pt idx="0">
                  <c:v>Paid</c:v>
                </c:pt>
                <c:pt idx="1">
                  <c:v>Not Paid</c:v>
                </c:pt>
              </c:strCache>
            </c:strRef>
          </c:cat>
          <c:val>
            <c:numRef>
              <c:f>Pivottables!$AE$6:$AE$8</c:f>
              <c:numCache>
                <c:formatCode>#,##0</c:formatCode>
                <c:ptCount val="2"/>
                <c:pt idx="0">
                  <c:v>4</c:v>
                </c:pt>
                <c:pt idx="1">
                  <c:v>26</c:v>
                </c:pt>
              </c:numCache>
            </c:numRef>
          </c:val>
          <c:extLst>
            <c:ext xmlns:c16="http://schemas.microsoft.com/office/drawing/2014/chart" uri="{C3380CC4-5D6E-409C-BE32-E72D297353CC}">
              <c16:uniqueId val="{00000004-066B-445D-9EF0-99F61BF8E52F}"/>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[Sales_Performance_Metrics_Blackground.xlsx]Pivottables!Enr_Monthly</c:name>
    <c:fmtId val="14"/>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E723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827952866223251E-2"/>
          <c:y val="8.7245123590102489E-2"/>
          <c:w val="0.91981239429456862"/>
          <c:h val="0.7600759101272182"/>
        </c:manualLayout>
      </c:layout>
      <c:lineChart>
        <c:grouping val="standard"/>
        <c:varyColors val="0"/>
        <c:ser>
          <c:idx val="0"/>
          <c:order val="0"/>
          <c:tx>
            <c:strRef>
              <c:f>Pivottables!$AN$5</c:f>
              <c:strCache>
                <c:ptCount val="1"/>
                <c:pt idx="0">
                  <c:v>Total</c:v>
                </c:pt>
              </c:strCache>
            </c:strRef>
          </c:tx>
          <c:spPr>
            <a:ln w="15875" cap="rnd">
              <a:solidFill>
                <a:srgbClr val="E723FF"/>
              </a:solidFill>
              <a:round/>
            </a:ln>
            <a:effectLst/>
          </c:spPr>
          <c:marker>
            <c:symbol val="none"/>
          </c:marker>
          <c:cat>
            <c:strRef>
              <c:f>Pivottables!$AM$6:$AM$18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Pivottables!$AN$6:$AN$18</c:f>
              <c:numCache>
                <c:formatCode>#,##0</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765F-47CC-AE9D-8BC838441672}"/>
            </c:ext>
          </c:extLst>
        </c:ser>
        <c:dLbls>
          <c:showLegendKey val="0"/>
          <c:showVal val="0"/>
          <c:showCatName val="0"/>
          <c:showSerName val="0"/>
          <c:showPercent val="0"/>
          <c:showBubbleSize val="0"/>
        </c:dLbls>
        <c:smooth val="0"/>
        <c:axId val="1388121312"/>
        <c:axId val="1388121728"/>
      </c:lineChart>
      <c:catAx>
        <c:axId val="1388121312"/>
        <c:scaling>
          <c:orientation val="minMax"/>
        </c:scaling>
        <c:delete val="1"/>
        <c:axPos val="b"/>
        <c:numFmt formatCode="General" sourceLinked="1"/>
        <c:majorTickMark val="none"/>
        <c:minorTickMark val="none"/>
        <c:tickLblPos val="nextTo"/>
        <c:crossAx val="1388121728"/>
        <c:crosses val="autoZero"/>
        <c:auto val="1"/>
        <c:lblAlgn val="ctr"/>
        <c:lblOffset val="100"/>
        <c:noMultiLvlLbl val="0"/>
      </c:catAx>
      <c:valAx>
        <c:axId val="1388121728"/>
        <c:scaling>
          <c:orientation val="minMax"/>
        </c:scaling>
        <c:delete val="1"/>
        <c:axPos val="l"/>
        <c:numFmt formatCode="#,##0" sourceLinked="1"/>
        <c:majorTickMark val="none"/>
        <c:minorTickMark val="none"/>
        <c:tickLblPos val="nextTo"/>
        <c:crossAx val="138812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[Sales_Performance_Metrics_Blackground.xlsx]Pivottables!PivotTable10</c:name>
    <c:fmtId val="19"/>
  </c:pivotSource>
  <c:chart>
    <c:autoTitleDeleted val="1"/>
    <c:pivotFmts>
      <c:pivotFmt>
        <c:idx val="0"/>
        <c:spPr>
          <a:solidFill>
            <a:srgbClr val="0AEAE0">
              <a:alpha val="13000"/>
            </a:srgbClr>
          </a:solidFill>
          <a:ln>
            <a:solidFill>
              <a:srgbClr val="6821E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13000"/>
            </a:srgbClr>
          </a:solidFill>
          <a:ln>
            <a:solidFill>
              <a:srgbClr val="6821E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0"/>
                  <a:lumOff val="100000"/>
                </a:schemeClr>
              </a:gs>
              <a:gs pos="35000">
                <a:schemeClr val="accent5">
                  <a:lumMod val="0"/>
                  <a:lumOff val="100000"/>
                </a:schemeClr>
              </a:gs>
              <a:gs pos="100000">
                <a:srgbClr val="1FCBB7"/>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27027027027028"/>
          <c:y val="0.14242543545693151"/>
          <c:w val="0.54904575441583314"/>
          <c:h val="0.75518790264853253"/>
        </c:manualLayout>
      </c:layout>
      <c:radarChart>
        <c:radarStyle val="filled"/>
        <c:varyColors val="0"/>
        <c:ser>
          <c:idx val="0"/>
          <c:order val="0"/>
          <c:tx>
            <c:strRef>
              <c:f>Pivottables!$AV$5</c:f>
              <c:strCache>
                <c:ptCount val="1"/>
                <c:pt idx="0">
                  <c:v>Total</c:v>
                </c:pt>
              </c:strCache>
            </c:strRef>
          </c:tx>
          <c:spPr>
            <a:gradFill flip="none" rotWithShape="1">
              <a:gsLst>
                <a:gs pos="0">
                  <a:schemeClr val="accent5">
                    <a:lumMod val="0"/>
                    <a:lumOff val="100000"/>
                  </a:schemeClr>
                </a:gs>
                <a:gs pos="35000">
                  <a:schemeClr val="accent5">
                    <a:lumMod val="0"/>
                    <a:lumOff val="100000"/>
                  </a:schemeClr>
                </a:gs>
                <a:gs pos="100000">
                  <a:srgbClr val="1FCBB7"/>
                </a:gs>
              </a:gsLst>
              <a:path path="circle">
                <a:fillToRect l="50000" t="-80000" r="50000" b="180000"/>
              </a:path>
              <a:tileRect/>
            </a:gradFill>
            <a:ln>
              <a:noFill/>
            </a:ln>
            <a:effectLst/>
          </c:spPr>
          <c:cat>
            <c:strRef>
              <c:f>Pivottables!$AU$6:$AU$14</c:f>
              <c:strCache>
                <c:ptCount val="8"/>
                <c:pt idx="0">
                  <c:v>A1</c:v>
                </c:pt>
                <c:pt idx="1">
                  <c:v>A2</c:v>
                </c:pt>
                <c:pt idx="2">
                  <c:v>A4</c:v>
                </c:pt>
                <c:pt idx="3">
                  <c:v>A7</c:v>
                </c:pt>
                <c:pt idx="4">
                  <c:v>B12</c:v>
                </c:pt>
                <c:pt idx="5">
                  <c:v>B13</c:v>
                </c:pt>
                <c:pt idx="6">
                  <c:v>B18</c:v>
                </c:pt>
                <c:pt idx="7">
                  <c:v>C8</c:v>
                </c:pt>
              </c:strCache>
            </c:strRef>
          </c:cat>
          <c:val>
            <c:numRef>
              <c:f>Pivottables!$AV$6:$AV$14</c:f>
              <c:numCache>
                <c:formatCode>#,##0</c:formatCode>
                <c:ptCount val="8"/>
                <c:pt idx="0">
                  <c:v>8</c:v>
                </c:pt>
                <c:pt idx="1">
                  <c:v>2</c:v>
                </c:pt>
                <c:pt idx="2">
                  <c:v>2</c:v>
                </c:pt>
                <c:pt idx="3">
                  <c:v>4</c:v>
                </c:pt>
                <c:pt idx="4">
                  <c:v>4</c:v>
                </c:pt>
                <c:pt idx="5">
                  <c:v>2</c:v>
                </c:pt>
                <c:pt idx="6">
                  <c:v>4</c:v>
                </c:pt>
                <c:pt idx="7">
                  <c:v>4</c:v>
                </c:pt>
              </c:numCache>
            </c:numRef>
          </c:val>
          <c:extLst>
            <c:ext xmlns:c16="http://schemas.microsoft.com/office/drawing/2014/chart" uri="{C3380CC4-5D6E-409C-BE32-E72D297353CC}">
              <c16:uniqueId val="{00000000-4237-4179-B5BB-E54344A6D0C8}"/>
            </c:ext>
          </c:extLst>
        </c:ser>
        <c:dLbls>
          <c:showLegendKey val="0"/>
          <c:showVal val="0"/>
          <c:showCatName val="0"/>
          <c:showSerName val="0"/>
          <c:showPercent val="0"/>
          <c:showBubbleSize val="0"/>
        </c:dLbls>
        <c:axId val="1388120064"/>
        <c:axId val="1388117568"/>
      </c:radarChart>
      <c:catAx>
        <c:axId val="138812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crossAx val="1388117568"/>
        <c:crosses val="autoZero"/>
        <c:auto val="1"/>
        <c:lblAlgn val="ctr"/>
        <c:lblOffset val="100"/>
        <c:noMultiLvlLbl val="0"/>
      </c:catAx>
      <c:valAx>
        <c:axId val="1388117568"/>
        <c:scaling>
          <c:orientation val="minMax"/>
        </c:scaling>
        <c:delete val="1"/>
        <c:axPos val="l"/>
        <c:majorGridlines>
          <c:spPr>
            <a:ln w="9525" cap="flat" cmpd="sng" algn="ctr">
              <a:solidFill>
                <a:schemeClr val="tx1">
                  <a:lumMod val="75000"/>
                  <a:lumOff val="25000"/>
                </a:schemeClr>
              </a:solidFill>
              <a:round/>
            </a:ln>
            <a:effectLst/>
          </c:spPr>
        </c:majorGridlines>
        <c:numFmt formatCode="#,##0" sourceLinked="1"/>
        <c:majorTickMark val="none"/>
        <c:minorTickMark val="none"/>
        <c:tickLblPos val="nextTo"/>
        <c:crossAx val="138812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[Sales_Performance_Metrics_Blackground.xlsx]Pivottables!PivotTable11</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AEAE0"/>
          </a:solidFill>
          <a:ln w="19050">
            <a:solidFill>
              <a:schemeClr val="lt1"/>
            </a:solidFill>
          </a:ln>
          <a:effectLst/>
        </c:spPr>
      </c:pivotFmt>
      <c:pivotFmt>
        <c:idx val="2"/>
        <c:spPr>
          <a:solidFill>
            <a:srgbClr val="6821E4"/>
          </a:solidFill>
          <a:ln w="19050">
            <a:solidFill>
              <a:schemeClr val="lt1"/>
            </a:solidFill>
          </a:ln>
          <a:effectLst/>
        </c:spPr>
      </c:pivotFmt>
      <c:pivotFmt>
        <c:idx val="3"/>
        <c:spPr>
          <a:solidFill>
            <a:srgbClr val="FA6F8B"/>
          </a:solidFill>
          <a:ln w="19050">
            <a:solidFill>
              <a:schemeClr val="lt1"/>
            </a:solidFill>
          </a:ln>
          <a:effectLst/>
        </c:spPr>
      </c:pivotFmt>
      <c:pivotFmt>
        <c:idx val="4"/>
        <c:spPr>
          <a:solidFill>
            <a:srgbClr val="FED14E"/>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A6F8B"/>
          </a:solidFill>
          <a:ln w="19050">
            <a:solidFill>
              <a:schemeClr val="lt1"/>
            </a:solidFill>
          </a:ln>
          <a:effectLst/>
        </c:spPr>
      </c:pivotFmt>
      <c:pivotFmt>
        <c:idx val="8"/>
        <c:spPr>
          <a:solidFill>
            <a:srgbClr val="FED14E"/>
          </a:solidFill>
          <a:ln w="19050">
            <a:solidFill>
              <a:schemeClr val="lt1"/>
            </a:solidFill>
          </a:ln>
          <a:effectLst/>
        </c:spPr>
      </c:pivotFmt>
      <c:pivotFmt>
        <c:idx val="9"/>
        <c:spPr>
          <a:solidFill>
            <a:srgbClr val="6821E4"/>
          </a:solidFill>
          <a:ln w="19050">
            <a:solidFill>
              <a:schemeClr val="lt1"/>
            </a:solidFill>
          </a:ln>
          <a:effectLst/>
        </c:spPr>
      </c:pivotFmt>
      <c:pivotFmt>
        <c:idx val="10"/>
        <c:spPr>
          <a:solidFill>
            <a:schemeClr val="accent1"/>
          </a:solidFill>
          <a:ln w="19050">
            <a:noFill/>
          </a:ln>
          <a:effectLst/>
        </c:spPr>
        <c:marker>
          <c:symbol val="none"/>
        </c:marker>
        <c:dLbl>
          <c:idx val="0"/>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19050">
            <a:noFill/>
          </a:ln>
          <a:effectLst/>
        </c:spPr>
        <c:dLbl>
          <c:idx val="0"/>
          <c:layout>
            <c:manualLayout>
              <c:x val="0.18133644753022587"/>
              <c:y val="-2.7347203341765769E-2"/>
            </c:manualLayout>
          </c:layout>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A6F8B"/>
          </a:solidFill>
          <a:ln w="19050">
            <a:noFill/>
          </a:ln>
          <a:effectLst/>
        </c:spPr>
        <c:dLbl>
          <c:idx val="0"/>
          <c:layout>
            <c:manualLayout>
              <c:x val="0.12518758593262713"/>
              <c:y val="-5.6042903269508705E-3"/>
            </c:manualLayout>
          </c:layout>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ED14E"/>
          </a:solidFill>
          <a:ln w="19050">
            <a:noFill/>
          </a:ln>
          <a:effectLst/>
        </c:spPr>
        <c:dLbl>
          <c:idx val="0"/>
          <c:layout>
            <c:manualLayout>
              <c:x val="0.12087077262460549"/>
              <c:y val="4.4834322615606138E-2"/>
            </c:manualLayout>
          </c:layout>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91CFB"/>
          </a:solidFill>
          <a:ln w="19050">
            <a:noFill/>
          </a:ln>
          <a:effectLst/>
        </c:spPr>
        <c:dLbl>
          <c:idx val="0"/>
          <c:layout>
            <c:manualLayout>
              <c:x val="-0.11875792729892543"/>
              <c:y val="5.6085637449753971E-2"/>
            </c:manualLayout>
          </c:layout>
          <c:numFmt formatCode="#,##0_ ;\-#,##0\ " sourceLinked="0"/>
          <c:spPr>
            <a:noFill/>
            <a:ln w="25400">
              <a:noFill/>
            </a:ln>
            <a:effectLst/>
          </c:spPr>
          <c:txPr>
            <a:bodyPr rot="0" spcFirstLastPara="1" vertOverflow="clip" horzOverflow="clip" vert="horz" wrap="square" lIns="38100" tIns="19050" rIns="38100" bIns="19050" anchor="ctr" anchorCtr="1">
              <a:no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15:layout>
                <c:manualLayout>
                  <c:w val="0.21211403242151353"/>
                  <c:h val="0.10610759049023287"/>
                </c:manualLayout>
              </c15:layout>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Pivottables!$AZ$5</c:f>
              <c:strCache>
                <c:ptCount val="1"/>
                <c:pt idx="0">
                  <c:v>Total</c:v>
                </c:pt>
              </c:strCache>
            </c:strRef>
          </c:tx>
          <c:spPr>
            <a:ln>
              <a:noFill/>
            </a:ln>
          </c:spPr>
          <c:dPt>
            <c:idx val="0"/>
            <c:bubble3D val="0"/>
            <c:spPr>
              <a:solidFill>
                <a:srgbClr val="0AEAE0"/>
              </a:solidFill>
              <a:ln w="19050">
                <a:noFill/>
              </a:ln>
              <a:effectLst/>
            </c:spPr>
            <c:extLst>
              <c:ext xmlns:c16="http://schemas.microsoft.com/office/drawing/2014/chart" uri="{C3380CC4-5D6E-409C-BE32-E72D297353CC}">
                <c16:uniqueId val="{00000001-6DC1-488B-A157-5B9F1382532D}"/>
              </c:ext>
            </c:extLst>
          </c:dPt>
          <c:dPt>
            <c:idx val="1"/>
            <c:bubble3D val="0"/>
            <c:spPr>
              <a:solidFill>
                <a:srgbClr val="991CFB"/>
              </a:solidFill>
              <a:ln w="19050">
                <a:noFill/>
              </a:ln>
              <a:effectLst/>
            </c:spPr>
            <c:extLst>
              <c:ext xmlns:c16="http://schemas.microsoft.com/office/drawing/2014/chart" uri="{C3380CC4-5D6E-409C-BE32-E72D297353CC}">
                <c16:uniqueId val="{00000003-6DC1-488B-A157-5B9F1382532D}"/>
              </c:ext>
            </c:extLst>
          </c:dPt>
          <c:dPt>
            <c:idx val="2"/>
            <c:bubble3D val="0"/>
            <c:spPr>
              <a:solidFill>
                <a:schemeClr val="accent3"/>
              </a:solidFill>
              <a:ln w="19050">
                <a:noFill/>
              </a:ln>
              <a:effectLst/>
            </c:spPr>
            <c:extLst>
              <c:ext xmlns:c16="http://schemas.microsoft.com/office/drawing/2014/chart" uri="{C3380CC4-5D6E-409C-BE32-E72D297353CC}">
                <c16:uniqueId val="{00000005-6DC1-488B-A157-5B9F1382532D}"/>
              </c:ext>
            </c:extLst>
          </c:dPt>
          <c:dPt>
            <c:idx val="3"/>
            <c:bubble3D val="0"/>
            <c:spPr>
              <a:solidFill>
                <a:schemeClr val="accent4"/>
              </a:solidFill>
              <a:ln w="19050">
                <a:noFill/>
              </a:ln>
              <a:effectLst/>
            </c:spPr>
            <c:extLst>
              <c:ext xmlns:c16="http://schemas.microsoft.com/office/drawing/2014/chart" uri="{C3380CC4-5D6E-409C-BE32-E72D297353CC}">
                <c16:uniqueId val="{00000007-6DC1-488B-A157-5B9F1382532D}"/>
              </c:ext>
            </c:extLst>
          </c:dPt>
          <c:dLbls>
            <c:dLbl>
              <c:idx val="0"/>
              <c:layout>
                <c:manualLayout>
                  <c:x val="0.18133644753022587"/>
                  <c:y val="-2.73472033417657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C1-488B-A157-5B9F1382532D}"/>
                </c:ext>
              </c:extLst>
            </c:dLbl>
            <c:dLbl>
              <c:idx val="1"/>
              <c:layout>
                <c:manualLayout>
                  <c:x val="-0.11875792729892543"/>
                  <c:y val="5.6085637449753971E-2"/>
                </c:manualLayout>
              </c:layout>
              <c:numFmt formatCode="#,##0_ ;\-#,##0\ " sourceLinked="0"/>
              <c:spPr>
                <a:noFill/>
                <a:ln w="25400">
                  <a:noFill/>
                </a:ln>
                <a:effectLst/>
              </c:spPr>
              <c:txPr>
                <a:bodyPr rot="0" spcFirstLastPara="1" vertOverflow="clip" horzOverflow="clip" vert="horz" wrap="square" lIns="38100" tIns="19050" rIns="38100" bIns="19050" anchor="ctr" anchorCtr="1">
                  <a:no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extLst>
                <c:ext xmlns:c15="http://schemas.microsoft.com/office/drawing/2012/chart" uri="{CE6537A1-D6FC-4f65-9D91-7224C49458BB}">
                  <c15:layout>
                    <c:manualLayout>
                      <c:w val="0.21211403242151353"/>
                      <c:h val="0.10610759049023287"/>
                    </c:manualLayout>
                  </c15:layout>
                </c:ext>
                <c:ext xmlns:c16="http://schemas.microsoft.com/office/drawing/2014/chart" uri="{C3380CC4-5D6E-409C-BE32-E72D297353CC}">
                  <c16:uniqueId val="{00000003-6DC1-488B-A157-5B9F1382532D}"/>
                </c:ext>
              </c:extLst>
            </c:dLbl>
            <c:numFmt formatCode="#,##0_ ;\-#,##0\ " sourceLinked="0"/>
            <c:spPr>
              <a:noFill/>
              <a:ln w="25400">
                <a:no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Pivottables!$AY$6:$AY$8</c:f>
              <c:strCache>
                <c:ptCount val="2"/>
                <c:pt idx="0">
                  <c:v>BE</c:v>
                </c:pt>
                <c:pt idx="1">
                  <c:v>GK</c:v>
                </c:pt>
              </c:strCache>
            </c:strRef>
          </c:cat>
          <c:val>
            <c:numRef>
              <c:f>Pivottables!$AZ$6:$AZ$8</c:f>
              <c:numCache>
                <c:formatCode>#.00\ \ \ "B";#.00\ \ "M";#.00\ "K"</c:formatCode>
                <c:ptCount val="2"/>
                <c:pt idx="0">
                  <c:v>76000000</c:v>
                </c:pt>
                <c:pt idx="1">
                  <c:v>40000000</c:v>
                </c:pt>
              </c:numCache>
            </c:numRef>
          </c:val>
          <c:extLst>
            <c:ext xmlns:c16="http://schemas.microsoft.com/office/drawing/2014/chart" uri="{C3380CC4-5D6E-409C-BE32-E72D297353CC}">
              <c16:uniqueId val="{00000008-6DC1-488B-A157-5B9F1382532D}"/>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[Sales_Performance_Metrics_Blackground.xlsx]Pivottables!PivotTable13</c:name>
    <c:fmtId val="4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E723FF"/>
            </a:solidFill>
            <a:round/>
          </a:ln>
          <a:effectLst/>
        </c:spPr>
        <c:marker>
          <c:symbol val="circle"/>
          <c:size val="8"/>
          <c:spPr>
            <a:noFill/>
            <a:ln w="25400">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1865409558494079"/>
          <c:y val="3.9934227833559675E-2"/>
          <c:w val="0.83929336822636769"/>
          <c:h val="0.73132790268471626"/>
        </c:manualLayout>
      </c:layout>
      <c:lineChart>
        <c:grouping val="standard"/>
        <c:varyColors val="0"/>
        <c:ser>
          <c:idx val="0"/>
          <c:order val="0"/>
          <c:tx>
            <c:strRef>
              <c:f>Pivottables!$BJ$5</c:f>
              <c:strCache>
                <c:ptCount val="1"/>
                <c:pt idx="0">
                  <c:v>Total</c:v>
                </c:pt>
              </c:strCache>
            </c:strRef>
          </c:tx>
          <c:spPr>
            <a:ln w="22225" cap="rnd">
              <a:solidFill>
                <a:srgbClr val="E723FF"/>
              </a:solidFill>
              <a:round/>
            </a:ln>
            <a:effectLst/>
          </c:spPr>
          <c:marker>
            <c:symbol val="circle"/>
            <c:size val="8"/>
            <c:spPr>
              <a:noFill/>
              <a:ln w="25400">
                <a:solidFill>
                  <a:schemeClr val="bg1"/>
                </a:solidFill>
              </a:ln>
              <a:effectLst/>
            </c:spPr>
          </c:marker>
          <c:cat>
            <c:strRef>
              <c:f>Pivottables!$BI$6:$BI$8</c:f>
              <c:strCache>
                <c:ptCount val="2"/>
                <c:pt idx="0">
                  <c:v>Fndn. L5</c:v>
                </c:pt>
                <c:pt idx="1">
                  <c:v>Pre. L3</c:v>
                </c:pt>
              </c:strCache>
            </c:strRef>
          </c:cat>
          <c:val>
            <c:numRef>
              <c:f>Pivottables!$BJ$6:$BJ$8</c:f>
              <c:numCache>
                <c:formatCode>#,##0</c:formatCode>
                <c:ptCount val="2"/>
                <c:pt idx="0">
                  <c:v>8</c:v>
                </c:pt>
                <c:pt idx="1">
                  <c:v>4</c:v>
                </c:pt>
              </c:numCache>
            </c:numRef>
          </c:val>
          <c:smooth val="0"/>
          <c:extLst>
            <c:ext xmlns:c16="http://schemas.microsoft.com/office/drawing/2014/chart" uri="{C3380CC4-5D6E-409C-BE32-E72D297353CC}">
              <c16:uniqueId val="{00000000-C588-456A-965B-7946A8C511CE}"/>
            </c:ext>
          </c:extLst>
        </c:ser>
        <c:dLbls>
          <c:showLegendKey val="0"/>
          <c:showVal val="0"/>
          <c:showCatName val="0"/>
          <c:showSerName val="0"/>
          <c:showPercent val="0"/>
          <c:showBubbleSize val="0"/>
        </c:dLbls>
        <c:marker val="1"/>
        <c:smooth val="0"/>
        <c:axId val="1715619104"/>
        <c:axId val="1715619520"/>
      </c:lineChart>
      <c:catAx>
        <c:axId val="1715619104"/>
        <c:scaling>
          <c:orientation val="minMax"/>
        </c:scaling>
        <c:delete val="0"/>
        <c:axPos val="b"/>
        <c:numFmt formatCode="General" sourceLinked="1"/>
        <c:majorTickMark val="none"/>
        <c:minorTickMark val="none"/>
        <c:tickLblPos val="nextTo"/>
        <c:spPr>
          <a:noFill/>
          <a:ln w="9525" cap="flat" cmpd="sng" algn="ctr">
            <a:no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15619520"/>
        <c:crosses val="autoZero"/>
        <c:auto val="1"/>
        <c:lblAlgn val="ctr"/>
        <c:lblOffset val="100"/>
        <c:noMultiLvlLbl val="0"/>
      </c:catAx>
      <c:valAx>
        <c:axId val="1715619520"/>
        <c:scaling>
          <c:orientation val="minMax"/>
        </c:scaling>
        <c:delete val="1"/>
        <c:axPos val="l"/>
        <c:numFmt formatCode="#,##0" sourceLinked="1"/>
        <c:majorTickMark val="none"/>
        <c:minorTickMark val="none"/>
        <c:tickLblPos val="nextTo"/>
        <c:crossAx val="17156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63943569553804"/>
          <c:y val="7.1225071225071226E-2"/>
          <c:w val="0.83416611986001754"/>
          <c:h val="0.80424976258309588"/>
        </c:manualLayout>
      </c:layout>
      <c:lineChart>
        <c:grouping val="standard"/>
        <c:varyColors val="0"/>
        <c:ser>
          <c:idx val="0"/>
          <c:order val="0"/>
          <c:tx>
            <c:strRef>
              <c:f>Pivottables!$CA$5</c:f>
              <c:strCache>
                <c:ptCount val="1"/>
                <c:pt idx="0">
                  <c:v>Duration</c:v>
                </c:pt>
              </c:strCache>
            </c:strRef>
          </c:tx>
          <c:spPr>
            <a:ln w="28575" cap="rnd">
              <a:noFill/>
              <a:round/>
            </a:ln>
            <a:effectLst/>
          </c:spPr>
          <c:marker>
            <c:symbol val="circle"/>
            <c:size val="9"/>
            <c:spPr>
              <a:noFill/>
              <a:ln w="9525">
                <a:solidFill>
                  <a:srgbClr val="E723FF"/>
                </a:solidFill>
              </a:ln>
              <a:effectLst/>
            </c:spPr>
          </c:marker>
          <c:dPt>
            <c:idx val="2"/>
            <c:marker>
              <c:symbol val="circle"/>
              <c:size val="9"/>
              <c:spPr>
                <a:solidFill>
                  <a:srgbClr val="81FB6B"/>
                </a:solidFill>
                <a:ln w="9525">
                  <a:solidFill>
                    <a:srgbClr val="81FB6B"/>
                  </a:solidFill>
                </a:ln>
                <a:effectLst/>
              </c:spPr>
            </c:marker>
            <c:bubble3D val="0"/>
            <c:extLst>
              <c:ext xmlns:c16="http://schemas.microsoft.com/office/drawing/2014/chart" uri="{C3380CC4-5D6E-409C-BE32-E72D297353CC}">
                <c16:uniqueId val="{00000000-5141-4692-8EA7-965E23A0AAC3}"/>
              </c:ext>
            </c:extLst>
          </c:dPt>
          <c:dPt>
            <c:idx val="3"/>
            <c:marker>
              <c:symbol val="circle"/>
              <c:size val="9"/>
              <c:spPr>
                <a:solidFill>
                  <a:srgbClr val="FE890B"/>
                </a:solidFill>
                <a:ln w="9525">
                  <a:solidFill>
                    <a:srgbClr val="FE890B"/>
                  </a:solidFill>
                </a:ln>
                <a:effectLst/>
              </c:spPr>
            </c:marker>
            <c:bubble3D val="0"/>
            <c:extLst>
              <c:ext xmlns:c16="http://schemas.microsoft.com/office/drawing/2014/chart" uri="{C3380CC4-5D6E-409C-BE32-E72D297353CC}">
                <c16:uniqueId val="{00000001-5141-4692-8EA7-965E23A0AAC3}"/>
              </c:ext>
            </c:extLst>
          </c:dPt>
          <c:cat>
            <c:numRef>
              <c:f>Pivottables!$BZ$6:$BZ$17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Pivottables!$CA$6:$CA$17</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2-5141-4692-8EA7-965E23A0AAC3}"/>
            </c:ext>
          </c:extLst>
        </c:ser>
        <c:dLbls>
          <c:showLegendKey val="0"/>
          <c:showVal val="0"/>
          <c:showCatName val="0"/>
          <c:showSerName val="0"/>
          <c:showPercent val="0"/>
          <c:showBubbleSize val="0"/>
        </c:dLbls>
        <c:marker val="1"/>
        <c:smooth val="0"/>
        <c:axId val="1385036144"/>
        <c:axId val="1333681696"/>
      </c:lineChart>
      <c:catAx>
        <c:axId val="13850361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FI"/>
          </a:p>
        </c:txPr>
        <c:crossAx val="1333681696"/>
        <c:crosses val="autoZero"/>
        <c:auto val="1"/>
        <c:lblAlgn val="ctr"/>
        <c:lblOffset val="100"/>
        <c:noMultiLvlLbl val="0"/>
      </c:catAx>
      <c:valAx>
        <c:axId val="1333681696"/>
        <c:scaling>
          <c:orientation val="minMax"/>
        </c:scaling>
        <c:delete val="0"/>
        <c:axPos val="l"/>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FI"/>
          </a:p>
        </c:txPr>
        <c:crossAx val="1385036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[Sales_Performance_Metrics_Blackground.xlsx]Pivottables!Call_Monthly</c:name>
    <c:fmtId val="67"/>
  </c:pivotSource>
  <c:chart>
    <c:autoTitleDeleted val="0"/>
    <c:pivotFmts>
      <c:pivotFmt>
        <c:idx val="0"/>
        <c:spPr>
          <a:gradFill>
            <a:gsLst>
              <a:gs pos="70000">
                <a:srgbClr val="6821E4">
                  <a:alpha val="0"/>
                </a:srgbClr>
              </a:gs>
              <a:gs pos="0">
                <a:srgbClr val="6821E4">
                  <a:alpha val="6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0000">
                <a:srgbClr val="6821E4">
                  <a:alpha val="0"/>
                </a:srgbClr>
              </a:gs>
              <a:gs pos="0">
                <a:srgbClr val="6821E4">
                  <a:alpha val="63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A6F8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67000">
                <a:schemeClr val="tx1"/>
              </a:gs>
              <a:gs pos="4000">
                <a:srgbClr val="23DDC7"/>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546223388743079E-2"/>
          <c:y val="0.12739938757655292"/>
          <c:w val="0.93094789704959191"/>
          <c:h val="0.82329317269076308"/>
        </c:manualLayout>
      </c:layout>
      <c:areaChart>
        <c:grouping val="standard"/>
        <c:varyColors val="0"/>
        <c:ser>
          <c:idx val="0"/>
          <c:order val="0"/>
          <c:tx>
            <c:strRef>
              <c:f>Pivottables!$DU$5</c:f>
              <c:strCache>
                <c:ptCount val="1"/>
                <c:pt idx="0">
                  <c:v>Count of Month</c:v>
                </c:pt>
              </c:strCache>
            </c:strRef>
          </c:tx>
          <c:spPr>
            <a:gradFill>
              <a:gsLst>
                <a:gs pos="67000">
                  <a:schemeClr val="tx1"/>
                </a:gs>
                <a:gs pos="4000">
                  <a:srgbClr val="23DDC7"/>
                </a:gs>
              </a:gsLst>
              <a:lin ang="5400000" scaled="1"/>
            </a:gradFill>
            <a:ln>
              <a:noFill/>
            </a:ln>
            <a:effectLst/>
          </c:spPr>
          <c:cat>
            <c:strRef>
              <c:f>Pivottables!$DT$6:$DT$17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Pivottables!$DU$6:$DU$17</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3621-4A25-A7BD-EFBF5CEE3A28}"/>
            </c:ext>
          </c:extLst>
        </c:ser>
        <c:dLbls>
          <c:showLegendKey val="0"/>
          <c:showVal val="0"/>
          <c:showCatName val="0"/>
          <c:showSerName val="0"/>
          <c:showPercent val="0"/>
          <c:showBubbleSize val="0"/>
        </c:dLbls>
        <c:axId val="1324951183"/>
        <c:axId val="1324941199"/>
      </c:areaChart>
      <c:lineChart>
        <c:grouping val="standard"/>
        <c:varyColors val="0"/>
        <c:ser>
          <c:idx val="1"/>
          <c:order val="1"/>
          <c:tx>
            <c:strRef>
              <c:f>Pivottables!$DV$5</c:f>
              <c:strCache>
                <c:ptCount val="1"/>
                <c:pt idx="0">
                  <c:v>Count of Month2</c:v>
                </c:pt>
              </c:strCache>
            </c:strRef>
          </c:tx>
          <c:spPr>
            <a:ln w="28575" cap="rnd">
              <a:solidFill>
                <a:schemeClr val="bg1"/>
              </a:solidFill>
              <a:round/>
            </a:ln>
            <a:effectLst/>
          </c:spPr>
          <c:marker>
            <c:symbol val="none"/>
          </c:marker>
          <c:cat>
            <c:strRef>
              <c:f>Pivottables!$DT$6:$DT$17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Pivottables!$DV$6:$DV$17</c:f>
              <c:numCache>
                <c:formatCode>#,##0</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3621-4A25-A7BD-EFBF5CEE3A28}"/>
            </c:ext>
          </c:extLst>
        </c:ser>
        <c:dLbls>
          <c:showLegendKey val="0"/>
          <c:showVal val="0"/>
          <c:showCatName val="0"/>
          <c:showSerName val="0"/>
          <c:showPercent val="0"/>
          <c:showBubbleSize val="0"/>
        </c:dLbls>
        <c:marker val="1"/>
        <c:smooth val="0"/>
        <c:axId val="1324951183"/>
        <c:axId val="1324941199"/>
      </c:lineChart>
      <c:catAx>
        <c:axId val="1324951183"/>
        <c:scaling>
          <c:orientation val="minMax"/>
        </c:scaling>
        <c:delete val="1"/>
        <c:axPos val="b"/>
        <c:numFmt formatCode="General" sourceLinked="1"/>
        <c:majorTickMark val="out"/>
        <c:minorTickMark val="none"/>
        <c:tickLblPos val="nextTo"/>
        <c:crossAx val="1324941199"/>
        <c:crosses val="autoZero"/>
        <c:auto val="1"/>
        <c:lblAlgn val="ctr"/>
        <c:lblOffset val="100"/>
        <c:noMultiLvlLbl val="0"/>
      </c:catAx>
      <c:valAx>
        <c:axId val="1324941199"/>
        <c:scaling>
          <c:orientation val="minMax"/>
        </c:scaling>
        <c:delete val="1"/>
        <c:axPos val="l"/>
        <c:numFmt formatCode="#,##0" sourceLinked="1"/>
        <c:majorTickMark val="out"/>
        <c:minorTickMark val="none"/>
        <c:tickLblPos val="nextTo"/>
        <c:crossAx val="132495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[Sales_Performance_Metrics_Blackground.xlsx]Pivottables!Avg_sales</c:name>
    <c:fmtId val="38"/>
  </c:pivotSource>
  <c:chart>
    <c:autoTitleDeleted val="0"/>
    <c:pivotFmts>
      <c:pivotFmt>
        <c:idx val="0"/>
        <c:spPr>
          <a:solidFill>
            <a:schemeClr val="accent1"/>
          </a:solidFill>
          <a:ln>
            <a:noFill/>
          </a:ln>
          <a:effectLst/>
        </c:spPr>
        <c:marker>
          <c:symbol val="none"/>
        </c:marker>
        <c:dLbl>
          <c:idx val="0"/>
          <c:numFmt formatCode="0.00\ \ \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 \ \ &quot;B&quot;;0.00\ \ &quot;M&quot;;0.0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0\ &quot;B&quot;;0\ \ &quot;M&quot;;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extLst>
        </c:dLbl>
      </c:pivotFmt>
      <c:pivotFmt>
        <c:idx val="6"/>
        <c:spPr>
          <a:solidFill>
            <a:srgbClr val="81FB6B"/>
          </a:solidFill>
          <a:ln>
            <a:noFill/>
          </a:ln>
          <a:effectLst/>
        </c:spPr>
      </c:pivotFmt>
      <c:pivotFmt>
        <c:idx val="7"/>
        <c:spPr>
          <a:solidFill>
            <a:srgbClr val="0CF1E3"/>
          </a:solidFill>
          <a:ln>
            <a:noFill/>
          </a:ln>
          <a:effectLst/>
        </c:spPr>
      </c:pivotFmt>
      <c:pivotFmt>
        <c:idx val="8"/>
        <c:spPr>
          <a:solidFill>
            <a:srgbClr val="991CFB"/>
          </a:solidFill>
          <a:ln>
            <a:noFill/>
          </a:ln>
          <a:effectLst/>
        </c:spPr>
      </c:pivotFmt>
      <c:pivotFmt>
        <c:idx val="9"/>
        <c:spPr>
          <a:solidFill>
            <a:srgbClr val="FE890B"/>
          </a:solidFill>
          <a:ln>
            <a:noFill/>
          </a:ln>
          <a:effectLst/>
        </c:spPr>
      </c:pivotFmt>
      <c:pivotFmt>
        <c:idx val="10"/>
        <c:spPr>
          <a:noFill/>
          <a:ln>
            <a:noFill/>
          </a:ln>
          <a:effectLst/>
        </c:spP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8935262680179088"/>
                  <c:h val="9.9716850712800856E-2"/>
                </c:manualLayout>
              </c15:layout>
            </c:ext>
          </c:extLst>
        </c:dLbl>
      </c:pivotFmt>
      <c:pivotFmt>
        <c:idx val="11"/>
        <c:spPr>
          <a:noFill/>
          <a:ln>
            <a:noFill/>
          </a:ln>
          <a:effectLst/>
        </c:spP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588690041837337"/>
                  <c:h val="9.9716850712800856E-2"/>
                </c:manualLayout>
              </c15:layout>
            </c:ext>
          </c:extLst>
        </c:dLbl>
      </c:pivotFmt>
      <c:pivotFmt>
        <c:idx val="12"/>
        <c:spPr>
          <a:noFill/>
          <a:ln>
            <a:noFill/>
          </a:ln>
          <a:effectLst/>
        </c:spP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6586801020669012"/>
                  <c:h val="0.17880262886433257"/>
                </c:manualLayout>
              </c15:layout>
            </c:ext>
          </c:extLst>
        </c:dLbl>
      </c:pivotFmt>
      <c:pivotFmt>
        <c:idx val="13"/>
        <c:spPr>
          <a:noFill/>
          <a:ln>
            <a:noFill/>
          </a:ln>
          <a:effectLst/>
        </c:spPr>
        <c:dLbl>
          <c:idx val="0"/>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3310760249682785"/>
                  <c:h val="9.9716850712800856E-2"/>
                </c:manualLayout>
              </c15:layout>
            </c:ext>
          </c:extLst>
        </c:dLbl>
      </c:pivotFmt>
    </c:pivotFmts>
    <c:plotArea>
      <c:layout>
        <c:manualLayout>
          <c:layoutTarget val="inner"/>
          <c:xMode val="edge"/>
          <c:yMode val="edge"/>
          <c:x val="4.6378955573807612E-2"/>
          <c:y val="6.2271042065437307E-2"/>
          <c:w val="0.90724208885238478"/>
          <c:h val="0.88324179612730502"/>
        </c:manualLayout>
      </c:layout>
      <c:barChart>
        <c:barDir val="bar"/>
        <c:grouping val="clustered"/>
        <c:varyColors val="0"/>
        <c:ser>
          <c:idx val="0"/>
          <c:order val="0"/>
          <c:tx>
            <c:strRef>
              <c:f>Pivottables!$CK$5</c:f>
              <c:strCache>
                <c:ptCount val="1"/>
                <c:pt idx="0">
                  <c:v>Sum of Paid Fees</c:v>
                </c:pt>
              </c:strCache>
            </c:strRef>
          </c:tx>
          <c:spPr>
            <a:solidFill>
              <a:schemeClr val="accent1"/>
            </a:solidFill>
            <a:ln>
              <a:noFill/>
            </a:ln>
            <a:effectLst/>
          </c:spPr>
          <c:invertIfNegative val="0"/>
          <c:dPt>
            <c:idx val="0"/>
            <c:invertIfNegative val="0"/>
            <c:bubble3D val="0"/>
            <c:spPr>
              <a:solidFill>
                <a:srgbClr val="0CF1E3"/>
              </a:solidFill>
              <a:ln>
                <a:noFill/>
              </a:ln>
              <a:effectLst/>
            </c:spPr>
            <c:extLst>
              <c:ext xmlns:c16="http://schemas.microsoft.com/office/drawing/2014/chart" uri="{C3380CC4-5D6E-409C-BE32-E72D297353CC}">
                <c16:uniqueId val="{00000006-22A0-47F2-B5E0-1CA814837BE2}"/>
              </c:ext>
            </c:extLst>
          </c:dPt>
          <c:dPt>
            <c:idx val="1"/>
            <c:invertIfNegative val="0"/>
            <c:bubble3D val="0"/>
            <c:spPr>
              <a:solidFill>
                <a:srgbClr val="81FB6B"/>
              </a:solidFill>
              <a:ln>
                <a:noFill/>
              </a:ln>
              <a:effectLst/>
            </c:spPr>
            <c:extLst>
              <c:ext xmlns:c16="http://schemas.microsoft.com/office/drawing/2014/chart" uri="{C3380CC4-5D6E-409C-BE32-E72D297353CC}">
                <c16:uniqueId val="{00000005-22A0-47F2-B5E0-1CA814837BE2}"/>
              </c:ext>
            </c:extLst>
          </c:dPt>
          <c:dPt>
            <c:idx val="2"/>
            <c:invertIfNegative val="0"/>
            <c:bubble3D val="0"/>
            <c:extLst>
              <c:ext xmlns:c16="http://schemas.microsoft.com/office/drawing/2014/chart" uri="{C3380CC4-5D6E-409C-BE32-E72D297353CC}">
                <c16:uniqueId val="{00000004-22A0-47F2-B5E0-1CA814837BE2}"/>
              </c:ext>
            </c:extLst>
          </c:dPt>
          <c:dPt>
            <c:idx val="3"/>
            <c:invertIfNegative val="0"/>
            <c:bubble3D val="0"/>
            <c:extLst>
              <c:ext xmlns:c16="http://schemas.microsoft.com/office/drawing/2014/chart" uri="{C3380CC4-5D6E-409C-BE32-E72D297353CC}">
                <c16:uniqueId val="{00000003-22A0-47F2-B5E0-1CA814837BE2}"/>
              </c:ext>
            </c:extLst>
          </c:dPt>
          <c:dLbls>
            <c:numFmt formatCode="0.00\ &quot;B&quot;;0\ \ &quot;M&quot;;0\ &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Pivottables!$CJ$6:$CJ$7</c:f>
              <c:strCache>
                <c:ptCount val="2"/>
                <c:pt idx="0">
                  <c:v>Mohammed</c:v>
                </c:pt>
                <c:pt idx="1">
                  <c:v>Salah</c:v>
                </c:pt>
              </c:strCache>
            </c:strRef>
          </c:cat>
          <c:val>
            <c:numRef>
              <c:f>Pivottables!$CK$6:$CK$7</c:f>
              <c:numCache>
                <c:formatCode>0.00\ \ \ "B";0.00\ \ "M";0.00\ "K"</c:formatCode>
                <c:ptCount val="2"/>
                <c:pt idx="0">
                  <c:v>40000000</c:v>
                </c:pt>
                <c:pt idx="1">
                  <c:v>76000000</c:v>
                </c:pt>
              </c:numCache>
            </c:numRef>
          </c:val>
          <c:extLst>
            <c:ext xmlns:c16="http://schemas.microsoft.com/office/drawing/2014/chart" uri="{C3380CC4-5D6E-409C-BE32-E72D297353CC}">
              <c16:uniqueId val="{00000000-22A0-47F2-B5E0-1CA814837BE2}"/>
            </c:ext>
          </c:extLst>
        </c:ser>
        <c:ser>
          <c:idx val="1"/>
          <c:order val="1"/>
          <c:tx>
            <c:strRef>
              <c:f>Pivottables!$CL$5</c:f>
              <c:strCache>
                <c:ptCount val="1"/>
                <c:pt idx="0">
                  <c:v>Sum of Paid Fees2</c:v>
                </c:pt>
              </c:strCache>
            </c:strRef>
          </c:tx>
          <c:spPr>
            <a:no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7-22A0-47F2-B5E0-1CA814837BE2}"/>
              </c:ext>
            </c:extLst>
          </c:dPt>
          <c:dPt>
            <c:idx val="1"/>
            <c:invertIfNegative val="0"/>
            <c:bubble3D val="0"/>
            <c:spPr>
              <a:noFill/>
              <a:ln>
                <a:noFill/>
              </a:ln>
              <a:effectLst/>
            </c:spPr>
            <c:extLst>
              <c:ext xmlns:c16="http://schemas.microsoft.com/office/drawing/2014/chart" uri="{C3380CC4-5D6E-409C-BE32-E72D297353CC}">
                <c16:uniqueId val="{00000008-22A0-47F2-B5E0-1CA814837BE2}"/>
              </c:ext>
            </c:extLst>
          </c:dPt>
          <c:dPt>
            <c:idx val="2"/>
            <c:invertIfNegative val="0"/>
            <c:bubble3D val="0"/>
            <c:extLst>
              <c:ext xmlns:c16="http://schemas.microsoft.com/office/drawing/2014/chart" uri="{C3380CC4-5D6E-409C-BE32-E72D297353CC}">
                <c16:uniqueId val="{00000009-22A0-47F2-B5E0-1CA814837BE2}"/>
              </c:ext>
            </c:extLst>
          </c:dPt>
          <c:dPt>
            <c:idx val="3"/>
            <c:invertIfNegative val="0"/>
            <c:bubble3D val="0"/>
            <c:extLst>
              <c:ext xmlns:c16="http://schemas.microsoft.com/office/drawing/2014/chart" uri="{C3380CC4-5D6E-409C-BE32-E72D297353CC}">
                <c16:uniqueId val="{0000000A-22A0-47F2-B5E0-1CA814837BE2}"/>
              </c:ext>
            </c:extLst>
          </c:dPt>
          <c:dLbls>
            <c:dLbl>
              <c:idx val="0"/>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6586801020669012"/>
                      <c:h val="0.17880262886433257"/>
                    </c:manualLayout>
                  </c15:layout>
                </c:ext>
                <c:ext xmlns:c16="http://schemas.microsoft.com/office/drawing/2014/chart" uri="{C3380CC4-5D6E-409C-BE32-E72D297353CC}">
                  <c16:uniqueId val="{00000007-22A0-47F2-B5E0-1CA814837BE2}"/>
                </c:ext>
              </c:extLst>
            </c:dLbl>
            <c:dLbl>
              <c:idx val="1"/>
              <c:dLblPos val="inBase"/>
              <c:showLegendKey val="0"/>
              <c:showVal val="0"/>
              <c:showCatName val="1"/>
              <c:showSerName val="0"/>
              <c:showPercent val="0"/>
              <c:showBubbleSize val="0"/>
              <c:separator> </c:separator>
              <c:extLst>
                <c:ext xmlns:c15="http://schemas.microsoft.com/office/drawing/2012/chart" uri="{CE6537A1-D6FC-4f65-9D91-7224C49458BB}">
                  <c15:layout>
                    <c:manualLayout>
                      <c:w val="0.13310760249682785"/>
                      <c:h val="9.9716850712800856E-2"/>
                    </c:manualLayout>
                  </c15:layout>
                </c:ext>
                <c:ext xmlns:c16="http://schemas.microsoft.com/office/drawing/2014/chart" uri="{C3380CC4-5D6E-409C-BE32-E72D297353CC}">
                  <c16:uniqueId val="{00000008-22A0-47F2-B5E0-1CA814837BE2}"/>
                </c:ext>
              </c:extLst>
            </c:dLbl>
            <c:spPr>
              <a:noFill/>
              <a:ln>
                <a:noFill/>
              </a:ln>
              <a:effectLst/>
            </c:spPr>
            <c:txPr>
              <a:bodyPr rot="0" spcFirstLastPara="1" vertOverflow="overflow" horzOverflow="overflow" vert="horz" wrap="none" lIns="38100" tIns="19050" rIns="38100" bIns="19050" anchor="ctr" anchorCtr="0">
                <a:noAutofit/>
              </a:bodyPr>
              <a:lstStyle/>
              <a:p>
                <a:pPr algn="l">
                  <a:defRPr lang="en-US" sz="10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FI"/>
              </a:p>
            </c:txPr>
            <c:dLblPos val="inBase"/>
            <c:showLegendKey val="0"/>
            <c:showVal val="0"/>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Pivottables!$CJ$6:$CJ$7</c:f>
              <c:strCache>
                <c:ptCount val="2"/>
                <c:pt idx="0">
                  <c:v>Mohammed</c:v>
                </c:pt>
                <c:pt idx="1">
                  <c:v>Salah</c:v>
                </c:pt>
              </c:strCache>
            </c:strRef>
          </c:cat>
          <c:val>
            <c:numRef>
              <c:f>Pivottables!$CL$6:$CL$7</c:f>
              <c:numCache>
                <c:formatCode>[&gt;999999999]0.00\ \ \ "B";[&gt;999999]0\ \ "M";0\ "K"</c:formatCode>
                <c:ptCount val="2"/>
                <c:pt idx="0">
                  <c:v>40000000</c:v>
                </c:pt>
                <c:pt idx="1">
                  <c:v>76000000</c:v>
                </c:pt>
              </c:numCache>
            </c:numRef>
          </c:val>
          <c:extLst>
            <c:ext xmlns:c16="http://schemas.microsoft.com/office/drawing/2014/chart" uri="{C3380CC4-5D6E-409C-BE32-E72D297353CC}">
              <c16:uniqueId val="{00000001-22A0-47F2-B5E0-1CA814837BE2}"/>
            </c:ext>
          </c:extLst>
        </c:ser>
        <c:dLbls>
          <c:showLegendKey val="0"/>
          <c:showVal val="0"/>
          <c:showCatName val="0"/>
          <c:showSerName val="0"/>
          <c:showPercent val="0"/>
          <c:showBubbleSize val="0"/>
        </c:dLbls>
        <c:gapWidth val="182"/>
        <c:overlap val="-75"/>
        <c:axId val="1576314095"/>
        <c:axId val="1576321583"/>
      </c:barChart>
      <c:catAx>
        <c:axId val="1576314095"/>
        <c:scaling>
          <c:orientation val="minMax"/>
        </c:scaling>
        <c:delete val="1"/>
        <c:axPos val="l"/>
        <c:numFmt formatCode="General" sourceLinked="1"/>
        <c:majorTickMark val="none"/>
        <c:minorTickMark val="none"/>
        <c:tickLblPos val="nextTo"/>
        <c:crossAx val="1576321583"/>
        <c:crosses val="autoZero"/>
        <c:auto val="1"/>
        <c:lblAlgn val="ctr"/>
        <c:lblOffset val="100"/>
        <c:noMultiLvlLbl val="0"/>
      </c:catAx>
      <c:valAx>
        <c:axId val="1576321583"/>
        <c:scaling>
          <c:orientation val="minMax"/>
        </c:scaling>
        <c:delete val="1"/>
        <c:axPos val="b"/>
        <c:numFmt formatCode="0.00\ \ \ &quot;B&quot;;0.00\ \ &quot;M&quot;;0.00\ &quot;K&quot;" sourceLinked="0"/>
        <c:majorTickMark val="none"/>
        <c:minorTickMark val="none"/>
        <c:tickLblPos val="nextTo"/>
        <c:crossAx val="1576314095"/>
        <c:crosses val="autoZero"/>
        <c:crossBetween val="between"/>
        <c:dispUnits>
          <c:builtInUnit val="b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5.png"/><Relationship Id="rId18" Type="http://schemas.openxmlformats.org/officeDocument/2006/relationships/chart" Target="../charts/chart11.xml"/><Relationship Id="rId26" Type="http://schemas.openxmlformats.org/officeDocument/2006/relationships/image" Target="../media/image9.png"/><Relationship Id="rId3" Type="http://schemas.openxmlformats.org/officeDocument/2006/relationships/chart" Target="../charts/chart1.xml"/><Relationship Id="rId21" Type="http://schemas.openxmlformats.org/officeDocument/2006/relationships/chart" Target="../charts/chart14.xml"/><Relationship Id="rId7" Type="http://schemas.openxmlformats.org/officeDocument/2006/relationships/chart" Target="../charts/chart4.xml"/><Relationship Id="rId12" Type="http://schemas.openxmlformats.org/officeDocument/2006/relationships/image" Target="../media/image4.png"/><Relationship Id="rId17" Type="http://schemas.openxmlformats.org/officeDocument/2006/relationships/chart" Target="../charts/chart10.xml"/><Relationship Id="rId25"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chart" Target="../charts/chart9.xml"/><Relationship Id="rId20"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3.png"/><Relationship Id="rId24" Type="http://schemas.openxmlformats.org/officeDocument/2006/relationships/image" Target="../media/image7.png"/><Relationship Id="rId5" Type="http://schemas.openxmlformats.org/officeDocument/2006/relationships/hyperlink" Target="#Database!A1"/><Relationship Id="rId15" Type="http://schemas.openxmlformats.org/officeDocument/2006/relationships/chart" Target="../charts/chart8.xml"/><Relationship Id="rId23" Type="http://schemas.openxmlformats.org/officeDocument/2006/relationships/image" Target="../media/image6.png"/><Relationship Id="rId10" Type="http://schemas.openxmlformats.org/officeDocument/2006/relationships/chart" Target="../charts/chart7.xml"/><Relationship Id="rId19" Type="http://schemas.openxmlformats.org/officeDocument/2006/relationships/chart" Target="../charts/chart12.xml"/><Relationship Id="rId4" Type="http://schemas.openxmlformats.org/officeDocument/2006/relationships/chart" Target="../charts/chart2.xml"/><Relationship Id="rId9" Type="http://schemas.openxmlformats.org/officeDocument/2006/relationships/chart" Target="../charts/chart6.xml"/><Relationship Id="rId14" Type="http://schemas.microsoft.com/office/2007/relationships/hdphoto" Target="../media/hdphoto1.wdp"/><Relationship Id="rId22" Type="http://schemas.openxmlformats.org/officeDocument/2006/relationships/chart" Target="../charts/chart15.xml"/><Relationship Id="rId27"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365760</xdr:colOff>
      <xdr:row>22</xdr:row>
      <xdr:rowOff>152400</xdr:rowOff>
    </xdr:to>
    <xdr:sp macro="" textlink="">
      <xdr:nvSpPr>
        <xdr:cNvPr id="15" name="L-Shape 4">
          <a:extLst>
            <a:ext uri="{FF2B5EF4-FFF2-40B4-BE49-F238E27FC236}">
              <a16:creationId xmlns:a16="http://schemas.microsoft.com/office/drawing/2014/main" id="{42548DA0-369B-E245-F86E-EF5068D6DA11}"/>
            </a:ext>
            <a:ext uri="{147F2762-F138-4A5C-976F-8EAC2B608ADB}">
              <a16:predDERef xmlns:a16="http://schemas.microsoft.com/office/drawing/2014/main" pred="{5F169280-2820-87D6-29EE-ED0F2CBAFD52}"/>
            </a:ext>
          </a:extLst>
        </xdr:cNvPr>
        <xdr:cNvSpPr/>
      </xdr:nvSpPr>
      <xdr:spPr>
        <a:xfrm rot="10800000">
          <a:off x="0" y="0"/>
          <a:ext cx="16504920" cy="6149340"/>
        </a:xfrm>
        <a:prstGeom prst="corner">
          <a:avLst>
            <a:gd name="adj1" fmla="val 4647"/>
            <a:gd name="adj2" fmla="val 5854"/>
          </a:avLst>
        </a:prstGeom>
        <a:gradFill flip="none" rotWithShape="1">
          <a:gsLst>
            <a:gs pos="0">
              <a:srgbClr val="4958CE"/>
            </a:gs>
            <a:gs pos="100000">
              <a:srgbClr val="A13F9E"/>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clientData/>
  </xdr:twoCellAnchor>
  <xdr:twoCellAnchor>
    <xdr:from>
      <xdr:col>14</xdr:col>
      <xdr:colOff>762156</xdr:colOff>
      <xdr:row>0</xdr:row>
      <xdr:rowOff>204665</xdr:rowOff>
    </xdr:from>
    <xdr:to>
      <xdr:col>15</xdr:col>
      <xdr:colOff>190656</xdr:colOff>
      <xdr:row>0</xdr:row>
      <xdr:rowOff>291034</xdr:rowOff>
    </xdr:to>
    <xdr:sp macro="" textlink="">
      <xdr:nvSpPr>
        <xdr:cNvPr id="6" name="Rectangle 5">
          <a:extLst>
            <a:ext uri="{FF2B5EF4-FFF2-40B4-BE49-F238E27FC236}">
              <a16:creationId xmlns:a16="http://schemas.microsoft.com/office/drawing/2014/main" id="{8D0FE718-FF9D-4387-89D8-9BF1558D7095}"/>
            </a:ext>
          </a:extLst>
        </xdr:cNvPr>
        <xdr:cNvSpPr/>
      </xdr:nvSpPr>
      <xdr:spPr>
        <a:xfrm rot="2041511">
          <a:off x="15781176" y="204665"/>
          <a:ext cx="548640" cy="86369"/>
        </a:xfrm>
        <a:prstGeom prst="rect">
          <a:avLst/>
        </a:prstGeom>
        <a:solidFill>
          <a:srgbClr val="A13F9E"/>
        </a:solidFill>
        <a:ln>
          <a:solidFill>
            <a:srgbClr val="A13F9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xdr:from>
      <xdr:col>0</xdr:col>
      <xdr:colOff>182880</xdr:colOff>
      <xdr:row>0</xdr:row>
      <xdr:rowOff>35129</xdr:rowOff>
    </xdr:from>
    <xdr:to>
      <xdr:col>1</xdr:col>
      <xdr:colOff>30480</xdr:colOff>
      <xdr:row>1</xdr:row>
      <xdr:rowOff>271349</xdr:rowOff>
    </xdr:to>
    <xdr:sp macro="" textlink="">
      <xdr:nvSpPr>
        <xdr:cNvPr id="3" name="Rectangle 2">
          <a:extLst>
            <a:ext uri="{FF2B5EF4-FFF2-40B4-BE49-F238E27FC236}">
              <a16:creationId xmlns:a16="http://schemas.microsoft.com/office/drawing/2014/main" id="{4AB2BFE6-1C0A-4B83-B336-6D1FBD9D6B48}"/>
            </a:ext>
          </a:extLst>
        </xdr:cNvPr>
        <xdr:cNvSpPr/>
      </xdr:nvSpPr>
      <xdr:spPr>
        <a:xfrm rot="18517055">
          <a:off x="60960" y="157049"/>
          <a:ext cx="548640" cy="304800"/>
        </a:xfrm>
        <a:prstGeom prst="rect">
          <a:avLst/>
        </a:prstGeom>
        <a:solidFill>
          <a:srgbClr val="4958CE"/>
        </a:solidFill>
        <a:ln>
          <a:solidFill>
            <a:srgbClr val="4958C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xdr:from>
      <xdr:col>1</xdr:col>
      <xdr:colOff>45720</xdr:colOff>
      <xdr:row>0</xdr:row>
      <xdr:rowOff>278130</xdr:rowOff>
    </xdr:from>
    <xdr:to>
      <xdr:col>14</xdr:col>
      <xdr:colOff>1089660</xdr:colOff>
      <xdr:row>2</xdr:row>
      <xdr:rowOff>0</xdr:rowOff>
    </xdr:to>
    <xdr:sp macro="" textlink="">
      <xdr:nvSpPr>
        <xdr:cNvPr id="4" name="Round Same Side Corner Rectangle 3">
          <a:extLst>
            <a:ext uri="{FF2B5EF4-FFF2-40B4-BE49-F238E27FC236}">
              <a16:creationId xmlns:a16="http://schemas.microsoft.com/office/drawing/2014/main" id="{5F169280-2820-87D6-29EE-ED0F2CBAFD52}"/>
            </a:ext>
          </a:extLst>
        </xdr:cNvPr>
        <xdr:cNvSpPr/>
      </xdr:nvSpPr>
      <xdr:spPr>
        <a:xfrm>
          <a:off x="502920" y="278130"/>
          <a:ext cx="15605760" cy="384810"/>
        </a:xfrm>
        <a:prstGeom prst="round2SameRect">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14</xdr:col>
      <xdr:colOff>906780</xdr:colOff>
      <xdr:row>0</xdr:row>
      <xdr:rowOff>15240</xdr:rowOff>
    </xdr:from>
    <xdr:to>
      <xdr:col>15</xdr:col>
      <xdr:colOff>350520</xdr:colOff>
      <xdr:row>1</xdr:row>
      <xdr:rowOff>22860</xdr:rowOff>
    </xdr:to>
    <xdr:sp macro="" textlink="">
      <xdr:nvSpPr>
        <xdr:cNvPr id="9" name="TextBox 8">
          <a:hlinkClick xmlns:r="http://schemas.openxmlformats.org/officeDocument/2006/relationships" r:id="rId1" tooltip="Go To Dashboard"/>
          <a:extLst>
            <a:ext uri="{FF2B5EF4-FFF2-40B4-BE49-F238E27FC236}">
              <a16:creationId xmlns:a16="http://schemas.microsoft.com/office/drawing/2014/main" id="{D14ABC7F-85A5-4CB5-B397-2FE513710FFE}"/>
            </a:ext>
          </a:extLst>
        </xdr:cNvPr>
        <xdr:cNvSpPr txBox="1"/>
      </xdr:nvSpPr>
      <xdr:spPr>
        <a:xfrm>
          <a:off x="15925800" y="15240"/>
          <a:ext cx="5638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FI" sz="1100">
              <a:solidFill>
                <a:schemeClr val="bg1"/>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118535</xdr:colOff>
      <xdr:row>11</xdr:row>
      <xdr:rowOff>174406</xdr:rowOff>
    </xdr:from>
    <xdr:to>
      <xdr:col>4</xdr:col>
      <xdr:colOff>515395</xdr:colOff>
      <xdr:row>31</xdr:row>
      <xdr:rowOff>186265</xdr:rowOff>
    </xdr:to>
    <xdr:sp macro="" textlink="">
      <xdr:nvSpPr>
        <xdr:cNvPr id="170" name="Rectangle: Rounded Corners 169">
          <a:extLst>
            <a:ext uri="{FF2B5EF4-FFF2-40B4-BE49-F238E27FC236}">
              <a16:creationId xmlns:a16="http://schemas.microsoft.com/office/drawing/2014/main" id="{5BD4CBCA-2E5B-4C24-AE1E-71803419D007}"/>
            </a:ext>
          </a:extLst>
        </xdr:cNvPr>
        <xdr:cNvSpPr/>
      </xdr:nvSpPr>
      <xdr:spPr>
        <a:xfrm>
          <a:off x="118535" y="2316473"/>
          <a:ext cx="3072327" cy="3906525"/>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19</xdr:col>
      <xdr:colOff>331855</xdr:colOff>
      <xdr:row>11</xdr:row>
      <xdr:rowOff>186266</xdr:rowOff>
    </xdr:from>
    <xdr:to>
      <xdr:col>23</xdr:col>
      <xdr:colOff>112643</xdr:colOff>
      <xdr:row>23</xdr:row>
      <xdr:rowOff>32354</xdr:rowOff>
    </xdr:to>
    <xdr:sp macro="" textlink="">
      <xdr:nvSpPr>
        <xdr:cNvPr id="89" name="Rectangle: Rounded Corners 88">
          <a:extLst>
            <a:ext uri="{FF2B5EF4-FFF2-40B4-BE49-F238E27FC236}">
              <a16:creationId xmlns:a16="http://schemas.microsoft.com/office/drawing/2014/main" id="{02806A36-74F4-41A5-A52B-39DEEBD871B9}"/>
            </a:ext>
          </a:extLst>
        </xdr:cNvPr>
        <xdr:cNvSpPr/>
      </xdr:nvSpPr>
      <xdr:spPr>
        <a:xfrm>
          <a:off x="13040322" y="2328333"/>
          <a:ext cx="2456254" cy="2182888"/>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14</xdr:col>
      <xdr:colOff>667873</xdr:colOff>
      <xdr:row>11</xdr:row>
      <xdr:rowOff>178903</xdr:rowOff>
    </xdr:from>
    <xdr:to>
      <xdr:col>19</xdr:col>
      <xdr:colOff>110066</xdr:colOff>
      <xdr:row>35</xdr:row>
      <xdr:rowOff>145774</xdr:rowOff>
    </xdr:to>
    <xdr:sp macro="" textlink="">
      <xdr:nvSpPr>
        <xdr:cNvPr id="107" name="Rectangle: Rounded Corners 106">
          <a:extLst>
            <a:ext uri="{FF2B5EF4-FFF2-40B4-BE49-F238E27FC236}">
              <a16:creationId xmlns:a16="http://schemas.microsoft.com/office/drawing/2014/main" id="{051FF072-BE85-4CE9-A053-6696D9FC087E}"/>
            </a:ext>
          </a:extLst>
        </xdr:cNvPr>
        <xdr:cNvSpPr/>
      </xdr:nvSpPr>
      <xdr:spPr>
        <a:xfrm>
          <a:off x="10032006" y="2320970"/>
          <a:ext cx="2786527" cy="4640471"/>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15</xdr:col>
      <xdr:colOff>1953</xdr:colOff>
      <xdr:row>0</xdr:row>
      <xdr:rowOff>190500</xdr:rowOff>
    </xdr:from>
    <xdr:to>
      <xdr:col>17</xdr:col>
      <xdr:colOff>526040</xdr:colOff>
      <xdr:row>11</xdr:row>
      <xdr:rowOff>26910</xdr:rowOff>
    </xdr:to>
    <xdr:sp macro="" textlink="">
      <xdr:nvSpPr>
        <xdr:cNvPr id="88" name="Rectangle: Rounded Corners 87">
          <a:extLst>
            <a:ext uri="{FF2B5EF4-FFF2-40B4-BE49-F238E27FC236}">
              <a16:creationId xmlns:a16="http://schemas.microsoft.com/office/drawing/2014/main" id="{D2C1383C-A61C-4867-B1C2-6B52603BB166}"/>
            </a:ext>
          </a:extLst>
        </xdr:cNvPr>
        <xdr:cNvSpPr/>
      </xdr:nvSpPr>
      <xdr:spPr>
        <a:xfrm>
          <a:off x="10034953" y="190500"/>
          <a:ext cx="1861820" cy="1978477"/>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0</xdr:col>
      <xdr:colOff>101601</xdr:colOff>
      <xdr:row>0</xdr:row>
      <xdr:rowOff>190500</xdr:rowOff>
    </xdr:from>
    <xdr:to>
      <xdr:col>1</xdr:col>
      <xdr:colOff>631445</xdr:colOff>
      <xdr:row>11</xdr:row>
      <xdr:rowOff>22860</xdr:rowOff>
    </xdr:to>
    <xdr:sp macro="" textlink="">
      <xdr:nvSpPr>
        <xdr:cNvPr id="2" name="Rectangle: Rounded Corners 1">
          <a:extLst>
            <a:ext uri="{FF2B5EF4-FFF2-40B4-BE49-F238E27FC236}">
              <a16:creationId xmlns:a16="http://schemas.microsoft.com/office/drawing/2014/main" id="{6AA1572E-E2C9-48CA-BC9E-36ADD7A39606}"/>
            </a:ext>
          </a:extLst>
        </xdr:cNvPr>
        <xdr:cNvSpPr/>
      </xdr:nvSpPr>
      <xdr:spPr>
        <a:xfrm>
          <a:off x="101601" y="190500"/>
          <a:ext cx="1198711" cy="1974427"/>
        </a:xfrm>
        <a:prstGeom prst="roundRect">
          <a:avLst>
            <a:gd name="adj" fmla="val 9524"/>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solidFill>
              <a:sysClr val="windowText" lastClr="000000"/>
            </a:solidFill>
          </a:endParaRPr>
        </a:p>
      </xdr:txBody>
    </xdr:sp>
    <xdr:clientData/>
  </xdr:twoCellAnchor>
  <xdr:twoCellAnchor editAs="absolute">
    <xdr:from>
      <xdr:col>0</xdr:col>
      <xdr:colOff>106000</xdr:colOff>
      <xdr:row>5</xdr:row>
      <xdr:rowOff>186269</xdr:rowOff>
    </xdr:from>
    <xdr:to>
      <xdr:col>1</xdr:col>
      <xdr:colOff>618233</xdr:colOff>
      <xdr:row>9</xdr:row>
      <xdr:rowOff>143936</xdr:rowOff>
    </xdr:to>
    <xdr:sp macro="" textlink="">
      <xdr:nvSpPr>
        <xdr:cNvPr id="3" name="TextBox 2">
          <a:extLst>
            <a:ext uri="{FF2B5EF4-FFF2-40B4-BE49-F238E27FC236}">
              <a16:creationId xmlns:a16="http://schemas.microsoft.com/office/drawing/2014/main" id="{B10EDD80-CFC0-4599-B76D-1B16040D8D22}"/>
            </a:ext>
          </a:extLst>
        </xdr:cNvPr>
        <xdr:cNvSpPr txBox="1"/>
      </xdr:nvSpPr>
      <xdr:spPr>
        <a:xfrm>
          <a:off x="106000" y="1159936"/>
          <a:ext cx="1181100" cy="736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800" b="0" kern="200" spc="60" baseline="0">
              <a:solidFill>
                <a:schemeClr val="bg1"/>
              </a:solidFill>
              <a:latin typeface="Abadi" panose="020B0604020104020204" pitchFamily="34" charset="0"/>
            </a:rPr>
            <a:t>Project</a:t>
          </a:r>
          <a:r>
            <a:rPr lang="en-GB" sz="1200" b="0" kern="200" spc="60" baseline="0">
              <a:solidFill>
                <a:schemeClr val="bg1"/>
              </a:solidFill>
              <a:latin typeface="Abadi" panose="020B0604020104020204" pitchFamily="34" charset="0"/>
            </a:rPr>
            <a:t> </a:t>
          </a:r>
        </a:p>
        <a:p>
          <a:pPr algn="ctr"/>
          <a:r>
            <a:rPr lang="en-GB" sz="900" b="0" i="0" kern="200" spc="60" baseline="0">
              <a:solidFill>
                <a:schemeClr val="bg1"/>
              </a:solidFill>
              <a:latin typeface="Abadi" panose="020B0604020104020204" pitchFamily="34" charset="0"/>
            </a:rPr>
            <a:t>Sales KPI Metrics</a:t>
          </a:r>
          <a:r>
            <a:rPr lang="en-GB" sz="1050" b="0" i="0" kern="200" spc="60" baseline="0">
              <a:solidFill>
                <a:schemeClr val="bg1"/>
              </a:solidFill>
              <a:latin typeface="Abadi" panose="020B0604020104020204" pitchFamily="34" charset="0"/>
            </a:rPr>
            <a:t> </a:t>
          </a:r>
        </a:p>
        <a:p>
          <a:pPr algn="ctr"/>
          <a:r>
            <a:rPr lang="en-GB" sz="800" b="0" i="0" kern="200" spc="60" baseline="0">
              <a:solidFill>
                <a:srgbClr val="E723FF"/>
              </a:solidFill>
              <a:latin typeface="Abadi" panose="020B0604020104020204" pitchFamily="34" charset="0"/>
            </a:rPr>
            <a:t>2022</a:t>
          </a:r>
          <a:endParaRPr lang="en-FI" sz="800" b="0" i="0" kern="200" spc="60" baseline="0">
            <a:solidFill>
              <a:srgbClr val="E723FF"/>
            </a:solidFill>
            <a:latin typeface="Abadi" panose="020B0604020104020204" pitchFamily="34" charset="0"/>
          </a:endParaRPr>
        </a:p>
      </xdr:txBody>
    </xdr:sp>
    <xdr:clientData/>
  </xdr:twoCellAnchor>
  <xdr:twoCellAnchor editAs="absolute">
    <xdr:from>
      <xdr:col>0</xdr:col>
      <xdr:colOff>122020</xdr:colOff>
      <xdr:row>1</xdr:row>
      <xdr:rowOff>184574</xdr:rowOff>
    </xdr:from>
    <xdr:to>
      <xdr:col>1</xdr:col>
      <xdr:colOff>619653</xdr:colOff>
      <xdr:row>5</xdr:row>
      <xdr:rowOff>171239</xdr:rowOff>
    </xdr:to>
    <xdr:pic>
      <xdr:nvPicPr>
        <xdr:cNvPr id="7" name="Picture 6">
          <a:extLst>
            <a:ext uri="{FF2B5EF4-FFF2-40B4-BE49-F238E27FC236}">
              <a16:creationId xmlns:a16="http://schemas.microsoft.com/office/drawing/2014/main" id="{E3A6F7D0-E355-4EBB-9B27-534B8BF03D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2020" y="379307"/>
          <a:ext cx="1166500" cy="765599"/>
        </a:xfrm>
        <a:prstGeom prst="rect">
          <a:avLst/>
        </a:prstGeom>
      </xdr:spPr>
    </xdr:pic>
    <xdr:clientData/>
  </xdr:twoCellAnchor>
  <xdr:twoCellAnchor editAs="absolute">
    <xdr:from>
      <xdr:col>2</xdr:col>
      <xdr:colOff>143934</xdr:colOff>
      <xdr:row>0</xdr:row>
      <xdr:rowOff>182033</xdr:rowOff>
    </xdr:from>
    <xdr:to>
      <xdr:col>4</xdr:col>
      <xdr:colOff>508000</xdr:colOff>
      <xdr:row>11</xdr:row>
      <xdr:rowOff>17780</xdr:rowOff>
    </xdr:to>
    <xdr:sp macro="" textlink="">
      <xdr:nvSpPr>
        <xdr:cNvPr id="8" name="Rectangle: Rounded Corners 7">
          <a:extLst>
            <a:ext uri="{FF2B5EF4-FFF2-40B4-BE49-F238E27FC236}">
              <a16:creationId xmlns:a16="http://schemas.microsoft.com/office/drawing/2014/main" id="{4183D648-B17C-4C01-A1D6-474CB2E80E77}"/>
            </a:ext>
          </a:extLst>
        </xdr:cNvPr>
        <xdr:cNvSpPr/>
      </xdr:nvSpPr>
      <xdr:spPr>
        <a:xfrm>
          <a:off x="1481667" y="182033"/>
          <a:ext cx="1701800" cy="1977814"/>
        </a:xfrm>
        <a:prstGeom prst="roundRect">
          <a:avLst>
            <a:gd name="adj" fmla="val 4790"/>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2</xdr:col>
      <xdr:colOff>456901</xdr:colOff>
      <xdr:row>1</xdr:row>
      <xdr:rowOff>64457</xdr:rowOff>
    </xdr:from>
    <xdr:to>
      <xdr:col>4</xdr:col>
      <xdr:colOff>300267</xdr:colOff>
      <xdr:row>2</xdr:row>
      <xdr:rowOff>136463</xdr:rowOff>
    </xdr:to>
    <xdr:sp macro="" textlink="">
      <xdr:nvSpPr>
        <xdr:cNvPr id="9" name="TextBox 8">
          <a:extLst>
            <a:ext uri="{FF2B5EF4-FFF2-40B4-BE49-F238E27FC236}">
              <a16:creationId xmlns:a16="http://schemas.microsoft.com/office/drawing/2014/main" id="{42340600-3C58-4E4A-9B36-0DA4E9AAFC78}"/>
            </a:ext>
          </a:extLst>
        </xdr:cNvPr>
        <xdr:cNvSpPr txBox="1"/>
      </xdr:nvSpPr>
      <xdr:spPr>
        <a:xfrm>
          <a:off x="1794634" y="259190"/>
          <a:ext cx="118110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200">
              <a:solidFill>
                <a:schemeClr val="bg1">
                  <a:lumMod val="50000"/>
                </a:schemeClr>
              </a:solidFill>
              <a:latin typeface="Abadi" panose="020B0604020104020204" pitchFamily="34" charset="0"/>
            </a:rPr>
            <a:t>Total Earnings</a:t>
          </a:r>
        </a:p>
      </xdr:txBody>
    </xdr:sp>
    <xdr:clientData/>
  </xdr:twoCellAnchor>
  <xdr:twoCellAnchor editAs="absolute">
    <xdr:from>
      <xdr:col>2</xdr:col>
      <xdr:colOff>146989</xdr:colOff>
      <xdr:row>3</xdr:row>
      <xdr:rowOff>87211</xdr:rowOff>
    </xdr:from>
    <xdr:to>
      <xdr:col>3</xdr:col>
      <xdr:colOff>279401</xdr:colOff>
      <xdr:row>4</xdr:row>
      <xdr:rowOff>170033</xdr:rowOff>
    </xdr:to>
    <xdr:sp macro="" textlink="Pivottables!B6">
      <xdr:nvSpPr>
        <xdr:cNvPr id="10" name="TextBox 9">
          <a:extLst>
            <a:ext uri="{FF2B5EF4-FFF2-40B4-BE49-F238E27FC236}">
              <a16:creationId xmlns:a16="http://schemas.microsoft.com/office/drawing/2014/main" id="{7C4C9825-A186-4599-A6A7-8D6B0965A152}"/>
            </a:ext>
          </a:extLst>
        </xdr:cNvPr>
        <xdr:cNvSpPr txBox="1"/>
      </xdr:nvSpPr>
      <xdr:spPr>
        <a:xfrm>
          <a:off x="1484722" y="671411"/>
          <a:ext cx="801279" cy="277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C05221A-1AB4-4FA6-A250-C254F12E1E4A}" type="TxLink">
            <a:rPr lang="en-US" sz="1600" b="1" i="0" u="none" strike="noStrike">
              <a:solidFill>
                <a:schemeClr val="bg1"/>
              </a:solidFill>
              <a:latin typeface="Calibri"/>
              <a:cs typeface="Calibri"/>
            </a:rPr>
            <a:pPr algn="l"/>
            <a:t>116M</a:t>
          </a:fld>
          <a:endParaRPr lang="en-GB" sz="1600" b="1">
            <a:solidFill>
              <a:schemeClr val="bg1"/>
            </a:solidFill>
            <a:latin typeface="Abadi" panose="020B0604020104020204" pitchFamily="34" charset="0"/>
          </a:endParaRPr>
        </a:p>
      </xdr:txBody>
    </xdr:sp>
    <xdr:clientData/>
  </xdr:twoCellAnchor>
  <xdr:twoCellAnchor editAs="absolute">
    <xdr:from>
      <xdr:col>2</xdr:col>
      <xdr:colOff>144448</xdr:colOff>
      <xdr:row>4</xdr:row>
      <xdr:rowOff>113420</xdr:rowOff>
    </xdr:from>
    <xdr:to>
      <xdr:col>4</xdr:col>
      <xdr:colOff>141738</xdr:colOff>
      <xdr:row>5</xdr:row>
      <xdr:rowOff>143684</xdr:rowOff>
    </xdr:to>
    <xdr:sp macro="" textlink="">
      <xdr:nvSpPr>
        <xdr:cNvPr id="11" name="TextBox 10">
          <a:extLst>
            <a:ext uri="{FF2B5EF4-FFF2-40B4-BE49-F238E27FC236}">
              <a16:creationId xmlns:a16="http://schemas.microsoft.com/office/drawing/2014/main" id="{F5BACF73-CC9F-4C52-B5C4-7BC44A881911}"/>
            </a:ext>
          </a:extLst>
        </xdr:cNvPr>
        <xdr:cNvSpPr txBox="1"/>
      </xdr:nvSpPr>
      <xdr:spPr>
        <a:xfrm>
          <a:off x="1482918" y="908550"/>
          <a:ext cx="1335024"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900">
              <a:solidFill>
                <a:schemeClr val="bg1">
                  <a:lumMod val="50000"/>
                </a:schemeClr>
              </a:solidFill>
              <a:latin typeface="Arial" panose="020B0604020202020204" pitchFamily="34" charset="0"/>
              <a:cs typeface="Arial" panose="020B0604020202020204" pitchFamily="34" charset="0"/>
            </a:rPr>
            <a:t>Egyptian Pounds</a:t>
          </a:r>
        </a:p>
      </xdr:txBody>
    </xdr:sp>
    <xdr:clientData/>
  </xdr:twoCellAnchor>
  <xdr:twoCellAnchor editAs="absolute">
    <xdr:from>
      <xdr:col>2</xdr:col>
      <xdr:colOff>535094</xdr:colOff>
      <xdr:row>3</xdr:row>
      <xdr:rowOff>93133</xdr:rowOff>
    </xdr:from>
    <xdr:to>
      <xdr:col>2</xdr:col>
      <xdr:colOff>649394</xdr:colOff>
      <xdr:row>3</xdr:row>
      <xdr:rowOff>165133</xdr:rowOff>
    </xdr:to>
    <xdr:sp macro="" textlink="">
      <xdr:nvSpPr>
        <xdr:cNvPr id="13" name="Isosceles Triangle 12">
          <a:extLst>
            <a:ext uri="{FF2B5EF4-FFF2-40B4-BE49-F238E27FC236}">
              <a16:creationId xmlns:a16="http://schemas.microsoft.com/office/drawing/2014/main" id="{DCECDA69-9CD5-447B-8C29-2DC8996ED030}"/>
            </a:ext>
          </a:extLst>
        </xdr:cNvPr>
        <xdr:cNvSpPr/>
      </xdr:nvSpPr>
      <xdr:spPr>
        <a:xfrm>
          <a:off x="1872827" y="677333"/>
          <a:ext cx="114300" cy="72000"/>
        </a:xfrm>
        <a:prstGeom prst="triangle">
          <a:avLst/>
        </a:prstGeom>
        <a:solidFill>
          <a:srgbClr val="81FB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2</xdr:col>
      <xdr:colOff>191195</xdr:colOff>
      <xdr:row>6</xdr:row>
      <xdr:rowOff>21867</xdr:rowOff>
    </xdr:from>
    <xdr:to>
      <xdr:col>4</xdr:col>
      <xdr:colOff>270933</xdr:colOff>
      <xdr:row>6</xdr:row>
      <xdr:rowOff>21867</xdr:rowOff>
    </xdr:to>
    <xdr:cxnSp macro="">
      <xdr:nvCxnSpPr>
        <xdr:cNvPr id="20" name="Straight Connector 19">
          <a:extLst>
            <a:ext uri="{FF2B5EF4-FFF2-40B4-BE49-F238E27FC236}">
              <a16:creationId xmlns:a16="http://schemas.microsoft.com/office/drawing/2014/main" id="{54F14972-18F4-4353-9F7E-134A237B8FD4}"/>
            </a:ext>
          </a:extLst>
        </xdr:cNvPr>
        <xdr:cNvCxnSpPr/>
      </xdr:nvCxnSpPr>
      <xdr:spPr>
        <a:xfrm>
          <a:off x="1528928" y="1190267"/>
          <a:ext cx="1417472" cy="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49364</xdr:colOff>
      <xdr:row>6</xdr:row>
      <xdr:rowOff>108189</xdr:rowOff>
    </xdr:from>
    <xdr:to>
      <xdr:col>4</xdr:col>
      <xdr:colOff>22270</xdr:colOff>
      <xdr:row>7</xdr:row>
      <xdr:rowOff>180196</xdr:rowOff>
    </xdr:to>
    <xdr:sp macro="" textlink="">
      <xdr:nvSpPr>
        <xdr:cNvPr id="24" name="TextBox 23">
          <a:extLst>
            <a:ext uri="{FF2B5EF4-FFF2-40B4-BE49-F238E27FC236}">
              <a16:creationId xmlns:a16="http://schemas.microsoft.com/office/drawing/2014/main" id="{49C5D338-E794-4DE4-9A67-3232F1E2E9E9}"/>
            </a:ext>
          </a:extLst>
        </xdr:cNvPr>
        <xdr:cNvSpPr txBox="1"/>
      </xdr:nvSpPr>
      <xdr:spPr>
        <a:xfrm>
          <a:off x="1387834" y="1300885"/>
          <a:ext cx="131064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200">
              <a:solidFill>
                <a:schemeClr val="bg1">
                  <a:lumMod val="50000"/>
                </a:schemeClr>
              </a:solidFill>
              <a:latin typeface="Abadi" panose="020B0604020104020204" pitchFamily="34" charset="0"/>
            </a:rPr>
            <a:t>Total Paid Calls</a:t>
          </a:r>
        </a:p>
      </xdr:txBody>
    </xdr:sp>
    <xdr:clientData/>
  </xdr:twoCellAnchor>
  <xdr:twoCellAnchor editAs="absolute">
    <xdr:from>
      <xdr:col>2</xdr:col>
      <xdr:colOff>134031</xdr:colOff>
      <xdr:row>7</xdr:row>
      <xdr:rowOff>131937</xdr:rowOff>
    </xdr:from>
    <xdr:to>
      <xdr:col>3</xdr:col>
      <xdr:colOff>516467</xdr:colOff>
      <xdr:row>9</xdr:row>
      <xdr:rowOff>20025</xdr:rowOff>
    </xdr:to>
    <xdr:sp macro="" textlink="Pivottables!I$6">
      <xdr:nvSpPr>
        <xdr:cNvPr id="25" name="TextBox 24">
          <a:extLst>
            <a:ext uri="{FF2B5EF4-FFF2-40B4-BE49-F238E27FC236}">
              <a16:creationId xmlns:a16="http://schemas.microsoft.com/office/drawing/2014/main" id="{9BFBC695-AECC-4185-B959-CED425309BC0}"/>
            </a:ext>
          </a:extLst>
        </xdr:cNvPr>
        <xdr:cNvSpPr txBox="1"/>
      </xdr:nvSpPr>
      <xdr:spPr>
        <a:xfrm>
          <a:off x="1471764" y="1495070"/>
          <a:ext cx="1051303" cy="2775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EC4213BD-C94A-4FF8-AF02-F44A094BD347}" type="TxLink">
            <a:rPr lang="en-US" sz="1600" b="1" i="0" u="none" strike="noStrike">
              <a:solidFill>
                <a:schemeClr val="bg1"/>
              </a:solidFill>
              <a:latin typeface="Arial"/>
              <a:cs typeface="Arial"/>
            </a:rPr>
            <a:pPr algn="l"/>
            <a:t>4</a:t>
          </a:fld>
          <a:endParaRPr lang="en-GB" sz="1600" b="1">
            <a:solidFill>
              <a:schemeClr val="bg1"/>
            </a:solidFill>
            <a:latin typeface="Abadi" panose="020B0604020104020204" pitchFamily="34" charset="0"/>
          </a:endParaRPr>
        </a:p>
      </xdr:txBody>
    </xdr:sp>
    <xdr:clientData/>
  </xdr:twoCellAnchor>
  <xdr:twoCellAnchor editAs="absolute">
    <xdr:from>
      <xdr:col>2</xdr:col>
      <xdr:colOff>125564</xdr:colOff>
      <xdr:row>8</xdr:row>
      <xdr:rowOff>150526</xdr:rowOff>
    </xdr:from>
    <xdr:to>
      <xdr:col>2</xdr:col>
      <xdr:colOff>651934</xdr:colOff>
      <xdr:row>10</xdr:row>
      <xdr:rowOff>58126</xdr:rowOff>
    </xdr:to>
    <xdr:sp macro="" textlink="">
      <xdr:nvSpPr>
        <xdr:cNvPr id="26" name="TextBox 25">
          <a:extLst>
            <a:ext uri="{FF2B5EF4-FFF2-40B4-BE49-F238E27FC236}">
              <a16:creationId xmlns:a16="http://schemas.microsoft.com/office/drawing/2014/main" id="{3F1C5055-710E-4CEA-83B6-9289B6331776}"/>
            </a:ext>
          </a:extLst>
        </xdr:cNvPr>
        <xdr:cNvSpPr txBox="1"/>
      </xdr:nvSpPr>
      <xdr:spPr>
        <a:xfrm>
          <a:off x="1463297" y="1708393"/>
          <a:ext cx="526370" cy="297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900">
              <a:solidFill>
                <a:schemeClr val="bg1">
                  <a:lumMod val="50000"/>
                </a:schemeClr>
              </a:solidFill>
              <a:latin typeface="Arial" panose="020B0604020202020204" pitchFamily="34" charset="0"/>
              <a:cs typeface="Arial" panose="020B0604020202020204" pitchFamily="34" charset="0"/>
            </a:rPr>
            <a:t>Calls</a:t>
          </a:r>
        </a:p>
        <a:p>
          <a:pPr algn="l"/>
          <a:endParaRPr lang="en-GB" sz="900">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absolute">
    <xdr:from>
      <xdr:col>5</xdr:col>
      <xdr:colOff>53275</xdr:colOff>
      <xdr:row>1</xdr:row>
      <xdr:rowOff>8468</xdr:rowOff>
    </xdr:from>
    <xdr:to>
      <xdr:col>7</xdr:col>
      <xdr:colOff>635000</xdr:colOff>
      <xdr:row>11</xdr:row>
      <xdr:rowOff>42740</xdr:rowOff>
    </xdr:to>
    <xdr:grpSp>
      <xdr:nvGrpSpPr>
        <xdr:cNvPr id="16" name="Group 15">
          <a:extLst>
            <a:ext uri="{FF2B5EF4-FFF2-40B4-BE49-F238E27FC236}">
              <a16:creationId xmlns:a16="http://schemas.microsoft.com/office/drawing/2014/main" id="{B182BE63-FF9B-4758-ACE4-3B879ACEE2AC}"/>
            </a:ext>
          </a:extLst>
        </xdr:cNvPr>
        <xdr:cNvGrpSpPr/>
      </xdr:nvGrpSpPr>
      <xdr:grpSpPr>
        <a:xfrm>
          <a:off x="3406075" y="206588"/>
          <a:ext cx="1922845" cy="2015472"/>
          <a:chOff x="3399183" y="210379"/>
          <a:chExt cx="1928191" cy="2018969"/>
        </a:xfrm>
      </xdr:grpSpPr>
      <xdr:sp macro="" textlink="">
        <xdr:nvSpPr>
          <xdr:cNvPr id="31" name="Rectangle: Rounded Corners 30">
            <a:extLst>
              <a:ext uri="{FF2B5EF4-FFF2-40B4-BE49-F238E27FC236}">
                <a16:creationId xmlns:a16="http://schemas.microsoft.com/office/drawing/2014/main" id="{CEBBE945-E4B0-4EA3-87C9-3FE777DA4E31}"/>
              </a:ext>
            </a:extLst>
          </xdr:cNvPr>
          <xdr:cNvSpPr/>
        </xdr:nvSpPr>
        <xdr:spPr>
          <a:xfrm>
            <a:off x="3399183" y="210379"/>
            <a:ext cx="1928191" cy="2018969"/>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33" name="TextBox 32">
            <a:extLst>
              <a:ext uri="{FF2B5EF4-FFF2-40B4-BE49-F238E27FC236}">
                <a16:creationId xmlns:a16="http://schemas.microsoft.com/office/drawing/2014/main" id="{7990B2FB-D9E0-44E7-98F7-4D8BE13CF149}"/>
              </a:ext>
            </a:extLst>
          </xdr:cNvPr>
          <xdr:cNvSpPr txBox="1"/>
        </xdr:nvSpPr>
        <xdr:spPr>
          <a:xfrm>
            <a:off x="3429996" y="288956"/>
            <a:ext cx="929640" cy="5942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GB" sz="900">
                <a:solidFill>
                  <a:schemeClr val="bg1">
                    <a:lumMod val="50000"/>
                  </a:schemeClr>
                </a:solidFill>
                <a:latin typeface="Abadi" panose="020B0604020104020204" pitchFamily="34" charset="0"/>
              </a:rPr>
              <a:t>Top 5 </a:t>
            </a:r>
          </a:p>
          <a:p>
            <a:pPr algn="l"/>
            <a:r>
              <a:rPr lang="en-GB" sz="1200">
                <a:solidFill>
                  <a:schemeClr val="bg1"/>
                </a:solidFill>
                <a:latin typeface="Abadi" panose="020B0604020104020204" pitchFamily="34" charset="0"/>
              </a:rPr>
              <a:t>Consultant </a:t>
            </a:r>
          </a:p>
          <a:p>
            <a:pPr algn="l"/>
            <a:r>
              <a:rPr lang="en-GB" sz="900">
                <a:solidFill>
                  <a:schemeClr val="bg1">
                    <a:lumMod val="50000"/>
                  </a:schemeClr>
                </a:solidFill>
                <a:latin typeface="Abadi" panose="020B0604020104020204" pitchFamily="34" charset="0"/>
              </a:rPr>
              <a:t>Sales Revenue</a:t>
            </a:r>
          </a:p>
        </xdr:txBody>
      </xdr:sp>
      <xdr:sp macro="" textlink="">
        <xdr:nvSpPr>
          <xdr:cNvPr id="35" name="Star: 5 Points 34">
            <a:extLst>
              <a:ext uri="{FF2B5EF4-FFF2-40B4-BE49-F238E27FC236}">
                <a16:creationId xmlns:a16="http://schemas.microsoft.com/office/drawing/2014/main" id="{B54163CF-6BCF-4319-945A-F537B3F40E60}"/>
              </a:ext>
            </a:extLst>
          </xdr:cNvPr>
          <xdr:cNvSpPr/>
        </xdr:nvSpPr>
        <xdr:spPr>
          <a:xfrm>
            <a:off x="5179943" y="374043"/>
            <a:ext cx="91440" cy="92102"/>
          </a:xfrm>
          <a:prstGeom prst="star5">
            <a:avLst/>
          </a:prstGeom>
          <a:solidFill>
            <a:srgbClr val="FED14E"/>
          </a:solidFill>
          <a:ln>
            <a:solidFill>
              <a:srgbClr val="FED14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grpSp>
        <xdr:nvGrpSpPr>
          <xdr:cNvPr id="41" name="Group 40">
            <a:extLst>
              <a:ext uri="{FF2B5EF4-FFF2-40B4-BE49-F238E27FC236}">
                <a16:creationId xmlns:a16="http://schemas.microsoft.com/office/drawing/2014/main" id="{78709ADF-77C7-4E79-ADEA-86C8DA01B0A5}"/>
              </a:ext>
            </a:extLst>
          </xdr:cNvPr>
          <xdr:cNvGrpSpPr/>
        </xdr:nvGrpSpPr>
        <xdr:grpSpPr>
          <a:xfrm>
            <a:off x="3650839" y="811982"/>
            <a:ext cx="1599344" cy="339910"/>
            <a:chOff x="3830608" y="818529"/>
            <a:chExt cx="1602452" cy="330528"/>
          </a:xfrm>
        </xdr:grpSpPr>
        <xdr:sp macro="" textlink="Pivottables!P$6">
          <xdr:nvSpPr>
            <xdr:cNvPr id="36" name="TextBox 35">
              <a:extLst>
                <a:ext uri="{FF2B5EF4-FFF2-40B4-BE49-F238E27FC236}">
                  <a16:creationId xmlns:a16="http://schemas.microsoft.com/office/drawing/2014/main" id="{4670E264-32E1-4497-AB8E-FCF20A55E128}"/>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870CE453-E2D5-4078-909B-3699393C26F4}" type="TxLink">
                <a:rPr lang="en-US" sz="1100" b="0" i="0" u="none" strike="noStrike">
                  <a:solidFill>
                    <a:schemeClr val="bg1">
                      <a:lumMod val="50000"/>
                    </a:schemeClr>
                  </a:solidFill>
                  <a:latin typeface="Arial"/>
                  <a:cs typeface="Arial"/>
                </a:rPr>
                <a:pPr algn="l"/>
                <a:t>Dary</a:t>
              </a:fld>
              <a:endParaRPr lang="en-GB" sz="1100">
                <a:solidFill>
                  <a:schemeClr val="bg1">
                    <a:lumMod val="50000"/>
                  </a:schemeClr>
                </a:solidFill>
                <a:latin typeface="Abadi" panose="020B0604020104020204" pitchFamily="34" charset="0"/>
              </a:endParaRPr>
            </a:p>
          </xdr:txBody>
        </xdr:sp>
        <xdr:sp macro="" textlink="Pivottables!Q6">
          <xdr:nvSpPr>
            <xdr:cNvPr id="37" name="TextBox 36">
              <a:extLst>
                <a:ext uri="{FF2B5EF4-FFF2-40B4-BE49-F238E27FC236}">
                  <a16:creationId xmlns:a16="http://schemas.microsoft.com/office/drawing/2014/main" id="{251FC9BF-63DD-4022-A433-2C10AE4DBD48}"/>
                </a:ext>
              </a:extLst>
            </xdr:cNvPr>
            <xdr:cNvSpPr txBox="1"/>
          </xdr:nvSpPr>
          <xdr:spPr>
            <a:xfrm>
              <a:off x="3830608" y="818529"/>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5BCDE241-663B-4BF7-8EC2-8116CF2F5281}" type="TxLink">
                <a:rPr lang="en-US" sz="1100" b="0" i="0" u="none" strike="noStrike">
                  <a:solidFill>
                    <a:schemeClr val="bg1"/>
                  </a:solidFill>
                  <a:latin typeface="Arial"/>
                  <a:cs typeface="Arial"/>
                </a:rPr>
                <a:pPr algn="r"/>
                <a:t>76M</a:t>
              </a:fld>
              <a:endParaRPr lang="en-US" sz="1100" b="0" i="0" u="none" strike="noStrike">
                <a:solidFill>
                  <a:schemeClr val="bg1"/>
                </a:solidFill>
                <a:latin typeface="Arial"/>
                <a:cs typeface="Arial"/>
              </a:endParaRPr>
            </a:p>
          </xdr:txBody>
        </xdr:sp>
      </xdr:grpSp>
      <xdr:grpSp>
        <xdr:nvGrpSpPr>
          <xdr:cNvPr id="42" name="Group 41">
            <a:extLst>
              <a:ext uri="{FF2B5EF4-FFF2-40B4-BE49-F238E27FC236}">
                <a16:creationId xmlns:a16="http://schemas.microsoft.com/office/drawing/2014/main" id="{13707A2B-868A-4E58-BAE9-DE4DC8038B0F}"/>
              </a:ext>
            </a:extLst>
          </xdr:cNvPr>
          <xdr:cNvGrpSpPr/>
        </xdr:nvGrpSpPr>
        <xdr:grpSpPr>
          <a:xfrm>
            <a:off x="3663181" y="1021625"/>
            <a:ext cx="1599343" cy="381148"/>
            <a:chOff x="3830609" y="820346"/>
            <a:chExt cx="1602451" cy="330528"/>
          </a:xfrm>
        </xdr:grpSpPr>
        <xdr:sp macro="" textlink="Pivottables!P7">
          <xdr:nvSpPr>
            <xdr:cNvPr id="43" name="TextBox 42">
              <a:extLst>
                <a:ext uri="{FF2B5EF4-FFF2-40B4-BE49-F238E27FC236}">
                  <a16:creationId xmlns:a16="http://schemas.microsoft.com/office/drawing/2014/main" id="{D6321313-065E-41CB-8724-FEA78C5799EB}"/>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31A31E85-2391-420E-8B5C-052C28D97785}" type="TxLink">
                <a:rPr lang="en-US" sz="1100" b="0" i="0" u="none" strike="noStrike">
                  <a:solidFill>
                    <a:schemeClr val="bg1">
                      <a:lumMod val="50000"/>
                    </a:schemeClr>
                  </a:solidFill>
                  <a:latin typeface="Arial"/>
                  <a:cs typeface="Arial"/>
                </a:rPr>
                <a:pPr algn="l"/>
                <a:t>Rony</a:t>
              </a:fld>
              <a:endParaRPr lang="en-GB" sz="1100">
                <a:solidFill>
                  <a:schemeClr val="bg1">
                    <a:lumMod val="50000"/>
                  </a:schemeClr>
                </a:solidFill>
                <a:latin typeface="Abadi" panose="020B0604020104020204" pitchFamily="34" charset="0"/>
              </a:endParaRPr>
            </a:p>
          </xdr:txBody>
        </xdr:sp>
        <xdr:sp macro="" textlink="Pivottables!Q7">
          <xdr:nvSpPr>
            <xdr:cNvPr id="44" name="TextBox 43">
              <a:extLst>
                <a:ext uri="{FF2B5EF4-FFF2-40B4-BE49-F238E27FC236}">
                  <a16:creationId xmlns:a16="http://schemas.microsoft.com/office/drawing/2014/main" id="{D1A7FD94-8EDE-4B21-AC48-17073F78970E}"/>
                </a:ext>
              </a:extLst>
            </xdr:cNvPr>
            <xdr:cNvSpPr txBox="1"/>
          </xdr:nvSpPr>
          <xdr:spPr>
            <a:xfrm>
              <a:off x="3830609" y="820346"/>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A4A9253F-EBEA-41D3-BD53-6F33DAD58A71}" type="TxLink">
                <a:rPr lang="en-US" sz="1100" b="0" i="0" u="none" strike="noStrike">
                  <a:solidFill>
                    <a:schemeClr val="bg1"/>
                  </a:solidFill>
                  <a:latin typeface="Arial"/>
                  <a:cs typeface="Arial"/>
                </a:rPr>
                <a:pPr algn="r"/>
                <a:t>40M</a:t>
              </a:fld>
              <a:endParaRPr lang="en-US" sz="1100" b="0" i="0" u="none" strike="noStrike">
                <a:solidFill>
                  <a:schemeClr val="bg1"/>
                </a:solidFill>
                <a:latin typeface="Arial"/>
                <a:cs typeface="Arial"/>
              </a:endParaRPr>
            </a:p>
          </xdr:txBody>
        </xdr:sp>
      </xdr:grpSp>
      <xdr:grpSp>
        <xdr:nvGrpSpPr>
          <xdr:cNvPr id="45" name="Group 44">
            <a:extLst>
              <a:ext uri="{FF2B5EF4-FFF2-40B4-BE49-F238E27FC236}">
                <a16:creationId xmlns:a16="http://schemas.microsoft.com/office/drawing/2014/main" id="{89C8A760-43B1-4816-BDF6-FE4D9D45B4E6}"/>
              </a:ext>
            </a:extLst>
          </xdr:cNvPr>
          <xdr:cNvGrpSpPr/>
        </xdr:nvGrpSpPr>
        <xdr:grpSpPr>
          <a:xfrm>
            <a:off x="3667902" y="1304628"/>
            <a:ext cx="1599343" cy="272164"/>
            <a:chOff x="3830609" y="814347"/>
            <a:chExt cx="1602451" cy="330528"/>
          </a:xfrm>
        </xdr:grpSpPr>
        <xdr:sp macro="" textlink="Pivottables!P8">
          <xdr:nvSpPr>
            <xdr:cNvPr id="46" name="TextBox 45">
              <a:extLst>
                <a:ext uri="{FF2B5EF4-FFF2-40B4-BE49-F238E27FC236}">
                  <a16:creationId xmlns:a16="http://schemas.microsoft.com/office/drawing/2014/main" id="{777A56BF-13C6-44D7-97C3-2D84CCD4FFE4}"/>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2FA6F63B-6099-44C5-AB00-16078DBC21B4}" type="TxLink">
                <a:rPr lang="en-US" sz="1100" b="0" i="0" u="none" strike="noStrike">
                  <a:solidFill>
                    <a:schemeClr val="bg1">
                      <a:lumMod val="50000"/>
                    </a:schemeClr>
                  </a:solidFill>
                  <a:latin typeface="Arial"/>
                  <a:cs typeface="Arial"/>
                </a:rPr>
                <a:pPr algn="l"/>
                <a:t>Mohmed</a:t>
              </a:fld>
              <a:endParaRPr lang="en-GB" sz="1100">
                <a:solidFill>
                  <a:schemeClr val="bg1">
                    <a:lumMod val="50000"/>
                  </a:schemeClr>
                </a:solidFill>
                <a:latin typeface="Abadi" panose="020B0604020104020204" pitchFamily="34" charset="0"/>
              </a:endParaRPr>
            </a:p>
          </xdr:txBody>
        </xdr:sp>
        <xdr:sp macro="" textlink="Pivottables!Q8">
          <xdr:nvSpPr>
            <xdr:cNvPr id="47" name="TextBox 46">
              <a:extLst>
                <a:ext uri="{FF2B5EF4-FFF2-40B4-BE49-F238E27FC236}">
                  <a16:creationId xmlns:a16="http://schemas.microsoft.com/office/drawing/2014/main" id="{D9693AC7-9475-4880-802C-38FAD0B94494}"/>
                </a:ext>
              </a:extLst>
            </xdr:cNvPr>
            <xdr:cNvSpPr txBox="1"/>
          </xdr:nvSpPr>
          <xdr:spPr>
            <a:xfrm>
              <a:off x="3830609" y="814347"/>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D1834CE-9C9B-4954-9799-25AC11145CB5}" type="TxLink">
                <a:rPr lang="en-US" sz="1100" b="0" i="0" u="none" strike="noStrike">
                  <a:solidFill>
                    <a:schemeClr val="bg1"/>
                  </a:solidFill>
                  <a:latin typeface="Arial"/>
                  <a:cs typeface="Arial"/>
                </a:rPr>
                <a:pPr algn="r"/>
                <a:t>0K</a:t>
              </a:fld>
              <a:endParaRPr lang="en-US" sz="1100" b="0" i="0" u="none" strike="noStrike">
                <a:solidFill>
                  <a:schemeClr val="bg1"/>
                </a:solidFill>
                <a:latin typeface="Arial"/>
                <a:cs typeface="Arial"/>
              </a:endParaRPr>
            </a:p>
          </xdr:txBody>
        </xdr:sp>
      </xdr:grpSp>
      <xdr:grpSp>
        <xdr:nvGrpSpPr>
          <xdr:cNvPr id="48" name="Group 47">
            <a:extLst>
              <a:ext uri="{FF2B5EF4-FFF2-40B4-BE49-F238E27FC236}">
                <a16:creationId xmlns:a16="http://schemas.microsoft.com/office/drawing/2014/main" id="{84C9BA75-FC28-43C9-9E1D-0A152D6B236E}"/>
              </a:ext>
            </a:extLst>
          </xdr:cNvPr>
          <xdr:cNvGrpSpPr/>
        </xdr:nvGrpSpPr>
        <xdr:grpSpPr>
          <a:xfrm>
            <a:off x="3670719" y="1757639"/>
            <a:ext cx="1599342" cy="319586"/>
            <a:chOff x="3830610" y="817460"/>
            <a:chExt cx="1602450" cy="330528"/>
          </a:xfrm>
        </xdr:grpSpPr>
        <xdr:sp macro="" textlink="Pivottables!P10">
          <xdr:nvSpPr>
            <xdr:cNvPr id="49" name="TextBox 48">
              <a:extLst>
                <a:ext uri="{FF2B5EF4-FFF2-40B4-BE49-F238E27FC236}">
                  <a16:creationId xmlns:a16="http://schemas.microsoft.com/office/drawing/2014/main" id="{45730564-3B46-428B-A1F6-A2C63DB35BE6}"/>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3752C788-6CF9-4933-84B0-8F9E988DF11F}" type="TxLink">
                <a:rPr lang="en-US" sz="1100" b="0" i="0" u="none" strike="noStrike">
                  <a:solidFill>
                    <a:schemeClr val="bg1">
                      <a:lumMod val="50000"/>
                    </a:schemeClr>
                  </a:solidFill>
                  <a:latin typeface="Arial"/>
                  <a:cs typeface="Arial"/>
                </a:rPr>
                <a:pPr algn="l"/>
                <a:t>Reham</a:t>
              </a:fld>
              <a:endParaRPr lang="en-GB" sz="1100">
                <a:solidFill>
                  <a:schemeClr val="bg1">
                    <a:lumMod val="50000"/>
                  </a:schemeClr>
                </a:solidFill>
                <a:latin typeface="Abadi" panose="020B0604020104020204" pitchFamily="34" charset="0"/>
              </a:endParaRPr>
            </a:p>
          </xdr:txBody>
        </xdr:sp>
        <xdr:sp macro="" textlink="Pivottables!Q10">
          <xdr:nvSpPr>
            <xdr:cNvPr id="50" name="TextBox 49">
              <a:extLst>
                <a:ext uri="{FF2B5EF4-FFF2-40B4-BE49-F238E27FC236}">
                  <a16:creationId xmlns:a16="http://schemas.microsoft.com/office/drawing/2014/main" id="{8F5101FA-B2C0-45B5-9F07-EC7E9C9C3C32}"/>
                </a:ext>
              </a:extLst>
            </xdr:cNvPr>
            <xdr:cNvSpPr txBox="1"/>
          </xdr:nvSpPr>
          <xdr:spPr>
            <a:xfrm>
              <a:off x="3830610" y="817460"/>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D2C64A8-392F-4E6D-B9EA-7A69F54C5158}" type="TxLink">
                <a:rPr lang="en-US" sz="1100" b="0" i="0" u="none" strike="noStrike">
                  <a:solidFill>
                    <a:schemeClr val="bg1"/>
                  </a:solidFill>
                  <a:latin typeface="Arial"/>
                  <a:cs typeface="Arial"/>
                </a:rPr>
                <a:pPr algn="r"/>
                <a:t>0K</a:t>
              </a:fld>
              <a:endParaRPr lang="en-US" sz="1100" b="0" i="0" u="none" strike="noStrike">
                <a:solidFill>
                  <a:schemeClr val="bg1"/>
                </a:solidFill>
                <a:latin typeface="Arial"/>
                <a:cs typeface="Arial"/>
              </a:endParaRPr>
            </a:p>
          </xdr:txBody>
        </xdr:sp>
      </xdr:grpSp>
      <xdr:grpSp>
        <xdr:nvGrpSpPr>
          <xdr:cNvPr id="51" name="Group 50">
            <a:extLst>
              <a:ext uri="{FF2B5EF4-FFF2-40B4-BE49-F238E27FC236}">
                <a16:creationId xmlns:a16="http://schemas.microsoft.com/office/drawing/2014/main" id="{B7B8BF6E-70F3-414F-A7B0-9D16ACBA72D8}"/>
              </a:ext>
            </a:extLst>
          </xdr:cNvPr>
          <xdr:cNvGrpSpPr/>
        </xdr:nvGrpSpPr>
        <xdr:grpSpPr>
          <a:xfrm>
            <a:off x="3672624" y="1541294"/>
            <a:ext cx="1599342" cy="285713"/>
            <a:chOff x="3830610" y="815341"/>
            <a:chExt cx="1602450" cy="330528"/>
          </a:xfrm>
        </xdr:grpSpPr>
        <xdr:sp macro="" textlink="Pivottables!P9">
          <xdr:nvSpPr>
            <xdr:cNvPr id="52" name="TextBox 51">
              <a:extLst>
                <a:ext uri="{FF2B5EF4-FFF2-40B4-BE49-F238E27FC236}">
                  <a16:creationId xmlns:a16="http://schemas.microsoft.com/office/drawing/2014/main" id="{54D792B9-3639-4DC2-8E10-10C6E43996D8}"/>
                </a:ext>
              </a:extLst>
            </xdr:cNvPr>
            <xdr:cNvSpPr txBox="1"/>
          </xdr:nvSpPr>
          <xdr:spPr>
            <a:xfrm>
              <a:off x="4648200" y="841876"/>
              <a:ext cx="784860" cy="263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9C20DAEB-D86A-488B-9E97-F54CB5EF317D}" type="TxLink">
                <a:rPr lang="en-US" sz="1100" b="0" i="0" u="none" strike="noStrike">
                  <a:solidFill>
                    <a:schemeClr val="bg1">
                      <a:lumMod val="50000"/>
                    </a:schemeClr>
                  </a:solidFill>
                  <a:latin typeface="Arial"/>
                  <a:cs typeface="Arial"/>
                </a:rPr>
                <a:pPr algn="l"/>
                <a:t>Hisham</a:t>
              </a:fld>
              <a:endParaRPr lang="en-GB" sz="1100">
                <a:solidFill>
                  <a:schemeClr val="bg1">
                    <a:lumMod val="50000"/>
                  </a:schemeClr>
                </a:solidFill>
                <a:latin typeface="Abadi" panose="020B0604020104020204" pitchFamily="34" charset="0"/>
              </a:endParaRPr>
            </a:p>
          </xdr:txBody>
        </xdr:sp>
        <xdr:sp macro="" textlink="Pivottables!Q9">
          <xdr:nvSpPr>
            <xdr:cNvPr id="53" name="TextBox 52">
              <a:extLst>
                <a:ext uri="{FF2B5EF4-FFF2-40B4-BE49-F238E27FC236}">
                  <a16:creationId xmlns:a16="http://schemas.microsoft.com/office/drawing/2014/main" id="{7A19AEF2-7616-4C1C-A298-9A94A18F4519}"/>
                </a:ext>
              </a:extLst>
            </xdr:cNvPr>
            <xdr:cNvSpPr txBox="1"/>
          </xdr:nvSpPr>
          <xdr:spPr>
            <a:xfrm>
              <a:off x="3830610" y="815341"/>
              <a:ext cx="592579" cy="3305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003984EE-CE68-49F3-ACC6-E9658BF7CA1C}" type="TxLink">
                <a:rPr lang="en-US" sz="1100" b="0" i="0" u="none" strike="noStrike">
                  <a:solidFill>
                    <a:schemeClr val="bg1"/>
                  </a:solidFill>
                  <a:latin typeface="Arial"/>
                  <a:cs typeface="Arial"/>
                </a:rPr>
                <a:pPr algn="r"/>
                <a:t>0K</a:t>
              </a:fld>
              <a:endParaRPr lang="en-US" sz="1100" b="0" i="0" u="none" strike="noStrike">
                <a:solidFill>
                  <a:schemeClr val="bg1"/>
                </a:solidFill>
                <a:latin typeface="Arial"/>
                <a:cs typeface="Arial"/>
              </a:endParaRPr>
            </a:p>
          </xdr:txBody>
        </xdr:sp>
      </xdr:grpSp>
    </xdr:grpSp>
    <xdr:clientData/>
  </xdr:twoCellAnchor>
  <xdr:twoCellAnchor editAs="absolute">
    <xdr:from>
      <xdr:col>8</xdr:col>
      <xdr:colOff>110324</xdr:colOff>
      <xdr:row>0</xdr:row>
      <xdr:rowOff>190500</xdr:rowOff>
    </xdr:from>
    <xdr:to>
      <xdr:col>14</xdr:col>
      <xdr:colOff>474134</xdr:colOff>
      <xdr:row>11</xdr:row>
      <xdr:rowOff>25584</xdr:rowOff>
    </xdr:to>
    <xdr:sp macro="" textlink="">
      <xdr:nvSpPr>
        <xdr:cNvPr id="54" name="Rectangle: Rounded Corners 53">
          <a:extLst>
            <a:ext uri="{FF2B5EF4-FFF2-40B4-BE49-F238E27FC236}">
              <a16:creationId xmlns:a16="http://schemas.microsoft.com/office/drawing/2014/main" id="{CBE7A8C1-D7E7-486A-9C18-5988249ACA58}"/>
            </a:ext>
          </a:extLst>
        </xdr:cNvPr>
        <xdr:cNvSpPr/>
      </xdr:nvSpPr>
      <xdr:spPr>
        <a:xfrm>
          <a:off x="5461257" y="190500"/>
          <a:ext cx="4377010" cy="1977151"/>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8</xdr:col>
      <xdr:colOff>190500</xdr:colOff>
      <xdr:row>1</xdr:row>
      <xdr:rowOff>91438</xdr:rowOff>
    </xdr:from>
    <xdr:to>
      <xdr:col>11</xdr:col>
      <xdr:colOff>226060</xdr:colOff>
      <xdr:row>2</xdr:row>
      <xdr:rowOff>163444</xdr:rowOff>
    </xdr:to>
    <xdr:sp macro="" textlink="">
      <xdr:nvSpPr>
        <xdr:cNvPr id="55" name="TextBox 54">
          <a:extLst>
            <a:ext uri="{FF2B5EF4-FFF2-40B4-BE49-F238E27FC236}">
              <a16:creationId xmlns:a16="http://schemas.microsoft.com/office/drawing/2014/main" id="{38E6F74D-6CB0-4DA8-965B-2C169A9D7E2F}"/>
            </a:ext>
          </a:extLst>
        </xdr:cNvPr>
        <xdr:cNvSpPr txBox="1"/>
      </xdr:nvSpPr>
      <xdr:spPr>
        <a:xfrm>
          <a:off x="5554980" y="289558"/>
          <a:ext cx="204216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solidFill>
              <a:latin typeface="Abadi" panose="020B0604020104020204" pitchFamily="34" charset="0"/>
            </a:rPr>
            <a:t>Total</a:t>
          </a:r>
          <a:r>
            <a:rPr lang="en-GB" sz="1200" baseline="0">
              <a:solidFill>
                <a:schemeClr val="bg1"/>
              </a:solidFill>
              <a:latin typeface="Abadi" panose="020B0604020104020204" pitchFamily="34" charset="0"/>
            </a:rPr>
            <a:t> Earnings </a:t>
          </a:r>
          <a:r>
            <a:rPr lang="en-GB" sz="1200" baseline="0">
              <a:solidFill>
                <a:schemeClr val="bg1">
                  <a:lumMod val="50000"/>
                </a:schemeClr>
              </a:solidFill>
              <a:latin typeface="Abadi" panose="020B0604020104020204" pitchFamily="34" charset="0"/>
            </a:rPr>
            <a:t>By Months</a:t>
          </a:r>
          <a:endParaRPr lang="en-GB" sz="1200">
            <a:solidFill>
              <a:schemeClr val="bg1">
                <a:lumMod val="50000"/>
              </a:schemeClr>
            </a:solidFill>
            <a:latin typeface="Abadi" panose="020B0604020104020204" pitchFamily="34" charset="0"/>
          </a:endParaRPr>
        </a:p>
      </xdr:txBody>
    </xdr:sp>
    <xdr:clientData/>
  </xdr:twoCellAnchor>
  <xdr:twoCellAnchor editAs="absolute">
    <xdr:from>
      <xdr:col>12</xdr:col>
      <xdr:colOff>410488</xdr:colOff>
      <xdr:row>7</xdr:row>
      <xdr:rowOff>36095</xdr:rowOff>
    </xdr:from>
    <xdr:to>
      <xdr:col>14</xdr:col>
      <xdr:colOff>296188</xdr:colOff>
      <xdr:row>10</xdr:row>
      <xdr:rowOff>160020</xdr:rowOff>
    </xdr:to>
    <xdr:grpSp>
      <xdr:nvGrpSpPr>
        <xdr:cNvPr id="5" name="Group 4">
          <a:extLst>
            <a:ext uri="{FF2B5EF4-FFF2-40B4-BE49-F238E27FC236}">
              <a16:creationId xmlns:a16="http://schemas.microsoft.com/office/drawing/2014/main" id="{CB992D4E-4619-40D7-A673-3B951F8BBC65}"/>
            </a:ext>
          </a:extLst>
        </xdr:cNvPr>
        <xdr:cNvGrpSpPr/>
      </xdr:nvGrpSpPr>
      <xdr:grpSpPr>
        <a:xfrm>
          <a:off x="8457208" y="1422935"/>
          <a:ext cx="1226820" cy="718285"/>
          <a:chOff x="8441305" y="1427573"/>
          <a:chExt cx="1224170" cy="720273"/>
        </a:xfrm>
      </xdr:grpSpPr>
      <xdr:grpSp>
        <xdr:nvGrpSpPr>
          <xdr:cNvPr id="62" name="Group 61">
            <a:extLst>
              <a:ext uri="{FF2B5EF4-FFF2-40B4-BE49-F238E27FC236}">
                <a16:creationId xmlns:a16="http://schemas.microsoft.com/office/drawing/2014/main" id="{DBF22220-7D82-4DB6-92F6-93246982012D}"/>
              </a:ext>
            </a:extLst>
          </xdr:cNvPr>
          <xdr:cNvGrpSpPr/>
        </xdr:nvGrpSpPr>
        <xdr:grpSpPr>
          <a:xfrm>
            <a:off x="8441305" y="1427573"/>
            <a:ext cx="1224170" cy="720273"/>
            <a:chOff x="5753100" y="1384835"/>
            <a:chExt cx="1226820" cy="718285"/>
          </a:xfrm>
        </xdr:grpSpPr>
        <xdr:sp macro="" textlink="">
          <xdr:nvSpPr>
            <xdr:cNvPr id="63" name="TextBox 62">
              <a:extLst>
                <a:ext uri="{FF2B5EF4-FFF2-40B4-BE49-F238E27FC236}">
                  <a16:creationId xmlns:a16="http://schemas.microsoft.com/office/drawing/2014/main" id="{88381533-6032-468E-9B74-21913E075AFC}"/>
                </a:ext>
              </a:extLst>
            </xdr:cNvPr>
            <xdr:cNvSpPr txBox="1"/>
          </xdr:nvSpPr>
          <xdr:spPr>
            <a:xfrm>
              <a:off x="5859780" y="1384835"/>
              <a:ext cx="100584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a:solidFill>
                    <a:schemeClr val="bg1">
                      <a:lumMod val="50000"/>
                    </a:schemeClr>
                  </a:solidFill>
                  <a:latin typeface="Abadi" panose="020B0604020104020204" pitchFamily="34" charset="0"/>
                </a:rPr>
                <a:t>Lowest</a:t>
              </a:r>
            </a:p>
            <a:p>
              <a:pPr algn="ctr"/>
              <a:r>
                <a:rPr lang="en-GB" sz="600">
                  <a:solidFill>
                    <a:schemeClr val="bg1">
                      <a:lumMod val="50000"/>
                    </a:schemeClr>
                  </a:solidFill>
                  <a:latin typeface="Abadi" panose="020B0604020104020204" pitchFamily="34" charset="0"/>
                </a:rPr>
                <a:t>Monthly Revenue</a:t>
              </a:r>
            </a:p>
          </xdr:txBody>
        </xdr:sp>
        <xdr:sp macro="" textlink="Pivottables!Z8">
          <xdr:nvSpPr>
            <xdr:cNvPr id="64" name="TextBox 63">
              <a:extLst>
                <a:ext uri="{FF2B5EF4-FFF2-40B4-BE49-F238E27FC236}">
                  <a16:creationId xmlns:a16="http://schemas.microsoft.com/office/drawing/2014/main" id="{FD4F7F42-D182-4E0C-9349-523F25EE5E2F}"/>
                </a:ext>
              </a:extLst>
            </xdr:cNvPr>
            <xdr:cNvSpPr txBox="1"/>
          </xdr:nvSpPr>
          <xdr:spPr>
            <a:xfrm>
              <a:off x="5753100" y="1735355"/>
              <a:ext cx="122682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4FF022-0BE9-4499-8D7D-7ADF00F08BEA}" type="TxLink">
                <a:rPr lang="en-US" sz="1200" b="0" i="0" u="none" strike="noStrike">
                  <a:solidFill>
                    <a:schemeClr val="bg1"/>
                  </a:solidFill>
                  <a:latin typeface="Arial"/>
                  <a:cs typeface="Arial"/>
                </a:rPr>
                <a:pPr algn="ctr"/>
                <a:t>116M</a:t>
              </a:fld>
              <a:endParaRPr lang="en-GB" sz="600">
                <a:solidFill>
                  <a:schemeClr val="bg1"/>
                </a:solidFill>
                <a:latin typeface="Abadi" panose="020B0604020104020204" pitchFamily="34" charset="0"/>
              </a:endParaRPr>
            </a:p>
          </xdr:txBody>
        </xdr:sp>
      </xdr:grpSp>
      <xdr:pic>
        <xdr:nvPicPr>
          <xdr:cNvPr id="69" name="Picture 68">
            <a:extLst>
              <a:ext uri="{FF2B5EF4-FFF2-40B4-BE49-F238E27FC236}">
                <a16:creationId xmlns:a16="http://schemas.microsoft.com/office/drawing/2014/main" id="{1E1CA65F-F34C-410A-B0B3-04B21EF8F357}"/>
              </a:ext>
            </a:extLst>
          </xdr:cNvPr>
          <xdr:cNvPicPr>
            <a:picLocks noChangeAspect="1"/>
          </xdr:cNvPicPr>
        </xdr:nvPicPr>
        <xdr:blipFill>
          <a:blip xmlns:r="http://schemas.openxmlformats.org/officeDocument/2006/relationships" r:embed="rId2" cstate="print">
            <a:duotone>
              <a:schemeClr val="accent2">
                <a:shade val="45000"/>
                <a:satMod val="135000"/>
              </a:schemeClr>
              <a:prstClr val="white"/>
            </a:duotone>
            <a:extLst>
              <a:ext uri="{28A0092B-C50C-407E-A947-70E740481C1C}">
                <a14:useLocalDpi xmlns:a14="http://schemas.microsoft.com/office/drawing/2010/main" val="0"/>
              </a:ext>
            </a:extLst>
          </a:blip>
          <a:stretch>
            <a:fillRect/>
          </a:stretch>
        </xdr:blipFill>
        <xdr:spPr>
          <a:xfrm flipH="1" flipV="1">
            <a:off x="8654664" y="1497164"/>
            <a:ext cx="108000" cy="108663"/>
          </a:xfrm>
          <a:prstGeom prst="rect">
            <a:avLst/>
          </a:prstGeom>
        </xdr:spPr>
      </xdr:pic>
    </xdr:grpSp>
    <xdr:clientData/>
  </xdr:twoCellAnchor>
  <xdr:twoCellAnchor editAs="absolute">
    <xdr:from>
      <xdr:col>8</xdr:col>
      <xdr:colOff>242848</xdr:colOff>
      <xdr:row>7</xdr:row>
      <xdr:rowOff>36095</xdr:rowOff>
    </xdr:from>
    <xdr:to>
      <xdr:col>10</xdr:col>
      <xdr:colOff>128548</xdr:colOff>
      <xdr:row>10</xdr:row>
      <xdr:rowOff>160020</xdr:rowOff>
    </xdr:to>
    <xdr:grpSp>
      <xdr:nvGrpSpPr>
        <xdr:cNvPr id="6" name="Group 5">
          <a:extLst>
            <a:ext uri="{FF2B5EF4-FFF2-40B4-BE49-F238E27FC236}">
              <a16:creationId xmlns:a16="http://schemas.microsoft.com/office/drawing/2014/main" id="{21EE9ACA-1D68-424E-91F6-79EDBE93C69D}"/>
            </a:ext>
          </a:extLst>
        </xdr:cNvPr>
        <xdr:cNvGrpSpPr/>
      </xdr:nvGrpSpPr>
      <xdr:grpSpPr>
        <a:xfrm>
          <a:off x="5607328" y="1422935"/>
          <a:ext cx="1226820" cy="718285"/>
          <a:chOff x="5596726" y="1427573"/>
          <a:chExt cx="1224170" cy="720273"/>
        </a:xfrm>
      </xdr:grpSpPr>
      <xdr:grpSp>
        <xdr:nvGrpSpPr>
          <xdr:cNvPr id="61" name="Group 60">
            <a:extLst>
              <a:ext uri="{FF2B5EF4-FFF2-40B4-BE49-F238E27FC236}">
                <a16:creationId xmlns:a16="http://schemas.microsoft.com/office/drawing/2014/main" id="{4EDDC412-99F9-42D0-A3F7-B79D16E79511}"/>
              </a:ext>
            </a:extLst>
          </xdr:cNvPr>
          <xdr:cNvGrpSpPr/>
        </xdr:nvGrpSpPr>
        <xdr:grpSpPr>
          <a:xfrm>
            <a:off x="5596726" y="1427573"/>
            <a:ext cx="1224170" cy="720273"/>
            <a:chOff x="5753100" y="1384835"/>
            <a:chExt cx="1226820" cy="718285"/>
          </a:xfrm>
        </xdr:grpSpPr>
        <xdr:sp macro="" textlink="">
          <xdr:nvSpPr>
            <xdr:cNvPr id="58" name="TextBox 57">
              <a:extLst>
                <a:ext uri="{FF2B5EF4-FFF2-40B4-BE49-F238E27FC236}">
                  <a16:creationId xmlns:a16="http://schemas.microsoft.com/office/drawing/2014/main" id="{2F7C73A8-96F6-4D64-91C7-881CB58FBF2E}"/>
                </a:ext>
              </a:extLst>
            </xdr:cNvPr>
            <xdr:cNvSpPr txBox="1"/>
          </xdr:nvSpPr>
          <xdr:spPr>
            <a:xfrm>
              <a:off x="5875020" y="1384835"/>
              <a:ext cx="100584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a:solidFill>
                    <a:schemeClr val="bg1">
                      <a:lumMod val="50000"/>
                    </a:schemeClr>
                  </a:solidFill>
                  <a:latin typeface="Abadi" panose="020B0604020104020204" pitchFamily="34" charset="0"/>
                </a:rPr>
                <a:t>Highest </a:t>
              </a:r>
            </a:p>
            <a:p>
              <a:pPr algn="ctr"/>
              <a:r>
                <a:rPr lang="en-GB" sz="600">
                  <a:solidFill>
                    <a:schemeClr val="bg1">
                      <a:lumMod val="50000"/>
                    </a:schemeClr>
                  </a:solidFill>
                  <a:latin typeface="Abadi" panose="020B0604020104020204" pitchFamily="34" charset="0"/>
                </a:rPr>
                <a:t>Monthly Revenue</a:t>
              </a:r>
            </a:p>
          </xdr:txBody>
        </xdr:sp>
        <xdr:sp macro="" textlink="Pivottables!Z6">
          <xdr:nvSpPr>
            <xdr:cNvPr id="59" name="TextBox 58">
              <a:extLst>
                <a:ext uri="{FF2B5EF4-FFF2-40B4-BE49-F238E27FC236}">
                  <a16:creationId xmlns:a16="http://schemas.microsoft.com/office/drawing/2014/main" id="{85F9B58A-07A4-4DE4-BC71-C62A31014800}"/>
                </a:ext>
              </a:extLst>
            </xdr:cNvPr>
            <xdr:cNvSpPr txBox="1"/>
          </xdr:nvSpPr>
          <xdr:spPr>
            <a:xfrm>
              <a:off x="5753100" y="1735355"/>
              <a:ext cx="122682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94B41B7-A765-4466-BE71-21E228694499}" type="TxLink">
                <a:rPr lang="en-US" sz="1200" b="0" i="0" u="none" strike="noStrike">
                  <a:solidFill>
                    <a:schemeClr val="bg1"/>
                  </a:solidFill>
                  <a:latin typeface="Arial"/>
                  <a:cs typeface="Arial"/>
                </a:rPr>
                <a:pPr algn="ctr"/>
                <a:t>4B</a:t>
              </a:fld>
              <a:endParaRPr lang="en-GB" sz="600">
                <a:solidFill>
                  <a:schemeClr val="bg1"/>
                </a:solidFill>
                <a:latin typeface="Abadi" panose="020B0604020104020204" pitchFamily="34" charset="0"/>
              </a:endParaRPr>
            </a:p>
          </xdr:txBody>
        </xdr:sp>
      </xdr:grpSp>
      <xdr:pic>
        <xdr:nvPicPr>
          <xdr:cNvPr id="70" name="Picture 69">
            <a:extLst>
              <a:ext uri="{FF2B5EF4-FFF2-40B4-BE49-F238E27FC236}">
                <a16:creationId xmlns:a16="http://schemas.microsoft.com/office/drawing/2014/main" id="{1E2670B4-B522-4369-BB7A-FF51E3F79653}"/>
              </a:ext>
            </a:extLst>
          </xdr:cNvPr>
          <xdr:cNvPicPr>
            <a:picLocks noChangeAspect="1"/>
          </xdr:cNvPicPr>
        </xdr:nvPicPr>
        <xdr:blipFill>
          <a:blip xmlns:r="http://schemas.openxmlformats.org/officeDocument/2006/relationships" r:embed="rId2"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flipH="1">
            <a:off x="5801140" y="1486894"/>
            <a:ext cx="108000" cy="108663"/>
          </a:xfrm>
          <a:prstGeom prst="rect">
            <a:avLst/>
          </a:prstGeom>
        </xdr:spPr>
      </xdr:pic>
    </xdr:grpSp>
    <xdr:clientData/>
  </xdr:twoCellAnchor>
  <xdr:twoCellAnchor editAs="absolute">
    <xdr:from>
      <xdr:col>10</xdr:col>
      <xdr:colOff>326668</xdr:colOff>
      <xdr:row>7</xdr:row>
      <xdr:rowOff>36095</xdr:rowOff>
    </xdr:from>
    <xdr:to>
      <xdr:col>12</xdr:col>
      <xdr:colOff>212368</xdr:colOff>
      <xdr:row>10</xdr:row>
      <xdr:rowOff>160020</xdr:rowOff>
    </xdr:to>
    <xdr:grpSp>
      <xdr:nvGrpSpPr>
        <xdr:cNvPr id="65" name="Group 64">
          <a:extLst>
            <a:ext uri="{FF2B5EF4-FFF2-40B4-BE49-F238E27FC236}">
              <a16:creationId xmlns:a16="http://schemas.microsoft.com/office/drawing/2014/main" id="{4336157B-1F3D-4B02-A275-AAAF7F9BD351}"/>
            </a:ext>
          </a:extLst>
        </xdr:cNvPr>
        <xdr:cNvGrpSpPr/>
      </xdr:nvGrpSpPr>
      <xdr:grpSpPr>
        <a:xfrm>
          <a:off x="7032268" y="1422935"/>
          <a:ext cx="1226820" cy="718285"/>
          <a:chOff x="5753100" y="1384835"/>
          <a:chExt cx="1226820" cy="718285"/>
        </a:xfrm>
      </xdr:grpSpPr>
      <xdr:sp macro="" textlink="">
        <xdr:nvSpPr>
          <xdr:cNvPr id="66" name="TextBox 65">
            <a:extLst>
              <a:ext uri="{FF2B5EF4-FFF2-40B4-BE49-F238E27FC236}">
                <a16:creationId xmlns:a16="http://schemas.microsoft.com/office/drawing/2014/main" id="{7CE65318-2DA9-4806-9A3C-23107B6D05A0}"/>
              </a:ext>
            </a:extLst>
          </xdr:cNvPr>
          <xdr:cNvSpPr txBox="1"/>
        </xdr:nvSpPr>
        <xdr:spPr>
          <a:xfrm>
            <a:off x="5859780" y="1384835"/>
            <a:ext cx="100584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1200">
                <a:solidFill>
                  <a:schemeClr val="bg1">
                    <a:lumMod val="50000"/>
                  </a:schemeClr>
                </a:solidFill>
                <a:latin typeface="Abadi" panose="020B0604020104020204" pitchFamily="34" charset="0"/>
              </a:rPr>
              <a:t>Average</a:t>
            </a:r>
          </a:p>
          <a:p>
            <a:pPr algn="ctr"/>
            <a:r>
              <a:rPr lang="en-GB" sz="600">
                <a:solidFill>
                  <a:schemeClr val="bg1">
                    <a:lumMod val="50000"/>
                  </a:schemeClr>
                </a:solidFill>
                <a:latin typeface="Abadi" panose="020B0604020104020204" pitchFamily="34" charset="0"/>
              </a:rPr>
              <a:t>Monthly Revenue</a:t>
            </a:r>
          </a:p>
        </xdr:txBody>
      </xdr:sp>
      <xdr:sp macro="" textlink="Pivottables!Z7">
        <xdr:nvSpPr>
          <xdr:cNvPr id="67" name="TextBox 66">
            <a:extLst>
              <a:ext uri="{FF2B5EF4-FFF2-40B4-BE49-F238E27FC236}">
                <a16:creationId xmlns:a16="http://schemas.microsoft.com/office/drawing/2014/main" id="{CE2E315B-B85C-4253-B735-0F8A1A04DA02}"/>
              </a:ext>
            </a:extLst>
          </xdr:cNvPr>
          <xdr:cNvSpPr txBox="1"/>
        </xdr:nvSpPr>
        <xdr:spPr>
          <a:xfrm>
            <a:off x="5753100" y="1735355"/>
            <a:ext cx="1226820" cy="3677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D8924E5-AF45-4F10-95EA-F37D0C71200C}" type="TxLink">
              <a:rPr lang="en-US" sz="1200" b="0" i="0" u="none" strike="noStrike">
                <a:solidFill>
                  <a:schemeClr val="bg1"/>
                </a:solidFill>
                <a:latin typeface="Arial"/>
                <a:cs typeface="Arial"/>
              </a:rPr>
              <a:pPr algn="ctr"/>
              <a:t>1B</a:t>
            </a:fld>
            <a:endParaRPr lang="en-GB" sz="600">
              <a:solidFill>
                <a:schemeClr val="bg1"/>
              </a:solidFill>
              <a:latin typeface="Abadi" panose="020B0604020104020204" pitchFamily="34" charset="0"/>
            </a:endParaRPr>
          </a:p>
        </xdr:txBody>
      </xdr:sp>
    </xdr:grpSp>
    <xdr:clientData/>
  </xdr:twoCellAnchor>
  <xdr:twoCellAnchor editAs="absolute">
    <xdr:from>
      <xdr:col>20</xdr:col>
      <xdr:colOff>529094</xdr:colOff>
      <xdr:row>0</xdr:row>
      <xdr:rowOff>190500</xdr:rowOff>
    </xdr:from>
    <xdr:to>
      <xdr:col>23</xdr:col>
      <xdr:colOff>112643</xdr:colOff>
      <xdr:row>11</xdr:row>
      <xdr:rowOff>16291</xdr:rowOff>
    </xdr:to>
    <xdr:sp macro="" textlink="">
      <xdr:nvSpPr>
        <xdr:cNvPr id="73" name="Rectangle: Rounded Corners 72">
          <a:extLst>
            <a:ext uri="{FF2B5EF4-FFF2-40B4-BE49-F238E27FC236}">
              <a16:creationId xmlns:a16="http://schemas.microsoft.com/office/drawing/2014/main" id="{9EA3B3F0-84CF-4AA6-9DB3-2E9ACB6454AD}"/>
            </a:ext>
          </a:extLst>
        </xdr:cNvPr>
        <xdr:cNvSpPr/>
      </xdr:nvSpPr>
      <xdr:spPr>
        <a:xfrm>
          <a:off x="13906427" y="190500"/>
          <a:ext cx="1590149" cy="1967858"/>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16</xdr:col>
      <xdr:colOff>68839</xdr:colOff>
      <xdr:row>1</xdr:row>
      <xdr:rowOff>181076</xdr:rowOff>
    </xdr:from>
    <xdr:to>
      <xdr:col>17</xdr:col>
      <xdr:colOff>433272</xdr:colOff>
      <xdr:row>5</xdr:row>
      <xdr:rowOff>34455</xdr:rowOff>
    </xdr:to>
    <xdr:grpSp>
      <xdr:nvGrpSpPr>
        <xdr:cNvPr id="93" name="Group 92">
          <a:extLst>
            <a:ext uri="{FF2B5EF4-FFF2-40B4-BE49-F238E27FC236}">
              <a16:creationId xmlns:a16="http://schemas.microsoft.com/office/drawing/2014/main" id="{EF93B290-8E42-4FF4-9E00-64CE9DD34404}"/>
            </a:ext>
          </a:extLst>
        </xdr:cNvPr>
        <xdr:cNvGrpSpPr/>
      </xdr:nvGrpSpPr>
      <xdr:grpSpPr>
        <a:xfrm>
          <a:off x="10797799" y="379196"/>
          <a:ext cx="1034993" cy="645859"/>
          <a:chOff x="10813443" y="379859"/>
          <a:chExt cx="934607" cy="648509"/>
        </a:xfrm>
      </xdr:grpSpPr>
      <xdr:sp macro="" textlink="">
        <xdr:nvSpPr>
          <xdr:cNvPr id="74" name="TextBox 73">
            <a:extLst>
              <a:ext uri="{FF2B5EF4-FFF2-40B4-BE49-F238E27FC236}">
                <a16:creationId xmlns:a16="http://schemas.microsoft.com/office/drawing/2014/main" id="{45AC45A6-08C8-47B3-AFF0-F867129AA60D}"/>
              </a:ext>
            </a:extLst>
          </xdr:cNvPr>
          <xdr:cNvSpPr txBox="1"/>
        </xdr:nvSpPr>
        <xdr:spPr>
          <a:xfrm>
            <a:off x="10813443" y="379859"/>
            <a:ext cx="918043"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lumMod val="50000"/>
                  </a:schemeClr>
                </a:solidFill>
                <a:latin typeface="Abadi" panose="020B0604020104020204" pitchFamily="34" charset="0"/>
              </a:rPr>
              <a:t>Total Paid </a:t>
            </a:r>
          </a:p>
        </xdr:txBody>
      </xdr:sp>
      <xdr:sp macro="" textlink="Pivottables!BA27">
        <xdr:nvSpPr>
          <xdr:cNvPr id="75" name="TextBox 74">
            <a:extLst>
              <a:ext uri="{FF2B5EF4-FFF2-40B4-BE49-F238E27FC236}">
                <a16:creationId xmlns:a16="http://schemas.microsoft.com/office/drawing/2014/main" id="{85C83D15-26FD-463C-8DDD-94CDE0EB0B34}"/>
              </a:ext>
            </a:extLst>
          </xdr:cNvPr>
          <xdr:cNvSpPr txBox="1"/>
        </xdr:nvSpPr>
        <xdr:spPr>
          <a:xfrm>
            <a:off x="10823383" y="581324"/>
            <a:ext cx="918044" cy="274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2604B957-44F4-4B7F-AF5D-AAFC230204DB}" type="TxLink">
              <a:rPr lang="en-US" sz="1200" b="0" i="0" u="none" strike="noStrike">
                <a:solidFill>
                  <a:srgbClr val="000000"/>
                </a:solidFill>
                <a:latin typeface="Arial"/>
                <a:cs typeface="Arial"/>
              </a:rPr>
              <a:pPr algn="l"/>
              <a:t> </a:t>
            </a:fld>
            <a:endParaRPr lang="en-GB" sz="1200">
              <a:solidFill>
                <a:schemeClr val="bg1">
                  <a:lumMod val="50000"/>
                </a:schemeClr>
              </a:solidFill>
              <a:latin typeface="Abadi" panose="020B0604020104020204" pitchFamily="34" charset="0"/>
            </a:endParaRPr>
          </a:p>
        </xdr:txBody>
      </xdr:sp>
      <xdr:sp macro="" textlink="">
        <xdr:nvSpPr>
          <xdr:cNvPr id="76" name="TextBox 75">
            <a:extLst>
              <a:ext uri="{FF2B5EF4-FFF2-40B4-BE49-F238E27FC236}">
                <a16:creationId xmlns:a16="http://schemas.microsoft.com/office/drawing/2014/main" id="{746FC69A-717D-436A-92C7-00301B0A7F44}"/>
              </a:ext>
            </a:extLst>
          </xdr:cNvPr>
          <xdr:cNvSpPr txBox="1"/>
        </xdr:nvSpPr>
        <xdr:spPr>
          <a:xfrm>
            <a:off x="10830006" y="819721"/>
            <a:ext cx="918044"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800">
                <a:solidFill>
                  <a:schemeClr val="bg1">
                    <a:lumMod val="50000"/>
                  </a:schemeClr>
                </a:solidFill>
                <a:latin typeface="Abadi" panose="020B0604020104020204" pitchFamily="34" charset="0"/>
              </a:rPr>
              <a:t>Calls</a:t>
            </a:r>
          </a:p>
        </xdr:txBody>
      </xdr:sp>
    </xdr:grpSp>
    <xdr:clientData/>
  </xdr:twoCellAnchor>
  <xdr:twoCellAnchor editAs="absolute">
    <xdr:from>
      <xdr:col>14</xdr:col>
      <xdr:colOff>634746</xdr:colOff>
      <xdr:row>1</xdr:row>
      <xdr:rowOff>19877</xdr:rowOff>
    </xdr:from>
    <xdr:to>
      <xdr:col>16</xdr:col>
      <xdr:colOff>98164</xdr:colOff>
      <xdr:row>6</xdr:row>
      <xdr:rowOff>59823</xdr:rowOff>
    </xdr:to>
    <xdr:graphicFrame macro="">
      <xdr:nvGraphicFramePr>
        <xdr:cNvPr id="78" name="Chart 77">
          <a:extLst>
            <a:ext uri="{FF2B5EF4-FFF2-40B4-BE49-F238E27FC236}">
              <a16:creationId xmlns:a16="http://schemas.microsoft.com/office/drawing/2014/main" id="{FD0D25EC-3660-4A2E-87CE-D8AB5078E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659443</xdr:colOff>
      <xdr:row>6</xdr:row>
      <xdr:rowOff>69318</xdr:rowOff>
    </xdr:from>
    <xdr:to>
      <xdr:col>16</xdr:col>
      <xdr:colOff>203235</xdr:colOff>
      <xdr:row>11</xdr:row>
      <xdr:rowOff>18038</xdr:rowOff>
    </xdr:to>
    <xdr:graphicFrame macro="">
      <xdr:nvGraphicFramePr>
        <xdr:cNvPr id="79" name="Chart 78">
          <a:extLst>
            <a:ext uri="{FF2B5EF4-FFF2-40B4-BE49-F238E27FC236}">
              <a16:creationId xmlns:a16="http://schemas.microsoft.com/office/drawing/2014/main" id="{03F18AA3-D18E-4C7C-943C-D1D219B55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119269</xdr:colOff>
      <xdr:row>6</xdr:row>
      <xdr:rowOff>59634</xdr:rowOff>
    </xdr:from>
    <xdr:to>
      <xdr:col>17</xdr:col>
      <xdr:colOff>357809</xdr:colOff>
      <xdr:row>6</xdr:row>
      <xdr:rowOff>59634</xdr:rowOff>
    </xdr:to>
    <xdr:cxnSp macro="">
      <xdr:nvCxnSpPr>
        <xdr:cNvPr id="81" name="Straight Connector 80">
          <a:extLst>
            <a:ext uri="{FF2B5EF4-FFF2-40B4-BE49-F238E27FC236}">
              <a16:creationId xmlns:a16="http://schemas.microsoft.com/office/drawing/2014/main" id="{BBFDD64C-082B-484A-A392-F22F6B1BC531}"/>
            </a:ext>
          </a:extLst>
        </xdr:cNvPr>
        <xdr:cNvCxnSpPr/>
      </xdr:nvCxnSpPr>
      <xdr:spPr>
        <a:xfrm>
          <a:off x="10157791" y="1252330"/>
          <a:ext cx="1577009" cy="0"/>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106648</xdr:colOff>
      <xdr:row>3</xdr:row>
      <xdr:rowOff>8126</xdr:rowOff>
    </xdr:from>
    <xdr:to>
      <xdr:col>15</xdr:col>
      <xdr:colOff>651934</xdr:colOff>
      <xdr:row>4</xdr:row>
      <xdr:rowOff>88020</xdr:rowOff>
    </xdr:to>
    <xdr:sp macro="" textlink="Pivottables!AI7">
      <xdr:nvSpPr>
        <xdr:cNvPr id="92" name="TextBox 91">
          <a:extLst>
            <a:ext uri="{FF2B5EF4-FFF2-40B4-BE49-F238E27FC236}">
              <a16:creationId xmlns:a16="http://schemas.microsoft.com/office/drawing/2014/main" id="{B1BC1286-876D-4030-9019-249506C37925}"/>
            </a:ext>
          </a:extLst>
        </xdr:cNvPr>
        <xdr:cNvSpPr txBox="1"/>
      </xdr:nvSpPr>
      <xdr:spPr>
        <a:xfrm>
          <a:off x="10139648" y="592326"/>
          <a:ext cx="545286" cy="274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7FD081CB-CDAD-44EA-B6AB-03C4E4E3CE37}" type="TxLink">
            <a:rPr lang="en-US" sz="1200" b="0" i="0" u="none" strike="noStrike">
              <a:solidFill>
                <a:schemeClr val="bg1"/>
              </a:solidFill>
              <a:latin typeface="Arial"/>
              <a:cs typeface="Arial"/>
            </a:rPr>
            <a:pPr algn="l"/>
            <a:t>13 %</a:t>
          </a:fld>
          <a:endParaRPr lang="en-GB" sz="1200">
            <a:solidFill>
              <a:schemeClr val="bg1"/>
            </a:solidFill>
            <a:latin typeface="Abadi" panose="020B0604020104020204" pitchFamily="34" charset="0"/>
          </a:endParaRPr>
        </a:p>
      </xdr:txBody>
    </xdr:sp>
    <xdr:clientData/>
  </xdr:twoCellAnchor>
  <xdr:twoCellAnchor editAs="absolute">
    <xdr:from>
      <xdr:col>15</xdr:col>
      <xdr:colOff>176278</xdr:colOff>
      <xdr:row>3</xdr:row>
      <xdr:rowOff>2250</xdr:rowOff>
    </xdr:from>
    <xdr:to>
      <xdr:col>17</xdr:col>
      <xdr:colOff>458677</xdr:colOff>
      <xdr:row>10</xdr:row>
      <xdr:rowOff>107342</xdr:rowOff>
    </xdr:to>
    <xdr:grpSp>
      <xdr:nvGrpSpPr>
        <xdr:cNvPr id="94" name="Group 93">
          <a:extLst>
            <a:ext uri="{FF2B5EF4-FFF2-40B4-BE49-F238E27FC236}">
              <a16:creationId xmlns:a16="http://schemas.microsoft.com/office/drawing/2014/main" id="{4A2D89C9-E5EB-4A4C-B360-7222493CFC41}"/>
            </a:ext>
          </a:extLst>
        </xdr:cNvPr>
        <xdr:cNvGrpSpPr/>
      </xdr:nvGrpSpPr>
      <xdr:grpSpPr>
        <a:xfrm>
          <a:off x="10234678" y="596610"/>
          <a:ext cx="1623519" cy="1491932"/>
          <a:chOff x="10343786" y="-468252"/>
          <a:chExt cx="1465536" cy="1496620"/>
        </a:xfrm>
      </xdr:grpSpPr>
      <xdr:sp macro="" textlink="">
        <xdr:nvSpPr>
          <xdr:cNvPr id="95" name="TextBox 94">
            <a:extLst>
              <a:ext uri="{FF2B5EF4-FFF2-40B4-BE49-F238E27FC236}">
                <a16:creationId xmlns:a16="http://schemas.microsoft.com/office/drawing/2014/main" id="{D3F39F7B-3604-465F-A174-B2A827A79051}"/>
              </a:ext>
            </a:extLst>
          </xdr:cNvPr>
          <xdr:cNvSpPr txBox="1"/>
        </xdr:nvSpPr>
        <xdr:spPr>
          <a:xfrm>
            <a:off x="10874715" y="266764"/>
            <a:ext cx="918044" cy="441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lumMod val="50000"/>
                  </a:schemeClr>
                </a:solidFill>
                <a:latin typeface="Abadi" panose="020B0604020104020204" pitchFamily="34" charset="0"/>
              </a:rPr>
              <a:t>Total Unpaid </a:t>
            </a:r>
          </a:p>
        </xdr:txBody>
      </xdr:sp>
      <xdr:sp macro="" textlink="Pivottables!AH6">
        <xdr:nvSpPr>
          <xdr:cNvPr id="96" name="TextBox 95">
            <a:extLst>
              <a:ext uri="{FF2B5EF4-FFF2-40B4-BE49-F238E27FC236}">
                <a16:creationId xmlns:a16="http://schemas.microsoft.com/office/drawing/2014/main" id="{F829FABA-7DCA-4205-9419-69C872E71BEE}"/>
              </a:ext>
            </a:extLst>
          </xdr:cNvPr>
          <xdr:cNvSpPr txBox="1"/>
        </xdr:nvSpPr>
        <xdr:spPr>
          <a:xfrm>
            <a:off x="10884655" y="578670"/>
            <a:ext cx="918044" cy="279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10193D02-3A96-487D-8A9F-8366523E07DD}" type="TxLink">
              <a:rPr lang="en-US" sz="1200" b="0" i="0" u="none" strike="noStrike">
                <a:solidFill>
                  <a:schemeClr val="bg1"/>
                </a:solidFill>
                <a:latin typeface="Arial"/>
                <a:cs typeface="Arial"/>
              </a:rPr>
              <a:pPr algn="l"/>
              <a:t>26</a:t>
            </a:fld>
            <a:endParaRPr lang="en-GB" sz="1200">
              <a:solidFill>
                <a:schemeClr val="bg1"/>
              </a:solidFill>
              <a:latin typeface="Abadi" panose="020B0604020104020204" pitchFamily="34" charset="0"/>
            </a:endParaRPr>
          </a:p>
        </xdr:txBody>
      </xdr:sp>
      <xdr:sp macro="" textlink="">
        <xdr:nvSpPr>
          <xdr:cNvPr id="97" name="TextBox 96">
            <a:extLst>
              <a:ext uri="{FF2B5EF4-FFF2-40B4-BE49-F238E27FC236}">
                <a16:creationId xmlns:a16="http://schemas.microsoft.com/office/drawing/2014/main" id="{9E107B42-CA1B-47FF-A0EB-3D70E39A3ACE}"/>
              </a:ext>
            </a:extLst>
          </xdr:cNvPr>
          <xdr:cNvSpPr txBox="1"/>
        </xdr:nvSpPr>
        <xdr:spPr>
          <a:xfrm>
            <a:off x="10891278" y="819721"/>
            <a:ext cx="918044"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800">
                <a:solidFill>
                  <a:schemeClr val="bg1">
                    <a:lumMod val="50000"/>
                  </a:schemeClr>
                </a:solidFill>
                <a:latin typeface="Abadi" panose="020B0604020104020204" pitchFamily="34" charset="0"/>
              </a:rPr>
              <a:t>Calls</a:t>
            </a:r>
          </a:p>
        </xdr:txBody>
      </xdr:sp>
      <xdr:sp macro="" textlink="Pivottables!AI6">
        <xdr:nvSpPr>
          <xdr:cNvPr id="98" name="TextBox 97">
            <a:extLst>
              <a:ext uri="{FF2B5EF4-FFF2-40B4-BE49-F238E27FC236}">
                <a16:creationId xmlns:a16="http://schemas.microsoft.com/office/drawing/2014/main" id="{AE1199D9-A126-425B-AB5B-B936E2D45B9E}"/>
              </a:ext>
            </a:extLst>
          </xdr:cNvPr>
          <xdr:cNvSpPr txBox="1"/>
        </xdr:nvSpPr>
        <xdr:spPr>
          <a:xfrm>
            <a:off x="10343786" y="492530"/>
            <a:ext cx="487317" cy="279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0E22AA65-A248-42F4-B9DF-0BAB4241D49C}" type="TxLink">
              <a:rPr lang="en-US" sz="1200" b="0" i="0" u="none" strike="noStrike">
                <a:solidFill>
                  <a:schemeClr val="bg1"/>
                </a:solidFill>
                <a:latin typeface="Arial"/>
                <a:cs typeface="Arial"/>
              </a:rPr>
              <a:pPr algn="l"/>
              <a:t>87 %</a:t>
            </a:fld>
            <a:endParaRPr lang="en-GB" sz="1200">
              <a:solidFill>
                <a:schemeClr val="bg1"/>
              </a:solidFill>
              <a:latin typeface="Abadi" panose="020B0604020104020204" pitchFamily="34" charset="0"/>
            </a:endParaRPr>
          </a:p>
        </xdr:txBody>
      </xdr:sp>
      <xdr:sp macro="" textlink="Pivottables!AH7">
        <xdr:nvSpPr>
          <xdr:cNvPr id="108" name="TextBox 107">
            <a:extLst>
              <a:ext uri="{FF2B5EF4-FFF2-40B4-BE49-F238E27FC236}">
                <a16:creationId xmlns:a16="http://schemas.microsoft.com/office/drawing/2014/main" id="{8A873EDE-C10D-479F-AE49-A661F3030BB7}"/>
              </a:ext>
            </a:extLst>
          </xdr:cNvPr>
          <xdr:cNvSpPr txBox="1"/>
        </xdr:nvSpPr>
        <xdr:spPr>
          <a:xfrm>
            <a:off x="10861678" y="-468252"/>
            <a:ext cx="918044" cy="2799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7E0C06AA-C8DE-47FC-AF25-68AE12C82FE3}" type="TxLink">
              <a:rPr lang="en-US" sz="1200" b="0" i="0" u="none" strike="noStrike">
                <a:solidFill>
                  <a:schemeClr val="bg1"/>
                </a:solidFill>
                <a:latin typeface="Arial"/>
                <a:cs typeface="Arial"/>
              </a:rPr>
              <a:pPr algn="l"/>
              <a:t>4</a:t>
            </a:fld>
            <a:endParaRPr lang="en-GB" sz="1200">
              <a:solidFill>
                <a:schemeClr val="bg1"/>
              </a:solidFill>
              <a:latin typeface="Abadi" panose="020B0604020104020204" pitchFamily="34" charset="0"/>
            </a:endParaRPr>
          </a:p>
        </xdr:txBody>
      </xdr:sp>
    </xdr:grpSp>
    <xdr:clientData/>
  </xdr:twoCellAnchor>
  <xdr:twoCellAnchor editAs="absolute">
    <xdr:from>
      <xdr:col>17</xdr:col>
      <xdr:colOff>661617</xdr:colOff>
      <xdr:row>0</xdr:row>
      <xdr:rowOff>190500</xdr:rowOff>
    </xdr:from>
    <xdr:to>
      <xdr:col>20</xdr:col>
      <xdr:colOff>372984</xdr:colOff>
      <xdr:row>11</xdr:row>
      <xdr:rowOff>19621</xdr:rowOff>
    </xdr:to>
    <xdr:sp macro="" textlink="">
      <xdr:nvSpPr>
        <xdr:cNvPr id="99" name="Rectangle: Rounded Corners 98">
          <a:extLst>
            <a:ext uri="{FF2B5EF4-FFF2-40B4-BE49-F238E27FC236}">
              <a16:creationId xmlns:a16="http://schemas.microsoft.com/office/drawing/2014/main" id="{5246746A-756C-4B32-998A-FEE59FD5E4BF}"/>
            </a:ext>
          </a:extLst>
        </xdr:cNvPr>
        <xdr:cNvSpPr/>
      </xdr:nvSpPr>
      <xdr:spPr>
        <a:xfrm>
          <a:off x="12032350" y="190500"/>
          <a:ext cx="1717967" cy="1971188"/>
        </a:xfrm>
        <a:prstGeom prst="roundRect">
          <a:avLst>
            <a:gd name="adj" fmla="val 3908"/>
          </a:avLst>
        </a:prstGeom>
        <a:gradFill flip="none" rotWithShape="1">
          <a:gsLst>
            <a:gs pos="0">
              <a:srgbClr val="991CFB">
                <a:shade val="30000"/>
                <a:satMod val="115000"/>
              </a:srgbClr>
            </a:gs>
            <a:gs pos="50000">
              <a:srgbClr val="991CFB">
                <a:shade val="67500"/>
                <a:satMod val="115000"/>
              </a:srgbClr>
            </a:gs>
            <a:gs pos="100000">
              <a:srgbClr val="991CFB">
                <a:shade val="100000"/>
                <a:satMod val="115000"/>
              </a:srgbClr>
            </a:gs>
          </a:gsLst>
          <a:lin ang="10800000" scaled="1"/>
          <a:tileRect/>
        </a:gra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18</xdr:col>
      <xdr:colOff>53008</xdr:colOff>
      <xdr:row>3</xdr:row>
      <xdr:rowOff>177800</xdr:rowOff>
    </xdr:from>
    <xdr:to>
      <xdr:col>20</xdr:col>
      <xdr:colOff>318051</xdr:colOff>
      <xdr:row>10</xdr:row>
      <xdr:rowOff>145774</xdr:rowOff>
    </xdr:to>
    <mc:AlternateContent xmlns:mc="http://schemas.openxmlformats.org/markup-compatibility/2006" xmlns:a14="http://schemas.microsoft.com/office/drawing/2010/main">
      <mc:Choice Requires="a14">
        <xdr:graphicFrame macro="">
          <xdr:nvGraphicFramePr>
            <xdr:cNvPr id="101" name="Month">
              <a:extLst>
                <a:ext uri="{FF2B5EF4-FFF2-40B4-BE49-F238E27FC236}">
                  <a16:creationId xmlns:a16="http://schemas.microsoft.com/office/drawing/2014/main" id="{F081287A-E0D9-4C6B-B4F1-00EAAD5372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092608" y="762000"/>
              <a:ext cx="1602776" cy="1331107"/>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53009</xdr:colOff>
      <xdr:row>1</xdr:row>
      <xdr:rowOff>99212</xdr:rowOff>
    </xdr:from>
    <xdr:to>
      <xdr:col>19</xdr:col>
      <xdr:colOff>424437</xdr:colOff>
      <xdr:row>3</xdr:row>
      <xdr:rowOff>92799</xdr:rowOff>
    </xdr:to>
    <xdr:sp macro="" textlink="">
      <xdr:nvSpPr>
        <xdr:cNvPr id="111" name="TextBox 110">
          <a:extLst>
            <a:ext uri="{FF2B5EF4-FFF2-40B4-BE49-F238E27FC236}">
              <a16:creationId xmlns:a16="http://schemas.microsoft.com/office/drawing/2014/main" id="{ED00E172-FEE9-4824-B645-DFEF10DEC351}"/>
            </a:ext>
          </a:extLst>
        </xdr:cNvPr>
        <xdr:cNvSpPr txBox="1"/>
      </xdr:nvSpPr>
      <xdr:spPr>
        <a:xfrm>
          <a:off x="12099235" y="297995"/>
          <a:ext cx="1040295" cy="3830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solidFill>
              <a:latin typeface="Abadi" panose="020B0604020104020204" pitchFamily="34" charset="0"/>
            </a:rPr>
            <a:t>Monthly</a:t>
          </a:r>
          <a:r>
            <a:rPr lang="en-GB" sz="1200" baseline="0">
              <a:solidFill>
                <a:schemeClr val="bg1"/>
              </a:solidFill>
              <a:latin typeface="Abadi" panose="020B0604020104020204" pitchFamily="34" charset="0"/>
            </a:rPr>
            <a:t> </a:t>
          </a:r>
        </a:p>
        <a:p>
          <a:pPr algn="l"/>
          <a:r>
            <a:rPr lang="en-GB" sz="800" baseline="0">
              <a:solidFill>
                <a:schemeClr val="bg1"/>
              </a:solidFill>
              <a:latin typeface="Abadi" panose="020B0604020104020204" pitchFamily="34" charset="0"/>
            </a:rPr>
            <a:t>Slicer</a:t>
          </a:r>
          <a:endParaRPr lang="en-GB" sz="800">
            <a:solidFill>
              <a:schemeClr val="bg1"/>
            </a:solidFill>
            <a:latin typeface="Abadi" panose="020B0604020104020204" pitchFamily="34" charset="0"/>
          </a:endParaRPr>
        </a:p>
      </xdr:txBody>
    </xdr:sp>
    <xdr:clientData/>
  </xdr:twoCellAnchor>
  <xdr:twoCellAnchor editAs="absolute">
    <xdr:from>
      <xdr:col>18</xdr:col>
      <xdr:colOff>53008</xdr:colOff>
      <xdr:row>3</xdr:row>
      <xdr:rowOff>90187</xdr:rowOff>
    </xdr:from>
    <xdr:to>
      <xdr:col>19</xdr:col>
      <xdr:colOff>298173</xdr:colOff>
      <xdr:row>3</xdr:row>
      <xdr:rowOff>90187</xdr:rowOff>
    </xdr:to>
    <xdr:cxnSp macro="">
      <xdr:nvCxnSpPr>
        <xdr:cNvPr id="114" name="Straight Connector 113">
          <a:extLst>
            <a:ext uri="{FF2B5EF4-FFF2-40B4-BE49-F238E27FC236}">
              <a16:creationId xmlns:a16="http://schemas.microsoft.com/office/drawing/2014/main" id="{6E6D6643-C95F-4E67-8747-F5BB7AF3688F}"/>
            </a:ext>
          </a:extLst>
        </xdr:cNvPr>
        <xdr:cNvCxnSpPr/>
      </xdr:nvCxnSpPr>
      <xdr:spPr>
        <a:xfrm>
          <a:off x="12092608" y="674387"/>
          <a:ext cx="914032"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33131</xdr:colOff>
      <xdr:row>1</xdr:row>
      <xdr:rowOff>26504</xdr:rowOff>
    </xdr:from>
    <xdr:to>
      <xdr:col>20</xdr:col>
      <xdr:colOff>318053</xdr:colOff>
      <xdr:row>2</xdr:row>
      <xdr:rowOff>147762</xdr:rowOff>
    </xdr:to>
    <xdr:sp macro="" textlink="">
      <xdr:nvSpPr>
        <xdr:cNvPr id="116" name="TextBox 115">
          <a:hlinkClick xmlns:r="http://schemas.openxmlformats.org/officeDocument/2006/relationships" r:id="rId5" tooltip="Go To Database"/>
          <a:extLst>
            <a:ext uri="{FF2B5EF4-FFF2-40B4-BE49-F238E27FC236}">
              <a16:creationId xmlns:a16="http://schemas.microsoft.com/office/drawing/2014/main" id="{19DBD38E-EFF1-4582-8581-18412E32EDC3}"/>
            </a:ext>
          </a:extLst>
        </xdr:cNvPr>
        <xdr:cNvSpPr txBox="1"/>
      </xdr:nvSpPr>
      <xdr:spPr>
        <a:xfrm>
          <a:off x="13417827" y="225287"/>
          <a:ext cx="284922"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FI" sz="1100">
              <a:solidFill>
                <a:schemeClr val="bg1"/>
              </a:solidFill>
            </a:rPr>
            <a:t>↗</a:t>
          </a:r>
        </a:p>
      </xdr:txBody>
    </xdr:sp>
    <xdr:clientData/>
  </xdr:twoCellAnchor>
  <xdr:twoCellAnchor editAs="absolute">
    <xdr:from>
      <xdr:col>20</xdr:col>
      <xdr:colOff>470451</xdr:colOff>
      <xdr:row>2</xdr:row>
      <xdr:rowOff>159026</xdr:rowOff>
    </xdr:from>
    <xdr:to>
      <xdr:col>23</xdr:col>
      <xdr:colOff>185530</xdr:colOff>
      <xdr:row>11</xdr:row>
      <xdr:rowOff>33131</xdr:rowOff>
    </xdr:to>
    <xdr:graphicFrame macro="">
      <xdr:nvGraphicFramePr>
        <xdr:cNvPr id="80" name="Chart 79">
          <a:extLst>
            <a:ext uri="{FF2B5EF4-FFF2-40B4-BE49-F238E27FC236}">
              <a16:creationId xmlns:a16="http://schemas.microsoft.com/office/drawing/2014/main" id="{E960B1FB-C7A8-49E7-ADF6-ED3D92741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20</xdr:col>
      <xdr:colOff>562220</xdr:colOff>
      <xdr:row>1</xdr:row>
      <xdr:rowOff>79965</xdr:rowOff>
    </xdr:from>
    <xdr:to>
      <xdr:col>22</xdr:col>
      <xdr:colOff>536724</xdr:colOff>
      <xdr:row>4</xdr:row>
      <xdr:rowOff>15952</xdr:rowOff>
    </xdr:to>
    <xdr:grpSp>
      <xdr:nvGrpSpPr>
        <xdr:cNvPr id="12" name="Group 11">
          <a:extLst>
            <a:ext uri="{FF2B5EF4-FFF2-40B4-BE49-F238E27FC236}">
              <a16:creationId xmlns:a16="http://schemas.microsoft.com/office/drawing/2014/main" id="{C73C870E-B747-4C2B-AA32-FEAC9946DC09}"/>
            </a:ext>
          </a:extLst>
        </xdr:cNvPr>
        <xdr:cNvGrpSpPr/>
      </xdr:nvGrpSpPr>
      <xdr:grpSpPr>
        <a:xfrm>
          <a:off x="13973420" y="278085"/>
          <a:ext cx="1315624" cy="530347"/>
          <a:chOff x="13946920" y="278677"/>
          <a:chExt cx="1312958" cy="532320"/>
        </a:xfrm>
      </xdr:grpSpPr>
      <xdr:sp macro="" textlink="">
        <xdr:nvSpPr>
          <xdr:cNvPr id="77" name="TextBox 76">
            <a:extLst>
              <a:ext uri="{FF2B5EF4-FFF2-40B4-BE49-F238E27FC236}">
                <a16:creationId xmlns:a16="http://schemas.microsoft.com/office/drawing/2014/main" id="{5D0ED14F-9339-4A0F-AB5E-BF7C7C1483CC}"/>
              </a:ext>
            </a:extLst>
          </xdr:cNvPr>
          <xdr:cNvSpPr txBox="1"/>
        </xdr:nvSpPr>
        <xdr:spPr>
          <a:xfrm>
            <a:off x="13946920" y="278677"/>
            <a:ext cx="1312958" cy="2729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baseline="0">
                <a:solidFill>
                  <a:schemeClr val="bg1"/>
                </a:solidFill>
                <a:latin typeface="Abadi" panose="020B0604020104020204" pitchFamily="34" charset="0"/>
              </a:rPr>
              <a:t>Enrolled Courses</a:t>
            </a:r>
          </a:p>
        </xdr:txBody>
      </xdr:sp>
      <xdr:sp macro="" textlink="Pivottables!AR6">
        <xdr:nvSpPr>
          <xdr:cNvPr id="82" name="TextBox 81">
            <a:extLst>
              <a:ext uri="{FF2B5EF4-FFF2-40B4-BE49-F238E27FC236}">
                <a16:creationId xmlns:a16="http://schemas.microsoft.com/office/drawing/2014/main" id="{379E83EF-FA2A-4E47-952F-470EC807F8D7}"/>
              </a:ext>
            </a:extLst>
          </xdr:cNvPr>
          <xdr:cNvSpPr txBox="1"/>
        </xdr:nvSpPr>
        <xdr:spPr>
          <a:xfrm>
            <a:off x="13955294" y="467828"/>
            <a:ext cx="589681" cy="343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E8A1006E-EC1F-4E31-94F8-F19491AF7243}" type="TxLink">
              <a:rPr lang="en-US" sz="1600" b="0" i="0" u="none" strike="noStrike" baseline="0">
                <a:solidFill>
                  <a:srgbClr val="6821E4"/>
                </a:solidFill>
                <a:latin typeface="Arial"/>
                <a:cs typeface="Arial"/>
              </a:rPr>
              <a:pPr algn="l"/>
              <a:t>12</a:t>
            </a:fld>
            <a:endParaRPr lang="en-GB" sz="1600" baseline="0">
              <a:solidFill>
                <a:srgbClr val="6821E4"/>
              </a:solidFill>
              <a:latin typeface="Abadi" panose="020B0604020104020204" pitchFamily="34" charset="0"/>
            </a:endParaRPr>
          </a:p>
        </xdr:txBody>
      </xdr:sp>
      <xdr:sp macro="" textlink="">
        <xdr:nvSpPr>
          <xdr:cNvPr id="83" name="TextBox 82">
            <a:extLst>
              <a:ext uri="{FF2B5EF4-FFF2-40B4-BE49-F238E27FC236}">
                <a16:creationId xmlns:a16="http://schemas.microsoft.com/office/drawing/2014/main" id="{85455B59-7FCA-4612-BD52-316B228299A2}"/>
              </a:ext>
            </a:extLst>
          </xdr:cNvPr>
          <xdr:cNvSpPr txBox="1"/>
        </xdr:nvSpPr>
        <xdr:spPr>
          <a:xfrm>
            <a:off x="14390020" y="562565"/>
            <a:ext cx="524454" cy="19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700" baseline="0">
                <a:solidFill>
                  <a:schemeClr val="tx1">
                    <a:lumMod val="65000"/>
                    <a:lumOff val="35000"/>
                  </a:schemeClr>
                </a:solidFill>
                <a:latin typeface="Abadi" panose="020B0604020104020204" pitchFamily="34" charset="0"/>
              </a:rPr>
              <a:t>Courses</a:t>
            </a:r>
          </a:p>
        </xdr:txBody>
      </xdr:sp>
    </xdr:grpSp>
    <xdr:clientData/>
  </xdr:twoCellAnchor>
  <xdr:twoCellAnchor editAs="absolute">
    <xdr:from>
      <xdr:col>20</xdr:col>
      <xdr:colOff>350188</xdr:colOff>
      <xdr:row>3</xdr:row>
      <xdr:rowOff>187604</xdr:rowOff>
    </xdr:from>
    <xdr:to>
      <xdr:col>22</xdr:col>
      <xdr:colOff>39757</xdr:colOff>
      <xdr:row>6</xdr:row>
      <xdr:rowOff>157974</xdr:rowOff>
    </xdr:to>
    <xdr:grpSp>
      <xdr:nvGrpSpPr>
        <xdr:cNvPr id="84" name="Group 83">
          <a:extLst>
            <a:ext uri="{FF2B5EF4-FFF2-40B4-BE49-F238E27FC236}">
              <a16:creationId xmlns:a16="http://schemas.microsoft.com/office/drawing/2014/main" id="{87DEB0BC-A719-467C-B726-7613B93F6E09}"/>
            </a:ext>
          </a:extLst>
        </xdr:cNvPr>
        <xdr:cNvGrpSpPr/>
      </xdr:nvGrpSpPr>
      <xdr:grpSpPr>
        <a:xfrm>
          <a:off x="13761388" y="781964"/>
          <a:ext cx="1030689" cy="564730"/>
          <a:chOff x="13722623" y="278828"/>
          <a:chExt cx="1028038" cy="566874"/>
        </a:xfrm>
      </xdr:grpSpPr>
      <xdr:sp macro="" textlink="">
        <xdr:nvSpPr>
          <xdr:cNvPr id="85" name="TextBox 84">
            <a:extLst>
              <a:ext uri="{FF2B5EF4-FFF2-40B4-BE49-F238E27FC236}">
                <a16:creationId xmlns:a16="http://schemas.microsoft.com/office/drawing/2014/main" id="{C65F234B-90C4-4136-B0E9-331487AEC904}"/>
              </a:ext>
            </a:extLst>
          </xdr:cNvPr>
          <xdr:cNvSpPr txBox="1"/>
        </xdr:nvSpPr>
        <xdr:spPr>
          <a:xfrm>
            <a:off x="13946920" y="278828"/>
            <a:ext cx="737480" cy="272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baseline="0">
                <a:solidFill>
                  <a:schemeClr val="bg1"/>
                </a:solidFill>
                <a:latin typeface="Abadi" panose="020B0604020104020204" pitchFamily="34" charset="0"/>
              </a:rPr>
              <a:t>Average</a:t>
            </a:r>
          </a:p>
        </xdr:txBody>
      </xdr:sp>
      <xdr:sp macro="" textlink="Pivottables!AP6">
        <xdr:nvSpPr>
          <xdr:cNvPr id="86" name="TextBox 85">
            <a:extLst>
              <a:ext uri="{FF2B5EF4-FFF2-40B4-BE49-F238E27FC236}">
                <a16:creationId xmlns:a16="http://schemas.microsoft.com/office/drawing/2014/main" id="{D5E5F15E-7FC2-4C04-9588-60F0650E81B7}"/>
              </a:ext>
            </a:extLst>
          </xdr:cNvPr>
          <xdr:cNvSpPr txBox="1"/>
        </xdr:nvSpPr>
        <xdr:spPr>
          <a:xfrm>
            <a:off x="13722623" y="519964"/>
            <a:ext cx="728869" cy="280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fld id="{BD1243AE-7209-4841-8A3E-57FAFBC2DF22}" type="TxLink">
              <a:rPr lang="en-US" sz="1200" b="0" i="0" u="none" strike="noStrike" baseline="0">
                <a:solidFill>
                  <a:schemeClr val="bg1"/>
                </a:solidFill>
                <a:latin typeface="Arial"/>
                <a:cs typeface="Arial"/>
              </a:rPr>
              <a:pPr algn="r"/>
              <a:t>0,40</a:t>
            </a:fld>
            <a:endParaRPr lang="en-GB" sz="1600" baseline="0">
              <a:solidFill>
                <a:schemeClr val="bg1"/>
              </a:solidFill>
              <a:latin typeface="Abadi" panose="020B0604020104020204" pitchFamily="34" charset="0"/>
            </a:endParaRPr>
          </a:p>
        </xdr:txBody>
      </xdr:sp>
      <xdr:sp macro="" textlink="">
        <xdr:nvSpPr>
          <xdr:cNvPr id="87" name="TextBox 86">
            <a:extLst>
              <a:ext uri="{FF2B5EF4-FFF2-40B4-BE49-F238E27FC236}">
                <a16:creationId xmlns:a16="http://schemas.microsoft.com/office/drawing/2014/main" id="{924FCE98-C0F9-424B-8182-DB455D70C03E}"/>
              </a:ext>
            </a:extLst>
          </xdr:cNvPr>
          <xdr:cNvSpPr txBox="1"/>
        </xdr:nvSpPr>
        <xdr:spPr>
          <a:xfrm>
            <a:off x="14344484" y="454215"/>
            <a:ext cx="406177" cy="3914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2000" baseline="0">
                <a:solidFill>
                  <a:schemeClr val="bg1"/>
                </a:solidFill>
                <a:latin typeface="Abadi" panose="020B0604020104020204" pitchFamily="34" charset="0"/>
              </a:rPr>
              <a:t>~</a:t>
            </a:r>
          </a:p>
        </xdr:txBody>
      </xdr:sp>
    </xdr:grpSp>
    <xdr:clientData/>
  </xdr:twoCellAnchor>
  <xdr:twoCellAnchor editAs="absolute">
    <xdr:from>
      <xdr:col>19</xdr:col>
      <xdr:colOff>504244</xdr:colOff>
      <xdr:row>12</xdr:row>
      <xdr:rowOff>119270</xdr:rowOff>
    </xdr:from>
    <xdr:to>
      <xdr:col>22</xdr:col>
      <xdr:colOff>539804</xdr:colOff>
      <xdr:row>13</xdr:row>
      <xdr:rowOff>191277</xdr:rowOff>
    </xdr:to>
    <xdr:sp macro="" textlink="">
      <xdr:nvSpPr>
        <xdr:cNvPr id="91" name="TextBox 90">
          <a:extLst>
            <a:ext uri="{FF2B5EF4-FFF2-40B4-BE49-F238E27FC236}">
              <a16:creationId xmlns:a16="http://schemas.microsoft.com/office/drawing/2014/main" id="{B74DDDBC-A1AF-4DAA-AA15-526BD448E7D6}"/>
            </a:ext>
          </a:extLst>
        </xdr:cNvPr>
        <xdr:cNvSpPr txBox="1"/>
      </xdr:nvSpPr>
      <xdr:spPr>
        <a:xfrm>
          <a:off x="13219705" y="2504661"/>
          <a:ext cx="204216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200">
              <a:solidFill>
                <a:schemeClr val="bg1"/>
              </a:solidFill>
              <a:latin typeface="Abadi" panose="020B0604020104020204" pitchFamily="34" charset="0"/>
            </a:rPr>
            <a:t>Area Code</a:t>
          </a:r>
        </a:p>
      </xdr:txBody>
    </xdr:sp>
    <xdr:clientData/>
  </xdr:twoCellAnchor>
  <xdr:twoCellAnchor editAs="absolute">
    <xdr:from>
      <xdr:col>19</xdr:col>
      <xdr:colOff>304800</xdr:colOff>
      <xdr:row>13</xdr:row>
      <xdr:rowOff>114300</xdr:rowOff>
    </xdr:from>
    <xdr:to>
      <xdr:col>22</xdr:col>
      <xdr:colOff>647700</xdr:colOff>
      <xdr:row>21</xdr:row>
      <xdr:rowOff>88900</xdr:rowOff>
    </xdr:to>
    <xdr:graphicFrame macro="">
      <xdr:nvGraphicFramePr>
        <xdr:cNvPr id="100" name="Chart 99">
          <a:extLst>
            <a:ext uri="{FF2B5EF4-FFF2-40B4-BE49-F238E27FC236}">
              <a16:creationId xmlns:a16="http://schemas.microsoft.com/office/drawing/2014/main" id="{4CF2B789-4AFA-4E86-8456-C35C42F63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19</xdr:col>
      <xdr:colOff>330200</xdr:colOff>
      <xdr:row>24</xdr:row>
      <xdr:rowOff>63500</xdr:rowOff>
    </xdr:from>
    <xdr:to>
      <xdr:col>23</xdr:col>
      <xdr:colOff>112643</xdr:colOff>
      <xdr:row>35</xdr:row>
      <xdr:rowOff>132300</xdr:rowOff>
    </xdr:to>
    <xdr:sp macro="" textlink="">
      <xdr:nvSpPr>
        <xdr:cNvPr id="102" name="Rectangle: Rounded Corners 101">
          <a:extLst>
            <a:ext uri="{FF2B5EF4-FFF2-40B4-BE49-F238E27FC236}">
              <a16:creationId xmlns:a16="http://schemas.microsoft.com/office/drawing/2014/main" id="{0E971077-246F-4BA1-B21B-23CA564EB566}"/>
            </a:ext>
          </a:extLst>
        </xdr:cNvPr>
        <xdr:cNvSpPr/>
      </xdr:nvSpPr>
      <xdr:spPr>
        <a:xfrm>
          <a:off x="13038667" y="4737100"/>
          <a:ext cx="2457909" cy="2210867"/>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19</xdr:col>
      <xdr:colOff>33125</xdr:colOff>
      <xdr:row>24</xdr:row>
      <xdr:rowOff>26506</xdr:rowOff>
    </xdr:from>
    <xdr:to>
      <xdr:col>23</xdr:col>
      <xdr:colOff>298171</xdr:colOff>
      <xdr:row>35</xdr:row>
      <xdr:rowOff>106019</xdr:rowOff>
    </xdr:to>
    <xdr:graphicFrame macro="">
      <xdr:nvGraphicFramePr>
        <xdr:cNvPr id="103" name="Chart 102">
          <a:extLst>
            <a:ext uri="{FF2B5EF4-FFF2-40B4-BE49-F238E27FC236}">
              <a16:creationId xmlns:a16="http://schemas.microsoft.com/office/drawing/2014/main" id="{63A2672A-295E-4BDB-ABFF-9E3E78B40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14</xdr:col>
      <xdr:colOff>662609</xdr:colOff>
      <xdr:row>25</xdr:row>
      <xdr:rowOff>39757</xdr:rowOff>
    </xdr:from>
    <xdr:to>
      <xdr:col>15</xdr:col>
      <xdr:colOff>178473</xdr:colOff>
      <xdr:row>26</xdr:row>
      <xdr:rowOff>109583</xdr:rowOff>
    </xdr:to>
    <xdr:sp macro="" textlink="">
      <xdr:nvSpPr>
        <xdr:cNvPr id="15" name="TextBox 14">
          <a:extLst>
            <a:ext uri="{FF2B5EF4-FFF2-40B4-BE49-F238E27FC236}">
              <a16:creationId xmlns:a16="http://schemas.microsoft.com/office/drawing/2014/main" id="{A78DF826-CCC7-4A9B-A542-7AF45D7797EF}"/>
            </a:ext>
          </a:extLst>
        </xdr:cNvPr>
        <xdr:cNvSpPr txBox="1"/>
      </xdr:nvSpPr>
      <xdr:spPr>
        <a:xfrm>
          <a:off x="10031896" y="500932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FI" sz="1100"/>
        </a:p>
      </xdr:txBody>
    </xdr:sp>
    <xdr:clientData/>
  </xdr:twoCellAnchor>
  <xdr:twoCellAnchor editAs="absolute">
    <xdr:from>
      <xdr:col>20</xdr:col>
      <xdr:colOff>225286</xdr:colOff>
      <xdr:row>28</xdr:row>
      <xdr:rowOff>33130</xdr:rowOff>
    </xdr:from>
    <xdr:to>
      <xdr:col>22</xdr:col>
      <xdr:colOff>186265</xdr:colOff>
      <xdr:row>29</xdr:row>
      <xdr:rowOff>105136</xdr:rowOff>
    </xdr:to>
    <xdr:sp macro="" textlink="">
      <xdr:nvSpPr>
        <xdr:cNvPr id="104" name="TextBox 103">
          <a:extLst>
            <a:ext uri="{FF2B5EF4-FFF2-40B4-BE49-F238E27FC236}">
              <a16:creationId xmlns:a16="http://schemas.microsoft.com/office/drawing/2014/main" id="{09B7244E-DA1C-4330-8749-8081E13DEB93}"/>
            </a:ext>
          </a:extLst>
        </xdr:cNvPr>
        <xdr:cNvSpPr txBox="1"/>
      </xdr:nvSpPr>
      <xdr:spPr>
        <a:xfrm>
          <a:off x="13609982" y="5599043"/>
          <a:ext cx="1298713"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solidFill>
              <a:latin typeface="Abadi" panose="020B0604020104020204" pitchFamily="34" charset="0"/>
            </a:rPr>
            <a:t>Training Models</a:t>
          </a:r>
        </a:p>
      </xdr:txBody>
    </xdr:sp>
    <xdr:clientData/>
  </xdr:twoCellAnchor>
  <xdr:twoCellAnchor editAs="absolute">
    <xdr:from>
      <xdr:col>15</xdr:col>
      <xdr:colOff>92766</xdr:colOff>
      <xdr:row>12</xdr:row>
      <xdr:rowOff>38692</xdr:rowOff>
    </xdr:from>
    <xdr:to>
      <xdr:col>17</xdr:col>
      <xdr:colOff>533401</xdr:colOff>
      <xdr:row>14</xdr:row>
      <xdr:rowOff>143933</xdr:rowOff>
    </xdr:to>
    <xdr:sp macro="" textlink="">
      <xdr:nvSpPr>
        <xdr:cNvPr id="106" name="TextBox 105">
          <a:extLst>
            <a:ext uri="{FF2B5EF4-FFF2-40B4-BE49-F238E27FC236}">
              <a16:creationId xmlns:a16="http://schemas.microsoft.com/office/drawing/2014/main" id="{BB378F9E-8D21-4A42-A8EE-5E8F9CF0ADA7}"/>
            </a:ext>
          </a:extLst>
        </xdr:cNvPr>
        <xdr:cNvSpPr txBox="1"/>
      </xdr:nvSpPr>
      <xdr:spPr>
        <a:xfrm>
          <a:off x="10125766" y="2375492"/>
          <a:ext cx="1778368" cy="494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1200">
              <a:solidFill>
                <a:schemeClr val="bg1"/>
              </a:solidFill>
              <a:latin typeface="Abadi" panose="020B0604020104020204" pitchFamily="34" charset="0"/>
            </a:rPr>
            <a:t>Training Level's Fees </a:t>
          </a:r>
        </a:p>
        <a:p>
          <a:pPr marL="0" indent="0" algn="l"/>
          <a:r>
            <a:rPr lang="en-GB" sz="900">
              <a:solidFill>
                <a:schemeClr val="bg1">
                  <a:lumMod val="50000"/>
                </a:schemeClr>
              </a:solidFill>
              <a:latin typeface="Abadi" panose="020B0604020104020204" pitchFamily="34" charset="0"/>
              <a:ea typeface="+mn-ea"/>
              <a:cs typeface="+mn-cs"/>
            </a:rPr>
            <a:t>by Sales Team</a:t>
          </a:r>
        </a:p>
      </xdr:txBody>
    </xdr:sp>
    <xdr:clientData/>
  </xdr:twoCellAnchor>
  <xdr:twoCellAnchor editAs="absolute">
    <xdr:from>
      <xdr:col>14</xdr:col>
      <xdr:colOff>634779</xdr:colOff>
      <xdr:row>24</xdr:row>
      <xdr:rowOff>72888</xdr:rowOff>
    </xdr:from>
    <xdr:to>
      <xdr:col>19</xdr:col>
      <xdr:colOff>6626</xdr:colOff>
      <xdr:row>35</xdr:row>
      <xdr:rowOff>86140</xdr:rowOff>
    </xdr:to>
    <xdr:graphicFrame macro="">
      <xdr:nvGraphicFramePr>
        <xdr:cNvPr id="115" name="Chart 114">
          <a:extLst>
            <a:ext uri="{FF2B5EF4-FFF2-40B4-BE49-F238E27FC236}">
              <a16:creationId xmlns:a16="http://schemas.microsoft.com/office/drawing/2014/main" id="{FA5D703E-55A1-4727-A28D-819206097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14</xdr:col>
      <xdr:colOff>622852</xdr:colOff>
      <xdr:row>30</xdr:row>
      <xdr:rowOff>151132</xdr:rowOff>
    </xdr:from>
    <xdr:to>
      <xdr:col>16</xdr:col>
      <xdr:colOff>550699</xdr:colOff>
      <xdr:row>33</xdr:row>
      <xdr:rowOff>54482</xdr:rowOff>
    </xdr:to>
    <xdr:sp macro="" textlink="">
      <xdr:nvSpPr>
        <xdr:cNvPr id="110" name="TextBox 109">
          <a:extLst>
            <a:ext uri="{FF2B5EF4-FFF2-40B4-BE49-F238E27FC236}">
              <a16:creationId xmlns:a16="http://schemas.microsoft.com/office/drawing/2014/main" id="{5C5F53FA-4AD6-47F0-B99B-3285EB441D24}"/>
            </a:ext>
          </a:extLst>
        </xdr:cNvPr>
        <xdr:cNvSpPr txBox="1"/>
      </xdr:nvSpPr>
      <xdr:spPr>
        <a:xfrm>
          <a:off x="9986985" y="5993132"/>
          <a:ext cx="1265581" cy="487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GB" sz="900">
              <a:solidFill>
                <a:schemeClr val="bg1"/>
              </a:solidFill>
              <a:latin typeface="Abadi" panose="020B0604020104020204" pitchFamily="34" charset="0"/>
            </a:rPr>
            <a:t>Training Level's Fees by Sales Team</a:t>
          </a:r>
        </a:p>
      </xdr:txBody>
    </xdr:sp>
    <xdr:clientData/>
  </xdr:twoCellAnchor>
  <xdr:twoCellAnchor editAs="absolute">
    <xdr:from>
      <xdr:col>12</xdr:col>
      <xdr:colOff>59267</xdr:colOff>
      <xdr:row>11</xdr:row>
      <xdr:rowOff>152397</xdr:rowOff>
    </xdr:from>
    <xdr:to>
      <xdr:col>14</xdr:col>
      <xdr:colOff>474129</xdr:colOff>
      <xdr:row>23</xdr:row>
      <xdr:rowOff>42333</xdr:rowOff>
    </xdr:to>
    <xdr:grpSp>
      <xdr:nvGrpSpPr>
        <xdr:cNvPr id="117" name="Group 116">
          <a:extLst>
            <a:ext uri="{FF2B5EF4-FFF2-40B4-BE49-F238E27FC236}">
              <a16:creationId xmlns:a16="http://schemas.microsoft.com/office/drawing/2014/main" id="{33CC3B02-27C9-4011-9991-708FA615DD51}"/>
            </a:ext>
          </a:extLst>
        </xdr:cNvPr>
        <xdr:cNvGrpSpPr/>
      </xdr:nvGrpSpPr>
      <xdr:grpSpPr>
        <a:xfrm>
          <a:off x="8105987" y="2331717"/>
          <a:ext cx="1755982" cy="2267376"/>
          <a:chOff x="3236434" y="99942"/>
          <a:chExt cx="2081028" cy="2420321"/>
        </a:xfrm>
      </xdr:grpSpPr>
      <xdr:sp macro="" textlink="">
        <xdr:nvSpPr>
          <xdr:cNvPr id="118" name="Rectangle: Rounded Corners 117">
            <a:extLst>
              <a:ext uri="{FF2B5EF4-FFF2-40B4-BE49-F238E27FC236}">
                <a16:creationId xmlns:a16="http://schemas.microsoft.com/office/drawing/2014/main" id="{E9F3E79F-D594-4E0C-AB1D-3C7C23D7A9B9}"/>
              </a:ext>
            </a:extLst>
          </xdr:cNvPr>
          <xdr:cNvSpPr/>
        </xdr:nvSpPr>
        <xdr:spPr>
          <a:xfrm>
            <a:off x="3236434" y="127553"/>
            <a:ext cx="2081028" cy="2392710"/>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119" name="TextBox 118">
            <a:extLst>
              <a:ext uri="{FF2B5EF4-FFF2-40B4-BE49-F238E27FC236}">
                <a16:creationId xmlns:a16="http://schemas.microsoft.com/office/drawing/2014/main" id="{FEB1249F-F968-4516-91C7-53CC97361C0D}"/>
              </a:ext>
            </a:extLst>
          </xdr:cNvPr>
          <xdr:cNvSpPr txBox="1"/>
        </xdr:nvSpPr>
        <xdr:spPr>
          <a:xfrm>
            <a:off x="3301164" y="99942"/>
            <a:ext cx="1481175" cy="7178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GB" sz="900">
                <a:solidFill>
                  <a:schemeClr val="bg1">
                    <a:lumMod val="50000"/>
                  </a:schemeClr>
                </a:solidFill>
                <a:latin typeface="Abadi" panose="020B0604020104020204" pitchFamily="34" charset="0"/>
              </a:rPr>
              <a:t>Top 5 </a:t>
            </a:r>
          </a:p>
          <a:p>
            <a:pPr algn="l"/>
            <a:r>
              <a:rPr lang="en-GB" sz="1200">
                <a:solidFill>
                  <a:schemeClr val="bg1"/>
                </a:solidFill>
                <a:latin typeface="Abadi" panose="020B0604020104020204" pitchFamily="34" charset="0"/>
              </a:rPr>
              <a:t>Training</a:t>
            </a:r>
            <a:r>
              <a:rPr lang="en-GB" sz="1200" baseline="0">
                <a:solidFill>
                  <a:schemeClr val="bg1"/>
                </a:solidFill>
                <a:latin typeface="Abadi" panose="020B0604020104020204" pitchFamily="34" charset="0"/>
              </a:rPr>
              <a:t> Levels</a:t>
            </a:r>
          </a:p>
          <a:p>
            <a:pPr algn="l"/>
            <a:r>
              <a:rPr lang="en-GB" sz="900">
                <a:solidFill>
                  <a:schemeClr val="bg1">
                    <a:lumMod val="50000"/>
                  </a:schemeClr>
                </a:solidFill>
                <a:latin typeface="Abadi" panose="020B0604020104020204" pitchFamily="34" charset="0"/>
              </a:rPr>
              <a:t>Revenue</a:t>
            </a:r>
          </a:p>
        </xdr:txBody>
      </xdr:sp>
      <xdr:sp macro="" textlink="">
        <xdr:nvSpPr>
          <xdr:cNvPr id="120" name="Star: 5 Points 119">
            <a:extLst>
              <a:ext uri="{FF2B5EF4-FFF2-40B4-BE49-F238E27FC236}">
                <a16:creationId xmlns:a16="http://schemas.microsoft.com/office/drawing/2014/main" id="{8A9A38C8-90ED-4E81-A2BB-0B039DBD67CC}"/>
              </a:ext>
            </a:extLst>
          </xdr:cNvPr>
          <xdr:cNvSpPr/>
        </xdr:nvSpPr>
        <xdr:spPr>
          <a:xfrm>
            <a:off x="4952012" y="300419"/>
            <a:ext cx="91440" cy="92102"/>
          </a:xfrm>
          <a:prstGeom prst="star5">
            <a:avLst/>
          </a:prstGeom>
          <a:solidFill>
            <a:srgbClr val="FED14E"/>
          </a:solidFill>
          <a:ln>
            <a:solidFill>
              <a:srgbClr val="FED14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grpSp>
        <xdr:nvGrpSpPr>
          <xdr:cNvPr id="121" name="Group 120">
            <a:extLst>
              <a:ext uri="{FF2B5EF4-FFF2-40B4-BE49-F238E27FC236}">
                <a16:creationId xmlns:a16="http://schemas.microsoft.com/office/drawing/2014/main" id="{E230DA4E-A1FC-4AF5-A2A2-0414284F71DC}"/>
              </a:ext>
            </a:extLst>
          </xdr:cNvPr>
          <xdr:cNvGrpSpPr/>
        </xdr:nvGrpSpPr>
        <xdr:grpSpPr>
          <a:xfrm>
            <a:off x="3331723" y="814607"/>
            <a:ext cx="1670706" cy="428522"/>
            <a:chOff x="3510878" y="821081"/>
            <a:chExt cx="1673954" cy="416694"/>
          </a:xfrm>
        </xdr:grpSpPr>
        <xdr:sp macro="" textlink="Pivottables!BQ6">
          <xdr:nvSpPr>
            <xdr:cNvPr id="134" name="TextBox 133">
              <a:extLst>
                <a:ext uri="{FF2B5EF4-FFF2-40B4-BE49-F238E27FC236}">
                  <a16:creationId xmlns:a16="http://schemas.microsoft.com/office/drawing/2014/main" id="{5D3433FB-E66C-4AC7-A890-9A45BE5542DF}"/>
                </a:ext>
              </a:extLst>
            </xdr:cNvPr>
            <xdr:cNvSpPr txBox="1"/>
          </xdr:nvSpPr>
          <xdr:spPr>
            <a:xfrm>
              <a:off x="4399971" y="886480"/>
              <a:ext cx="784861" cy="295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4358DC0A-E6AB-4779-928E-06A14DB08EFE}" type="TxLink">
                <a:rPr lang="en-US" sz="1100" b="0" i="0" u="none" strike="noStrike">
                  <a:solidFill>
                    <a:schemeClr val="bg1">
                      <a:lumMod val="50000"/>
                    </a:schemeClr>
                  </a:solidFill>
                  <a:latin typeface="Arial"/>
                  <a:cs typeface="Arial"/>
                </a:rPr>
                <a:pPr algn="l"/>
                <a:t>Pre. L3</a:t>
              </a:fld>
              <a:endParaRPr lang="en-GB" sz="1050">
                <a:solidFill>
                  <a:schemeClr val="bg1">
                    <a:lumMod val="50000"/>
                  </a:schemeClr>
                </a:solidFill>
                <a:latin typeface="Abadi" panose="020B0604020104020204" pitchFamily="34" charset="0"/>
              </a:endParaRPr>
            </a:p>
          </xdr:txBody>
        </xdr:sp>
        <xdr:sp macro="" textlink="Pivottables!BR6">
          <xdr:nvSpPr>
            <xdr:cNvPr id="135" name="TextBox 134">
              <a:extLst>
                <a:ext uri="{FF2B5EF4-FFF2-40B4-BE49-F238E27FC236}">
                  <a16:creationId xmlns:a16="http://schemas.microsoft.com/office/drawing/2014/main" id="{55414513-0880-44AE-BED7-EC052D8E876D}"/>
                </a:ext>
              </a:extLst>
            </xdr:cNvPr>
            <xdr:cNvSpPr txBox="1"/>
          </xdr:nvSpPr>
          <xdr:spPr>
            <a:xfrm>
              <a:off x="3510878" y="821081"/>
              <a:ext cx="804895" cy="41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4BF83846-985D-4F90-B29D-BE039828D412}" type="TxLink">
                <a:rPr lang="en-US" sz="1100" b="0" i="0" u="none" strike="noStrike">
                  <a:solidFill>
                    <a:schemeClr val="bg1"/>
                  </a:solidFill>
                  <a:latin typeface="Arial"/>
                  <a:cs typeface="Arial"/>
                </a:rPr>
                <a:pPr algn="r"/>
                <a:t>76M</a:t>
              </a:fld>
              <a:endParaRPr lang="en-US" sz="1050" b="0" i="0" u="none" strike="noStrike">
                <a:solidFill>
                  <a:schemeClr val="bg1"/>
                </a:solidFill>
                <a:latin typeface="Arial"/>
                <a:cs typeface="Arial"/>
              </a:endParaRPr>
            </a:p>
          </xdr:txBody>
        </xdr:sp>
      </xdr:grpSp>
      <xdr:grpSp>
        <xdr:nvGrpSpPr>
          <xdr:cNvPr id="122" name="Group 121">
            <a:extLst>
              <a:ext uri="{FF2B5EF4-FFF2-40B4-BE49-F238E27FC236}">
                <a16:creationId xmlns:a16="http://schemas.microsoft.com/office/drawing/2014/main" id="{BB59C4DC-8950-4BF4-B897-F5790D6A6571}"/>
              </a:ext>
            </a:extLst>
          </xdr:cNvPr>
          <xdr:cNvGrpSpPr/>
        </xdr:nvGrpSpPr>
        <xdr:grpSpPr>
          <a:xfrm>
            <a:off x="3351610" y="1043966"/>
            <a:ext cx="1663159" cy="480509"/>
            <a:chOff x="3518437" y="839720"/>
            <a:chExt cx="1666392" cy="416693"/>
          </a:xfrm>
        </xdr:grpSpPr>
        <xdr:sp macro="" textlink="Pivottables!BQ7">
          <xdr:nvSpPr>
            <xdr:cNvPr id="132" name="TextBox 131">
              <a:extLst>
                <a:ext uri="{FF2B5EF4-FFF2-40B4-BE49-F238E27FC236}">
                  <a16:creationId xmlns:a16="http://schemas.microsoft.com/office/drawing/2014/main" id="{789E25F8-0E0A-477F-BB41-70D76DEF67CE}"/>
                </a:ext>
              </a:extLst>
            </xdr:cNvPr>
            <xdr:cNvSpPr txBox="1"/>
          </xdr:nvSpPr>
          <xdr:spPr>
            <a:xfrm>
              <a:off x="4399973" y="903212"/>
              <a:ext cx="784856" cy="295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627D7131-90E7-44B1-A334-E352184C6E12}" type="TxLink">
                <a:rPr lang="en-US" sz="1100" b="0" i="0" u="none" strike="noStrike">
                  <a:solidFill>
                    <a:schemeClr val="bg1">
                      <a:lumMod val="50000"/>
                    </a:schemeClr>
                  </a:solidFill>
                  <a:latin typeface="Arial"/>
                  <a:cs typeface="Arial"/>
                </a:rPr>
                <a:pPr algn="l"/>
                <a:t>Fndn. L5</a:t>
              </a:fld>
              <a:endParaRPr lang="en-GB" sz="1050">
                <a:solidFill>
                  <a:schemeClr val="bg1">
                    <a:lumMod val="50000"/>
                  </a:schemeClr>
                </a:solidFill>
                <a:latin typeface="Abadi" panose="020B0604020104020204" pitchFamily="34" charset="0"/>
              </a:endParaRPr>
            </a:p>
          </xdr:txBody>
        </xdr:sp>
        <xdr:sp macro="" textlink="Pivottables!BR7">
          <xdr:nvSpPr>
            <xdr:cNvPr id="133" name="TextBox 132">
              <a:extLst>
                <a:ext uri="{FF2B5EF4-FFF2-40B4-BE49-F238E27FC236}">
                  <a16:creationId xmlns:a16="http://schemas.microsoft.com/office/drawing/2014/main" id="{238A237C-BBE5-4264-B26B-53001DAAAFA0}"/>
                </a:ext>
              </a:extLst>
            </xdr:cNvPr>
            <xdr:cNvSpPr txBox="1"/>
          </xdr:nvSpPr>
          <xdr:spPr>
            <a:xfrm>
              <a:off x="3518437" y="839720"/>
              <a:ext cx="797331" cy="416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9333DAB5-931A-4DCE-AAF4-57920FCB64AA}" type="TxLink">
                <a:rPr lang="en-US" sz="1100" b="0" i="0" u="none" strike="noStrike">
                  <a:solidFill>
                    <a:schemeClr val="bg1"/>
                  </a:solidFill>
                  <a:latin typeface="Arial"/>
                  <a:cs typeface="Arial"/>
                </a:rPr>
                <a:pPr algn="r"/>
                <a:t>40M</a:t>
              </a:fld>
              <a:endParaRPr lang="en-US" sz="1050" b="0" i="0" u="none" strike="noStrike">
                <a:solidFill>
                  <a:schemeClr val="bg1"/>
                </a:solidFill>
                <a:latin typeface="Arial"/>
                <a:cs typeface="Arial"/>
              </a:endParaRPr>
            </a:p>
          </xdr:txBody>
        </xdr:sp>
      </xdr:grpSp>
      <xdr:grpSp>
        <xdr:nvGrpSpPr>
          <xdr:cNvPr id="123" name="Group 122">
            <a:extLst>
              <a:ext uri="{FF2B5EF4-FFF2-40B4-BE49-F238E27FC236}">
                <a16:creationId xmlns:a16="http://schemas.microsoft.com/office/drawing/2014/main" id="{B4968989-E067-4370-9092-4C91C4ACFAE0}"/>
              </a:ext>
            </a:extLst>
          </xdr:cNvPr>
          <xdr:cNvGrpSpPr/>
        </xdr:nvGrpSpPr>
        <xdr:grpSpPr>
          <a:xfrm>
            <a:off x="3351639" y="1377847"/>
            <a:ext cx="1667850" cy="343115"/>
            <a:chOff x="3513740" y="903267"/>
            <a:chExt cx="1671093" cy="416694"/>
          </a:xfrm>
        </xdr:grpSpPr>
        <xdr:sp macro="" textlink="Pivottables!BQ8">
          <xdr:nvSpPr>
            <xdr:cNvPr id="130" name="TextBox 129">
              <a:extLst>
                <a:ext uri="{FF2B5EF4-FFF2-40B4-BE49-F238E27FC236}">
                  <a16:creationId xmlns:a16="http://schemas.microsoft.com/office/drawing/2014/main" id="{4B2791C7-8CDF-43E0-A8F3-22002FBB8A9F}"/>
                </a:ext>
              </a:extLst>
            </xdr:cNvPr>
            <xdr:cNvSpPr txBox="1"/>
          </xdr:nvSpPr>
          <xdr:spPr>
            <a:xfrm>
              <a:off x="4399973" y="973049"/>
              <a:ext cx="784860" cy="2956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D7513611-3EEA-4D7B-8F18-C1FA2E50CD02}" type="TxLink">
                <a:rPr lang="en-US" sz="1100" b="0" i="0" u="none" strike="noStrike">
                  <a:solidFill>
                    <a:schemeClr val="bg1">
                      <a:lumMod val="50000"/>
                    </a:schemeClr>
                  </a:solidFill>
                  <a:latin typeface="Arial"/>
                  <a:cs typeface="Arial"/>
                </a:rPr>
                <a:pPr algn="l"/>
                <a:t>Grand Total</a:t>
              </a:fld>
              <a:endParaRPr lang="en-GB" sz="1050">
                <a:solidFill>
                  <a:schemeClr val="bg1">
                    <a:lumMod val="50000"/>
                  </a:schemeClr>
                </a:solidFill>
                <a:latin typeface="Abadi" panose="020B0604020104020204" pitchFamily="34" charset="0"/>
              </a:endParaRPr>
            </a:p>
          </xdr:txBody>
        </xdr:sp>
        <xdr:sp macro="" textlink="Pivottables!BR8">
          <xdr:nvSpPr>
            <xdr:cNvPr id="131" name="TextBox 130">
              <a:extLst>
                <a:ext uri="{FF2B5EF4-FFF2-40B4-BE49-F238E27FC236}">
                  <a16:creationId xmlns:a16="http://schemas.microsoft.com/office/drawing/2014/main" id="{7C8024F3-5AAC-466F-B6BC-85D01F5820E8}"/>
                </a:ext>
              </a:extLst>
            </xdr:cNvPr>
            <xdr:cNvSpPr txBox="1"/>
          </xdr:nvSpPr>
          <xdr:spPr>
            <a:xfrm>
              <a:off x="3513740" y="903267"/>
              <a:ext cx="792103" cy="41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38AC6DA-FD16-4B54-8C98-23CEAA32F7BD}" type="TxLink">
                <a:rPr lang="en-US" sz="1100" b="0" i="0" u="none" strike="noStrike">
                  <a:solidFill>
                    <a:schemeClr val="bg1"/>
                  </a:solidFill>
                  <a:latin typeface="Arial"/>
                  <a:cs typeface="Arial"/>
                </a:rPr>
                <a:pPr algn="r"/>
                <a:t>116M</a:t>
              </a:fld>
              <a:endParaRPr lang="en-US" sz="1050" b="0" i="0" u="none" strike="noStrike">
                <a:solidFill>
                  <a:schemeClr val="bg1"/>
                </a:solidFill>
                <a:latin typeface="Arial"/>
                <a:cs typeface="Arial"/>
              </a:endParaRPr>
            </a:p>
          </xdr:txBody>
        </xdr:sp>
      </xdr:grpSp>
      <xdr:grpSp>
        <xdr:nvGrpSpPr>
          <xdr:cNvPr id="124" name="Group 123">
            <a:extLst>
              <a:ext uri="{FF2B5EF4-FFF2-40B4-BE49-F238E27FC236}">
                <a16:creationId xmlns:a16="http://schemas.microsoft.com/office/drawing/2014/main" id="{1801485D-AD1F-4864-B7B2-60269073C52F}"/>
              </a:ext>
            </a:extLst>
          </xdr:cNvPr>
          <xdr:cNvGrpSpPr/>
        </xdr:nvGrpSpPr>
        <xdr:grpSpPr>
          <a:xfrm>
            <a:off x="3381469" y="1837369"/>
            <a:ext cx="1640839" cy="402900"/>
            <a:chOff x="3540806" y="899924"/>
            <a:chExt cx="1644029" cy="416694"/>
          </a:xfrm>
        </xdr:grpSpPr>
        <xdr:sp macro="" textlink="Pivottables!BQ10">
          <xdr:nvSpPr>
            <xdr:cNvPr id="128" name="TextBox 127">
              <a:extLst>
                <a:ext uri="{FF2B5EF4-FFF2-40B4-BE49-F238E27FC236}">
                  <a16:creationId xmlns:a16="http://schemas.microsoft.com/office/drawing/2014/main" id="{BE14703A-004E-4355-A9AE-85E990266912}"/>
                </a:ext>
              </a:extLst>
            </xdr:cNvPr>
            <xdr:cNvSpPr txBox="1"/>
          </xdr:nvSpPr>
          <xdr:spPr>
            <a:xfrm>
              <a:off x="4399972" y="966443"/>
              <a:ext cx="784863" cy="29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FA8AE37C-4A9B-46A6-B626-58D5A6C6727D}" type="TxLink">
                <a:rPr lang="en-US" sz="1100" b="0" i="0" u="none" strike="noStrike">
                  <a:solidFill>
                    <a:schemeClr val="bg1">
                      <a:lumMod val="50000"/>
                    </a:schemeClr>
                  </a:solidFill>
                  <a:latin typeface="Arial"/>
                  <a:cs typeface="Arial"/>
                </a:rPr>
                <a:pPr algn="l"/>
                <a:t>0</a:t>
              </a:fld>
              <a:endParaRPr lang="en-GB" sz="1050">
                <a:solidFill>
                  <a:schemeClr val="bg1">
                    <a:lumMod val="50000"/>
                  </a:schemeClr>
                </a:solidFill>
                <a:latin typeface="Abadi" panose="020B0604020104020204" pitchFamily="34" charset="0"/>
              </a:endParaRPr>
            </a:p>
          </xdr:txBody>
        </xdr:sp>
        <xdr:sp macro="" textlink="Pivottables!BR10">
          <xdr:nvSpPr>
            <xdr:cNvPr id="129" name="TextBox 128">
              <a:extLst>
                <a:ext uri="{FF2B5EF4-FFF2-40B4-BE49-F238E27FC236}">
                  <a16:creationId xmlns:a16="http://schemas.microsoft.com/office/drawing/2014/main" id="{6907E39C-6966-40DC-8394-DFA491989FFF}"/>
                </a:ext>
              </a:extLst>
            </xdr:cNvPr>
            <xdr:cNvSpPr txBox="1"/>
          </xdr:nvSpPr>
          <xdr:spPr>
            <a:xfrm>
              <a:off x="3540806" y="899924"/>
              <a:ext cx="765037" cy="4166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849E797F-5CA5-46E8-A720-DE7717BDE7FE}" type="TxLink">
                <a:rPr lang="en-US" sz="1100" b="0" i="0" u="none" strike="noStrike">
                  <a:solidFill>
                    <a:schemeClr val="bg1"/>
                  </a:solidFill>
                  <a:latin typeface="Arial"/>
                  <a:cs typeface="Arial"/>
                </a:rPr>
                <a:pPr algn="r"/>
                <a:t>0K</a:t>
              </a:fld>
              <a:endParaRPr lang="en-US" sz="1050" b="0" i="0" u="none" strike="noStrike">
                <a:solidFill>
                  <a:schemeClr val="bg1"/>
                </a:solidFill>
                <a:latin typeface="Arial"/>
                <a:cs typeface="Arial"/>
              </a:endParaRPr>
            </a:p>
          </xdr:txBody>
        </xdr:sp>
      </xdr:grpSp>
      <xdr:grpSp>
        <xdr:nvGrpSpPr>
          <xdr:cNvPr id="125" name="Group 124">
            <a:extLst>
              <a:ext uri="{FF2B5EF4-FFF2-40B4-BE49-F238E27FC236}">
                <a16:creationId xmlns:a16="http://schemas.microsoft.com/office/drawing/2014/main" id="{F5194A29-3950-4BA5-BDBE-89D0709FBF4E}"/>
              </a:ext>
            </a:extLst>
          </xdr:cNvPr>
          <xdr:cNvGrpSpPr/>
        </xdr:nvGrpSpPr>
        <xdr:grpSpPr>
          <a:xfrm>
            <a:off x="3351640" y="1625251"/>
            <a:ext cx="1672567" cy="360195"/>
            <a:chOff x="3509010" y="912465"/>
            <a:chExt cx="1675819" cy="416693"/>
          </a:xfrm>
        </xdr:grpSpPr>
        <xdr:sp macro="" textlink="Pivottables!BQ9">
          <xdr:nvSpPr>
            <xdr:cNvPr id="126" name="TextBox 125">
              <a:extLst>
                <a:ext uri="{FF2B5EF4-FFF2-40B4-BE49-F238E27FC236}">
                  <a16:creationId xmlns:a16="http://schemas.microsoft.com/office/drawing/2014/main" id="{A0A383EE-6586-4A5D-9083-20CB95144863}"/>
                </a:ext>
              </a:extLst>
            </xdr:cNvPr>
            <xdr:cNvSpPr txBox="1"/>
          </xdr:nvSpPr>
          <xdr:spPr>
            <a:xfrm>
              <a:off x="4399970" y="981206"/>
              <a:ext cx="784859" cy="295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2C27175A-AD09-4E13-91A2-DD7DC5EA4080}" type="TxLink">
                <a:rPr lang="en-US" sz="1100" b="0" i="0" u="none" strike="noStrike">
                  <a:solidFill>
                    <a:schemeClr val="bg1">
                      <a:lumMod val="50000"/>
                    </a:schemeClr>
                  </a:solidFill>
                  <a:latin typeface="Arial"/>
                  <a:cs typeface="Arial"/>
                </a:rPr>
                <a:pPr algn="l"/>
                <a:t>0</a:t>
              </a:fld>
              <a:endParaRPr lang="en-GB" sz="1050">
                <a:solidFill>
                  <a:schemeClr val="bg1">
                    <a:lumMod val="50000"/>
                  </a:schemeClr>
                </a:solidFill>
                <a:latin typeface="Abadi" panose="020B0604020104020204" pitchFamily="34" charset="0"/>
              </a:endParaRPr>
            </a:p>
          </xdr:txBody>
        </xdr:sp>
        <xdr:sp macro="" textlink="Pivottables!BR9">
          <xdr:nvSpPr>
            <xdr:cNvPr id="127" name="TextBox 126">
              <a:extLst>
                <a:ext uri="{FF2B5EF4-FFF2-40B4-BE49-F238E27FC236}">
                  <a16:creationId xmlns:a16="http://schemas.microsoft.com/office/drawing/2014/main" id="{DB9B87A7-E09B-4E0B-9982-F14D3FCBA20D}"/>
                </a:ext>
              </a:extLst>
            </xdr:cNvPr>
            <xdr:cNvSpPr txBox="1"/>
          </xdr:nvSpPr>
          <xdr:spPr>
            <a:xfrm>
              <a:off x="3509010" y="912465"/>
              <a:ext cx="796833" cy="416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fld id="{DFC6FFA2-7B66-4DF6-9C54-465A49E57E49}" type="TxLink">
                <a:rPr lang="en-US" sz="1100" b="0" i="0" u="none" strike="noStrike">
                  <a:solidFill>
                    <a:schemeClr val="bg1"/>
                  </a:solidFill>
                  <a:latin typeface="Arial"/>
                  <a:cs typeface="Arial"/>
                </a:rPr>
                <a:pPr algn="r"/>
                <a:t>0K</a:t>
              </a:fld>
              <a:endParaRPr lang="en-US" sz="1050" b="0" i="0" u="none" strike="noStrike">
                <a:solidFill>
                  <a:schemeClr val="bg1"/>
                </a:solidFill>
                <a:latin typeface="Arial"/>
                <a:cs typeface="Arial"/>
              </a:endParaRPr>
            </a:p>
          </xdr:txBody>
        </xdr:sp>
      </xdr:grpSp>
    </xdr:grpSp>
    <xdr:clientData/>
  </xdr:twoCellAnchor>
  <xdr:twoCellAnchor editAs="absolute">
    <xdr:from>
      <xdr:col>5</xdr:col>
      <xdr:colOff>61808</xdr:colOff>
      <xdr:row>11</xdr:row>
      <xdr:rowOff>192190</xdr:rowOff>
    </xdr:from>
    <xdr:to>
      <xdr:col>11</xdr:col>
      <xdr:colOff>541867</xdr:colOff>
      <xdr:row>23</xdr:row>
      <xdr:rowOff>57790</xdr:rowOff>
    </xdr:to>
    <xdr:sp macro="" textlink="">
      <xdr:nvSpPr>
        <xdr:cNvPr id="137" name="Rectangle: Rounded Corners 136">
          <a:extLst>
            <a:ext uri="{FF2B5EF4-FFF2-40B4-BE49-F238E27FC236}">
              <a16:creationId xmlns:a16="http://schemas.microsoft.com/office/drawing/2014/main" id="{096315F2-A0D5-41C3-A1C1-CDB9A0F02190}"/>
            </a:ext>
          </a:extLst>
        </xdr:cNvPr>
        <xdr:cNvSpPr/>
      </xdr:nvSpPr>
      <xdr:spPr>
        <a:xfrm>
          <a:off x="3406141" y="2334257"/>
          <a:ext cx="4493259" cy="2202400"/>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9</xdr:col>
      <xdr:colOff>396245</xdr:colOff>
      <xdr:row>11</xdr:row>
      <xdr:rowOff>193894</xdr:rowOff>
    </xdr:from>
    <xdr:to>
      <xdr:col>11</xdr:col>
      <xdr:colOff>521552</xdr:colOff>
      <xdr:row>15</xdr:row>
      <xdr:rowOff>30514</xdr:rowOff>
    </xdr:to>
    <xdr:sp macro="" textlink="">
      <xdr:nvSpPr>
        <xdr:cNvPr id="138" name="TextBox 137">
          <a:extLst>
            <a:ext uri="{FF2B5EF4-FFF2-40B4-BE49-F238E27FC236}">
              <a16:creationId xmlns:a16="http://schemas.microsoft.com/office/drawing/2014/main" id="{B9628854-E7F2-4D7A-906E-FA7C89535099}"/>
            </a:ext>
          </a:extLst>
        </xdr:cNvPr>
        <xdr:cNvSpPr txBox="1"/>
      </xdr:nvSpPr>
      <xdr:spPr>
        <a:xfrm>
          <a:off x="6416045" y="2335961"/>
          <a:ext cx="1463040" cy="6155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050">
              <a:solidFill>
                <a:schemeClr val="bg1">
                  <a:lumMod val="50000"/>
                </a:schemeClr>
              </a:solidFill>
              <a:latin typeface="Abadi" panose="020B0604020104020204" pitchFamily="34" charset="0"/>
            </a:rPr>
            <a:t>Average</a:t>
          </a:r>
          <a:r>
            <a:rPr lang="en-GB" sz="1200">
              <a:solidFill>
                <a:schemeClr val="bg1">
                  <a:lumMod val="50000"/>
                </a:schemeClr>
              </a:solidFill>
              <a:latin typeface="Abadi" panose="020B0604020104020204" pitchFamily="34" charset="0"/>
            </a:rPr>
            <a:t> </a:t>
          </a:r>
        </a:p>
        <a:p>
          <a:pPr algn="l"/>
          <a:r>
            <a:rPr lang="en-GB" sz="1200">
              <a:solidFill>
                <a:schemeClr val="bg1"/>
              </a:solidFill>
              <a:latin typeface="Abadi" panose="020B0604020104020204" pitchFamily="34" charset="0"/>
            </a:rPr>
            <a:t>Paid Calls Duration</a:t>
          </a:r>
          <a:r>
            <a:rPr lang="en-GB" sz="1200">
              <a:solidFill>
                <a:schemeClr val="tx1"/>
              </a:solidFill>
              <a:latin typeface="Abadi" panose="020B0604020104020204" pitchFamily="34" charset="0"/>
            </a:rPr>
            <a:t> </a:t>
          </a:r>
        </a:p>
        <a:p>
          <a:pPr algn="l"/>
          <a:r>
            <a:rPr lang="en-GB" sz="1200">
              <a:solidFill>
                <a:schemeClr val="bg1">
                  <a:lumMod val="65000"/>
                </a:schemeClr>
              </a:solidFill>
              <a:latin typeface="Abadi" panose="020B0604020104020204" pitchFamily="34" charset="0"/>
            </a:rPr>
            <a:t>by months</a:t>
          </a:r>
        </a:p>
      </xdr:txBody>
    </xdr:sp>
    <xdr:clientData/>
  </xdr:twoCellAnchor>
  <xdr:twoCellAnchor editAs="absolute">
    <xdr:from>
      <xdr:col>5</xdr:col>
      <xdr:colOff>198120</xdr:colOff>
      <xdr:row>12</xdr:row>
      <xdr:rowOff>170180</xdr:rowOff>
    </xdr:from>
    <xdr:to>
      <xdr:col>9</xdr:col>
      <xdr:colOff>213360</xdr:colOff>
      <xdr:row>21</xdr:row>
      <xdr:rowOff>177800</xdr:rowOff>
    </xdr:to>
    <xdr:graphicFrame macro="">
      <xdr:nvGraphicFramePr>
        <xdr:cNvPr id="140" name="Chart 139">
          <a:extLst>
            <a:ext uri="{FF2B5EF4-FFF2-40B4-BE49-F238E27FC236}">
              <a16:creationId xmlns:a16="http://schemas.microsoft.com/office/drawing/2014/main" id="{E4B7C9C0-3834-47F6-86A2-12FC09F21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5</xdr:col>
      <xdr:colOff>480060</xdr:colOff>
      <xdr:row>22</xdr:row>
      <xdr:rowOff>16721</xdr:rowOff>
    </xdr:from>
    <xdr:to>
      <xdr:col>9</xdr:col>
      <xdr:colOff>329132</xdr:colOff>
      <xdr:row>23</xdr:row>
      <xdr:rowOff>45125</xdr:rowOff>
    </xdr:to>
    <xdr:sp macro="" textlink="">
      <xdr:nvSpPr>
        <xdr:cNvPr id="141" name="TextBox 140">
          <a:extLst>
            <a:ext uri="{FF2B5EF4-FFF2-40B4-BE49-F238E27FC236}">
              <a16:creationId xmlns:a16="http://schemas.microsoft.com/office/drawing/2014/main" id="{D72B0C26-F91F-41F9-8B3E-ADFA4FC0989E}"/>
            </a:ext>
          </a:extLst>
        </xdr:cNvPr>
        <xdr:cNvSpPr txBox="1"/>
      </xdr:nvSpPr>
      <xdr:spPr>
        <a:xfrm>
          <a:off x="3845560" y="4487121"/>
          <a:ext cx="2524539"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900">
              <a:solidFill>
                <a:schemeClr val="bg1">
                  <a:lumMod val="50000"/>
                </a:schemeClr>
              </a:solidFill>
              <a:latin typeface="Abadi" panose="020B0604020104020204" pitchFamily="34" charset="0"/>
            </a:rPr>
            <a:t>Month</a:t>
          </a:r>
        </a:p>
      </xdr:txBody>
    </xdr:sp>
    <xdr:clientData/>
  </xdr:twoCellAnchor>
  <xdr:twoCellAnchor editAs="absolute">
    <xdr:from>
      <xdr:col>9</xdr:col>
      <xdr:colOff>383122</xdr:colOff>
      <xdr:row>15</xdr:row>
      <xdr:rowOff>143145</xdr:rowOff>
    </xdr:from>
    <xdr:to>
      <xdr:col>11</xdr:col>
      <xdr:colOff>428842</xdr:colOff>
      <xdr:row>17</xdr:row>
      <xdr:rowOff>140097</xdr:rowOff>
    </xdr:to>
    <xdr:sp macro="" textlink="">
      <xdr:nvSpPr>
        <xdr:cNvPr id="17" name="Rectangle: Rounded Corners 16">
          <a:extLst>
            <a:ext uri="{FF2B5EF4-FFF2-40B4-BE49-F238E27FC236}">
              <a16:creationId xmlns:a16="http://schemas.microsoft.com/office/drawing/2014/main" id="{7085D62C-3BD3-4810-A399-FAAACEE2983B}"/>
            </a:ext>
          </a:extLst>
        </xdr:cNvPr>
        <xdr:cNvSpPr/>
      </xdr:nvSpPr>
      <xdr:spPr>
        <a:xfrm>
          <a:off x="6402922" y="3064145"/>
          <a:ext cx="1383453" cy="386419"/>
        </a:xfrm>
        <a:prstGeom prst="roundRect">
          <a:avLst/>
        </a:prstGeom>
        <a:gradFill flip="none" rotWithShape="1">
          <a:gsLst>
            <a:gs pos="57000">
              <a:srgbClr val="1C6DFF"/>
            </a:gs>
            <a:gs pos="0">
              <a:schemeClr val="tx1"/>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9</xdr:col>
      <xdr:colOff>458049</xdr:colOff>
      <xdr:row>15</xdr:row>
      <xdr:rowOff>170867</xdr:rowOff>
    </xdr:from>
    <xdr:to>
      <xdr:col>10</xdr:col>
      <xdr:colOff>497842</xdr:colOff>
      <xdr:row>17</xdr:row>
      <xdr:rowOff>109695</xdr:rowOff>
    </xdr:to>
    <xdr:sp macro="" textlink="Pivottables!CF5">
      <xdr:nvSpPr>
        <xdr:cNvPr id="143" name="TextBox 142">
          <a:extLst>
            <a:ext uri="{FF2B5EF4-FFF2-40B4-BE49-F238E27FC236}">
              <a16:creationId xmlns:a16="http://schemas.microsoft.com/office/drawing/2014/main" id="{01E5F141-E75A-4B06-BC30-170987493E86}"/>
            </a:ext>
          </a:extLst>
        </xdr:cNvPr>
        <xdr:cNvSpPr txBox="1"/>
      </xdr:nvSpPr>
      <xdr:spPr>
        <a:xfrm>
          <a:off x="6477849" y="3091867"/>
          <a:ext cx="70866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A97126B3-D6AB-4E7B-9827-BB3EEBC1EDE3}" type="TxLink">
            <a:rPr lang="en-US" sz="1600" b="0" i="0" u="none" strike="noStrike">
              <a:solidFill>
                <a:schemeClr val="bg1"/>
              </a:solidFill>
              <a:latin typeface="Arial"/>
              <a:cs typeface="Arial"/>
            </a:rPr>
            <a:pPr algn="l"/>
            <a:t>04.16</a:t>
          </a:fld>
          <a:endParaRPr lang="en-GB"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10</xdr:col>
      <xdr:colOff>401322</xdr:colOff>
      <xdr:row>16</xdr:row>
      <xdr:rowOff>32152</xdr:rowOff>
    </xdr:from>
    <xdr:to>
      <xdr:col>11</xdr:col>
      <xdr:colOff>326816</xdr:colOff>
      <xdr:row>17</xdr:row>
      <xdr:rowOff>104158</xdr:rowOff>
    </xdr:to>
    <xdr:sp macro="" textlink="">
      <xdr:nvSpPr>
        <xdr:cNvPr id="136" name="TextBox 135">
          <a:extLst>
            <a:ext uri="{FF2B5EF4-FFF2-40B4-BE49-F238E27FC236}">
              <a16:creationId xmlns:a16="http://schemas.microsoft.com/office/drawing/2014/main" id="{B12C3DE5-3366-4F98-B012-31B21E2A9085}"/>
            </a:ext>
          </a:extLst>
        </xdr:cNvPr>
        <xdr:cNvSpPr txBox="1"/>
      </xdr:nvSpPr>
      <xdr:spPr>
        <a:xfrm>
          <a:off x="7089989" y="3147885"/>
          <a:ext cx="594360"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GB" sz="1200">
              <a:solidFill>
                <a:schemeClr val="bg1"/>
              </a:solidFill>
              <a:latin typeface="Abadi" panose="020B0604020104020204" pitchFamily="34" charset="0"/>
            </a:rPr>
            <a:t>mm:ss</a:t>
          </a:r>
        </a:p>
      </xdr:txBody>
    </xdr:sp>
    <xdr:clientData/>
  </xdr:twoCellAnchor>
  <xdr:twoCellAnchor editAs="absolute">
    <xdr:from>
      <xdr:col>9</xdr:col>
      <xdr:colOff>364072</xdr:colOff>
      <xdr:row>19</xdr:row>
      <xdr:rowOff>108116</xdr:rowOff>
    </xdr:from>
    <xdr:to>
      <xdr:col>10</xdr:col>
      <xdr:colOff>396245</xdr:colOff>
      <xdr:row>21</xdr:row>
      <xdr:rowOff>43482</xdr:rowOff>
    </xdr:to>
    <xdr:sp macro="" textlink="">
      <xdr:nvSpPr>
        <xdr:cNvPr id="139" name="TextBox 138">
          <a:extLst>
            <a:ext uri="{FF2B5EF4-FFF2-40B4-BE49-F238E27FC236}">
              <a16:creationId xmlns:a16="http://schemas.microsoft.com/office/drawing/2014/main" id="{2F26A5A5-5AF6-4CD3-B5CE-0E7DF8312EAE}"/>
            </a:ext>
          </a:extLst>
        </xdr:cNvPr>
        <xdr:cNvSpPr txBox="1"/>
      </xdr:nvSpPr>
      <xdr:spPr>
        <a:xfrm>
          <a:off x="6383872" y="3808049"/>
          <a:ext cx="701040" cy="324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000">
              <a:solidFill>
                <a:schemeClr val="bg1">
                  <a:lumMod val="65000"/>
                </a:schemeClr>
              </a:solidFill>
              <a:latin typeface="Abadi" panose="020B0604020104020204" pitchFamily="34" charset="0"/>
            </a:rPr>
            <a:t>Minimum</a:t>
          </a:r>
        </a:p>
        <a:p>
          <a:pPr algn="ctr"/>
          <a:r>
            <a:rPr lang="en-GB" sz="600">
              <a:solidFill>
                <a:schemeClr val="bg1">
                  <a:lumMod val="65000"/>
                </a:schemeClr>
              </a:solidFill>
              <a:latin typeface="Abadi" panose="020B0604020104020204" pitchFamily="34" charset="0"/>
            </a:rPr>
            <a:t>Camm</a:t>
          </a:r>
          <a:r>
            <a:rPr lang="en-GB" sz="600" baseline="0">
              <a:solidFill>
                <a:schemeClr val="bg1">
                  <a:lumMod val="65000"/>
                </a:schemeClr>
              </a:solidFill>
              <a:latin typeface="Abadi" panose="020B0604020104020204" pitchFamily="34" charset="0"/>
            </a:rPr>
            <a:t> Duration</a:t>
          </a:r>
          <a:endParaRPr lang="en-GB" sz="600">
            <a:solidFill>
              <a:schemeClr val="bg1">
                <a:lumMod val="65000"/>
              </a:schemeClr>
            </a:solidFill>
            <a:latin typeface="Abadi" panose="020B0604020104020204" pitchFamily="34" charset="0"/>
          </a:endParaRPr>
        </a:p>
      </xdr:txBody>
    </xdr:sp>
    <xdr:clientData/>
  </xdr:twoCellAnchor>
  <xdr:twoCellAnchor editAs="absolute">
    <xdr:from>
      <xdr:col>9</xdr:col>
      <xdr:colOff>433496</xdr:colOff>
      <xdr:row>20</xdr:row>
      <xdr:rowOff>159003</xdr:rowOff>
    </xdr:from>
    <xdr:to>
      <xdr:col>10</xdr:col>
      <xdr:colOff>343749</xdr:colOff>
      <xdr:row>22</xdr:row>
      <xdr:rowOff>38906</xdr:rowOff>
    </xdr:to>
    <xdr:sp macro="" textlink="Pivottables!CF7">
      <xdr:nvSpPr>
        <xdr:cNvPr id="144" name="TextBox 143">
          <a:extLst>
            <a:ext uri="{FF2B5EF4-FFF2-40B4-BE49-F238E27FC236}">
              <a16:creationId xmlns:a16="http://schemas.microsoft.com/office/drawing/2014/main" id="{AB8EA4FC-F572-4E87-850A-0EC8BC1B10BA}"/>
            </a:ext>
          </a:extLst>
        </xdr:cNvPr>
        <xdr:cNvSpPr txBox="1"/>
      </xdr:nvSpPr>
      <xdr:spPr>
        <a:xfrm>
          <a:off x="6453296" y="4053670"/>
          <a:ext cx="579120"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fld id="{92775232-E987-429E-A19B-9765AF7E2322}" type="TxLink">
            <a:rPr lang="en-US" sz="1200" b="0" i="0" u="none" strike="noStrike">
              <a:solidFill>
                <a:schemeClr val="bg1"/>
              </a:solidFill>
              <a:latin typeface="Arial"/>
              <a:cs typeface="Arial"/>
            </a:rPr>
            <a:pPr algn="l"/>
            <a:t>02.00</a:t>
          </a:fld>
          <a:endParaRPr lang="en-GB"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10</xdr:col>
      <xdr:colOff>509698</xdr:colOff>
      <xdr:row>20</xdr:row>
      <xdr:rowOff>159004</xdr:rowOff>
    </xdr:from>
    <xdr:to>
      <xdr:col>11</xdr:col>
      <xdr:colOff>465672</xdr:colOff>
      <xdr:row>21</xdr:row>
      <xdr:rowOff>177801</xdr:rowOff>
    </xdr:to>
    <xdr:sp macro="" textlink="Pivottables!CF6">
      <xdr:nvSpPr>
        <xdr:cNvPr id="145" name="TextBox 144">
          <a:extLst>
            <a:ext uri="{FF2B5EF4-FFF2-40B4-BE49-F238E27FC236}">
              <a16:creationId xmlns:a16="http://schemas.microsoft.com/office/drawing/2014/main" id="{1F08E617-E349-44F6-9929-09778C9B684A}"/>
            </a:ext>
          </a:extLst>
        </xdr:cNvPr>
        <xdr:cNvSpPr txBox="1"/>
      </xdr:nvSpPr>
      <xdr:spPr>
        <a:xfrm>
          <a:off x="7198365" y="4053671"/>
          <a:ext cx="624840" cy="213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fld id="{4DEEB98C-065E-4A36-83F9-1233AFD6F6BA}" type="TxLink">
            <a:rPr lang="en-US" sz="1200" b="0" i="0" u="none" strike="noStrike">
              <a:solidFill>
                <a:schemeClr val="bg1"/>
              </a:solidFill>
              <a:latin typeface="Arial"/>
              <a:cs typeface="Arial"/>
            </a:rPr>
            <a:pPr algn="l"/>
            <a:t>05.02</a:t>
          </a:fld>
          <a:endParaRPr lang="en-GB" sz="1600">
            <a:solidFill>
              <a:schemeClr val="bg1"/>
            </a:solidFill>
            <a:latin typeface="Arial" panose="020B0604020202020204" pitchFamily="34" charset="0"/>
            <a:cs typeface="Arial" panose="020B0604020202020204" pitchFamily="34" charset="0"/>
          </a:endParaRPr>
        </a:p>
      </xdr:txBody>
    </xdr:sp>
    <xdr:clientData/>
  </xdr:twoCellAnchor>
  <xdr:twoCellAnchor editAs="absolute">
    <xdr:from>
      <xdr:col>10</xdr:col>
      <xdr:colOff>454665</xdr:colOff>
      <xdr:row>19</xdr:row>
      <xdr:rowOff>108114</xdr:rowOff>
    </xdr:from>
    <xdr:to>
      <xdr:col>11</xdr:col>
      <xdr:colOff>486839</xdr:colOff>
      <xdr:row>21</xdr:row>
      <xdr:rowOff>43480</xdr:rowOff>
    </xdr:to>
    <xdr:sp macro="" textlink="">
      <xdr:nvSpPr>
        <xdr:cNvPr id="146" name="TextBox 145">
          <a:extLst>
            <a:ext uri="{FF2B5EF4-FFF2-40B4-BE49-F238E27FC236}">
              <a16:creationId xmlns:a16="http://schemas.microsoft.com/office/drawing/2014/main" id="{7323A6CE-356D-4B25-B1D9-E8240B9C86CE}"/>
            </a:ext>
          </a:extLst>
        </xdr:cNvPr>
        <xdr:cNvSpPr txBox="1"/>
      </xdr:nvSpPr>
      <xdr:spPr>
        <a:xfrm>
          <a:off x="7143332" y="3808047"/>
          <a:ext cx="701040" cy="3248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000">
              <a:solidFill>
                <a:schemeClr val="bg1">
                  <a:lumMod val="65000"/>
                </a:schemeClr>
              </a:solidFill>
              <a:latin typeface="Abadi" panose="020B0604020104020204" pitchFamily="34" charset="0"/>
            </a:rPr>
            <a:t>Maximum</a:t>
          </a:r>
        </a:p>
        <a:p>
          <a:pPr algn="ctr"/>
          <a:r>
            <a:rPr lang="en-GB" sz="600">
              <a:solidFill>
                <a:schemeClr val="bg1">
                  <a:lumMod val="65000"/>
                </a:schemeClr>
              </a:solidFill>
              <a:latin typeface="Abadi" panose="020B0604020104020204" pitchFamily="34" charset="0"/>
            </a:rPr>
            <a:t>Camm</a:t>
          </a:r>
          <a:r>
            <a:rPr lang="en-GB" sz="600" baseline="0">
              <a:solidFill>
                <a:schemeClr val="bg1">
                  <a:lumMod val="65000"/>
                </a:schemeClr>
              </a:solidFill>
              <a:latin typeface="Abadi" panose="020B0604020104020204" pitchFamily="34" charset="0"/>
            </a:rPr>
            <a:t> Duration</a:t>
          </a:r>
          <a:endParaRPr lang="en-GB" sz="600">
            <a:solidFill>
              <a:schemeClr val="bg1">
                <a:lumMod val="65000"/>
              </a:schemeClr>
            </a:solidFill>
            <a:latin typeface="Abadi" panose="020B0604020104020204" pitchFamily="34" charset="0"/>
          </a:endParaRPr>
        </a:p>
      </xdr:txBody>
    </xdr:sp>
    <xdr:clientData/>
  </xdr:twoCellAnchor>
  <xdr:twoCellAnchor editAs="absolute">
    <xdr:from>
      <xdr:col>9</xdr:col>
      <xdr:colOff>505042</xdr:colOff>
      <xdr:row>21</xdr:row>
      <xdr:rowOff>132693</xdr:rowOff>
    </xdr:from>
    <xdr:to>
      <xdr:col>10</xdr:col>
      <xdr:colOff>255275</xdr:colOff>
      <xdr:row>22</xdr:row>
      <xdr:rowOff>117496</xdr:rowOff>
    </xdr:to>
    <xdr:sp macro="" textlink="">
      <xdr:nvSpPr>
        <xdr:cNvPr id="147" name="TextBox 146">
          <a:extLst>
            <a:ext uri="{FF2B5EF4-FFF2-40B4-BE49-F238E27FC236}">
              <a16:creationId xmlns:a16="http://schemas.microsoft.com/office/drawing/2014/main" id="{83408B4F-5065-4B15-AC0E-83EF12479206}"/>
            </a:ext>
          </a:extLst>
        </xdr:cNvPr>
        <xdr:cNvSpPr txBox="1"/>
      </xdr:nvSpPr>
      <xdr:spPr>
        <a:xfrm>
          <a:off x="6524842" y="4222093"/>
          <a:ext cx="419100" cy="179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600">
              <a:solidFill>
                <a:schemeClr val="bg1">
                  <a:lumMod val="65000"/>
                </a:schemeClr>
              </a:solidFill>
              <a:latin typeface="Abadi" panose="020B0604020104020204" pitchFamily="34" charset="0"/>
            </a:rPr>
            <a:t>mm:ss</a:t>
          </a:r>
        </a:p>
      </xdr:txBody>
    </xdr:sp>
    <xdr:clientData/>
  </xdr:twoCellAnchor>
  <xdr:twoCellAnchor editAs="absolute">
    <xdr:from>
      <xdr:col>10</xdr:col>
      <xdr:colOff>612568</xdr:colOff>
      <xdr:row>21</xdr:row>
      <xdr:rowOff>132080</xdr:rowOff>
    </xdr:from>
    <xdr:to>
      <xdr:col>11</xdr:col>
      <xdr:colOff>362802</xdr:colOff>
      <xdr:row>22</xdr:row>
      <xdr:rowOff>116883</xdr:rowOff>
    </xdr:to>
    <xdr:sp macro="" textlink="">
      <xdr:nvSpPr>
        <xdr:cNvPr id="148" name="TextBox 147">
          <a:extLst>
            <a:ext uri="{FF2B5EF4-FFF2-40B4-BE49-F238E27FC236}">
              <a16:creationId xmlns:a16="http://schemas.microsoft.com/office/drawing/2014/main" id="{4D6162FF-8345-45D5-A63C-AF6AA8C35657}"/>
            </a:ext>
          </a:extLst>
        </xdr:cNvPr>
        <xdr:cNvSpPr txBox="1"/>
      </xdr:nvSpPr>
      <xdr:spPr>
        <a:xfrm>
          <a:off x="7301235" y="4221480"/>
          <a:ext cx="419100" cy="179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600">
              <a:solidFill>
                <a:schemeClr val="bg1">
                  <a:lumMod val="65000"/>
                </a:schemeClr>
              </a:solidFill>
              <a:latin typeface="Abadi" panose="020B0604020104020204" pitchFamily="34" charset="0"/>
            </a:rPr>
            <a:t>mm:ss</a:t>
          </a:r>
        </a:p>
      </xdr:txBody>
    </xdr:sp>
    <xdr:clientData/>
  </xdr:twoCellAnchor>
  <xdr:twoCellAnchor editAs="absolute">
    <xdr:from>
      <xdr:col>11</xdr:col>
      <xdr:colOff>52499</xdr:colOff>
      <xdr:row>18</xdr:row>
      <xdr:rowOff>114300</xdr:rowOff>
    </xdr:from>
    <xdr:to>
      <xdr:col>11</xdr:col>
      <xdr:colOff>241305</xdr:colOff>
      <xdr:row>19</xdr:row>
      <xdr:rowOff>106680</xdr:rowOff>
    </xdr:to>
    <xdr:pic>
      <xdr:nvPicPr>
        <xdr:cNvPr id="19" name="Picture 18">
          <a:extLst>
            <a:ext uri="{FF2B5EF4-FFF2-40B4-BE49-F238E27FC236}">
              <a16:creationId xmlns:a16="http://schemas.microsoft.com/office/drawing/2014/main" id="{A838E70E-140E-4B6A-BD6E-3326A867D944}"/>
            </a:ext>
          </a:extLst>
        </xdr:cNvPr>
        <xdr:cNvPicPr>
          <a:picLocks noChangeAspect="1"/>
        </xdr:cNvPicPr>
      </xdr:nvPicPr>
      <xdr:blipFill>
        <a:blip xmlns:r="http://schemas.openxmlformats.org/officeDocument/2006/relationships" r:embed="rId11"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7410032" y="3619500"/>
          <a:ext cx="188806" cy="187113"/>
        </a:xfrm>
        <a:prstGeom prst="rect">
          <a:avLst/>
        </a:prstGeom>
      </xdr:spPr>
    </xdr:pic>
    <xdr:clientData/>
  </xdr:twoCellAnchor>
  <xdr:twoCellAnchor editAs="absolute">
    <xdr:from>
      <xdr:col>9</xdr:col>
      <xdr:colOff>630772</xdr:colOff>
      <xdr:row>18</xdr:row>
      <xdr:rowOff>120814</xdr:rowOff>
    </xdr:from>
    <xdr:to>
      <xdr:col>10</xdr:col>
      <xdr:colOff>151012</xdr:colOff>
      <xdr:row>19</xdr:row>
      <xdr:rowOff>105874</xdr:rowOff>
    </xdr:to>
    <xdr:pic>
      <xdr:nvPicPr>
        <xdr:cNvPr id="22" name="Picture 21">
          <a:extLst>
            <a:ext uri="{FF2B5EF4-FFF2-40B4-BE49-F238E27FC236}">
              <a16:creationId xmlns:a16="http://schemas.microsoft.com/office/drawing/2014/main" id="{8607E50F-DC62-40F8-BCF6-723D14A9A634}"/>
            </a:ext>
          </a:extLst>
        </xdr:cNvPr>
        <xdr:cNvPicPr>
          <a:picLocks noChangeAspect="1"/>
        </xdr:cNvPicPr>
      </xdr:nvPicPr>
      <xdr:blipFill>
        <a:blip xmlns:r="http://schemas.openxmlformats.org/officeDocument/2006/relationships" r:embed="rId12"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6650572" y="3626014"/>
          <a:ext cx="189107" cy="179793"/>
        </a:xfrm>
        <a:prstGeom prst="rect">
          <a:avLst/>
        </a:prstGeom>
      </xdr:spPr>
    </xdr:pic>
    <xdr:clientData/>
  </xdr:twoCellAnchor>
  <xdr:twoCellAnchor editAs="absolute">
    <xdr:from>
      <xdr:col>5</xdr:col>
      <xdr:colOff>45721</xdr:colOff>
      <xdr:row>24</xdr:row>
      <xdr:rowOff>83818</xdr:rowOff>
    </xdr:from>
    <xdr:to>
      <xdr:col>8</xdr:col>
      <xdr:colOff>558801</xdr:colOff>
      <xdr:row>35</xdr:row>
      <xdr:rowOff>152618</xdr:rowOff>
    </xdr:to>
    <xdr:sp macro="" textlink="">
      <xdr:nvSpPr>
        <xdr:cNvPr id="151" name="Rectangle: Rounded Corners 150">
          <a:extLst>
            <a:ext uri="{FF2B5EF4-FFF2-40B4-BE49-F238E27FC236}">
              <a16:creationId xmlns:a16="http://schemas.microsoft.com/office/drawing/2014/main" id="{DB82B867-6B9F-479D-94C5-DAC6B9D4F6ED}"/>
            </a:ext>
          </a:extLst>
        </xdr:cNvPr>
        <xdr:cNvSpPr/>
      </xdr:nvSpPr>
      <xdr:spPr>
        <a:xfrm>
          <a:off x="3390054" y="4757418"/>
          <a:ext cx="2519680" cy="2210867"/>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5</xdr:col>
      <xdr:colOff>96520</xdr:colOff>
      <xdr:row>24</xdr:row>
      <xdr:rowOff>111543</xdr:rowOff>
    </xdr:from>
    <xdr:to>
      <xdr:col>6</xdr:col>
      <xdr:colOff>486833</xdr:colOff>
      <xdr:row>27</xdr:row>
      <xdr:rowOff>121224</xdr:rowOff>
    </xdr:to>
    <xdr:sp macro="" textlink="">
      <xdr:nvSpPr>
        <xdr:cNvPr id="152" name="TextBox 151">
          <a:extLst>
            <a:ext uri="{FF2B5EF4-FFF2-40B4-BE49-F238E27FC236}">
              <a16:creationId xmlns:a16="http://schemas.microsoft.com/office/drawing/2014/main" id="{943BD509-25BC-4640-B38D-30A2FAC6DCBA}"/>
            </a:ext>
          </a:extLst>
        </xdr:cNvPr>
        <xdr:cNvSpPr txBox="1"/>
      </xdr:nvSpPr>
      <xdr:spPr>
        <a:xfrm>
          <a:off x="3440853" y="4785143"/>
          <a:ext cx="1059180" cy="5938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r>
            <a:rPr lang="en-GB" sz="1000">
              <a:solidFill>
                <a:schemeClr val="bg1">
                  <a:lumMod val="65000"/>
                </a:schemeClr>
              </a:solidFill>
              <a:latin typeface="Arial" panose="020B0604020202020204" pitchFamily="34" charset="0"/>
              <a:cs typeface="Arial" panose="020B0604020202020204" pitchFamily="34" charset="0"/>
            </a:rPr>
            <a:t>Total Sales </a:t>
          </a:r>
        </a:p>
        <a:p>
          <a:pPr marL="0" indent="0" algn="l"/>
          <a:r>
            <a:rPr lang="en-GB" sz="1200">
              <a:solidFill>
                <a:schemeClr val="bg1"/>
              </a:solidFill>
              <a:latin typeface="Abadi" panose="020B0604020104020204" pitchFamily="34" charset="0"/>
              <a:ea typeface="+mn-ea"/>
              <a:cs typeface="Arial" panose="020B0604020202020204" pitchFamily="34" charset="0"/>
            </a:rPr>
            <a:t>By Sales Team</a:t>
          </a:r>
        </a:p>
      </xdr:txBody>
    </xdr:sp>
    <xdr:clientData/>
  </xdr:twoCellAnchor>
  <xdr:twoCellAnchor editAs="absolute">
    <xdr:from>
      <xdr:col>7</xdr:col>
      <xdr:colOff>8467</xdr:colOff>
      <xdr:row>25</xdr:row>
      <xdr:rowOff>85005</xdr:rowOff>
    </xdr:from>
    <xdr:to>
      <xdr:col>8</xdr:col>
      <xdr:colOff>245534</xdr:colOff>
      <xdr:row>27</xdr:row>
      <xdr:rowOff>61218</xdr:rowOff>
    </xdr:to>
    <xdr:sp macro="" textlink="Pivottables!CR6">
      <xdr:nvSpPr>
        <xdr:cNvPr id="154" name="TextBox 153">
          <a:extLst>
            <a:ext uri="{FF2B5EF4-FFF2-40B4-BE49-F238E27FC236}">
              <a16:creationId xmlns:a16="http://schemas.microsoft.com/office/drawing/2014/main" id="{8E80B312-F4D6-464A-9672-EB902841278B}"/>
            </a:ext>
          </a:extLst>
        </xdr:cNvPr>
        <xdr:cNvSpPr txBox="1"/>
      </xdr:nvSpPr>
      <xdr:spPr>
        <a:xfrm>
          <a:off x="4690534" y="4953338"/>
          <a:ext cx="905933" cy="36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65B7FF84-4500-4826-8E1E-17B6D7207F6F}" type="TxLink">
            <a:rPr lang="en-US" sz="1800" b="0" i="0" u="none" strike="noStrike">
              <a:solidFill>
                <a:schemeClr val="bg1"/>
              </a:solidFill>
              <a:latin typeface="Arial"/>
              <a:cs typeface="Arial"/>
            </a:rPr>
            <a:pPr algn="ctr"/>
            <a:t>76M</a:t>
          </a:fld>
          <a:endParaRPr lang="en-GB" sz="1800">
            <a:solidFill>
              <a:schemeClr val="bg1"/>
            </a:solidFill>
            <a:latin typeface="Abadi" panose="020B0604020104020204" pitchFamily="34" charset="0"/>
          </a:endParaRPr>
        </a:p>
      </xdr:txBody>
    </xdr:sp>
    <xdr:clientData/>
  </xdr:twoCellAnchor>
  <xdr:twoCellAnchor editAs="absolute">
    <xdr:from>
      <xdr:col>6</xdr:col>
      <xdr:colOff>621500</xdr:colOff>
      <xdr:row>24</xdr:row>
      <xdr:rowOff>108240</xdr:rowOff>
    </xdr:from>
    <xdr:to>
      <xdr:col>8</xdr:col>
      <xdr:colOff>269876</xdr:colOff>
      <xdr:row>25</xdr:row>
      <xdr:rowOff>156809</xdr:rowOff>
    </xdr:to>
    <xdr:sp macro="" textlink="Pivottables!CQ6">
      <xdr:nvSpPr>
        <xdr:cNvPr id="155" name="TextBox 154">
          <a:extLst>
            <a:ext uri="{FF2B5EF4-FFF2-40B4-BE49-F238E27FC236}">
              <a16:creationId xmlns:a16="http://schemas.microsoft.com/office/drawing/2014/main" id="{4DD6F9E2-25E1-4453-803C-F48854FFA025}"/>
            </a:ext>
          </a:extLst>
        </xdr:cNvPr>
        <xdr:cNvSpPr txBox="1"/>
      </xdr:nvSpPr>
      <xdr:spPr>
        <a:xfrm>
          <a:off x="4634700" y="4781840"/>
          <a:ext cx="986109" cy="2433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92F32E4-D077-4DC2-A4F1-A7E17137D339}" type="TxLink">
            <a:rPr lang="en-US" sz="1000" b="0" i="0" u="none" strike="noStrike">
              <a:solidFill>
                <a:schemeClr val="bg1">
                  <a:lumMod val="65000"/>
                </a:schemeClr>
              </a:solidFill>
              <a:latin typeface="Arial"/>
              <a:cs typeface="Arial"/>
            </a:rPr>
            <a:pPr algn="ctr"/>
            <a:t>Salah</a:t>
          </a:fld>
          <a:endParaRPr lang="en-GB" sz="1000">
            <a:solidFill>
              <a:schemeClr val="bg1">
                <a:lumMod val="65000"/>
              </a:schemeClr>
            </a:solidFill>
            <a:latin typeface="Abadi" panose="020B0604020104020204" pitchFamily="34" charset="0"/>
          </a:endParaRPr>
        </a:p>
      </xdr:txBody>
    </xdr:sp>
    <xdr:clientData/>
  </xdr:twoCellAnchor>
  <xdr:twoCellAnchor editAs="absolute">
    <xdr:from>
      <xdr:col>6</xdr:col>
      <xdr:colOff>349609</xdr:colOff>
      <xdr:row>26</xdr:row>
      <xdr:rowOff>170384</xdr:rowOff>
    </xdr:from>
    <xdr:to>
      <xdr:col>8</xdr:col>
      <xdr:colOff>541767</xdr:colOff>
      <xdr:row>28</xdr:row>
      <xdr:rowOff>25857</xdr:rowOff>
    </xdr:to>
    <xdr:sp macro="" textlink="">
      <xdr:nvSpPr>
        <xdr:cNvPr id="156" name="TextBox 155">
          <a:extLst>
            <a:ext uri="{FF2B5EF4-FFF2-40B4-BE49-F238E27FC236}">
              <a16:creationId xmlns:a16="http://schemas.microsoft.com/office/drawing/2014/main" id="{10C87991-408E-494B-8C76-2C5108D1FCBC}"/>
            </a:ext>
          </a:extLst>
        </xdr:cNvPr>
        <xdr:cNvSpPr txBox="1"/>
      </xdr:nvSpPr>
      <xdr:spPr>
        <a:xfrm>
          <a:off x="4362809" y="5233451"/>
          <a:ext cx="1529891" cy="244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050">
              <a:solidFill>
                <a:schemeClr val="bg1">
                  <a:lumMod val="50000"/>
                </a:schemeClr>
              </a:solidFill>
              <a:latin typeface="Abadi" panose="020B0604020104020204" pitchFamily="34" charset="0"/>
            </a:rPr>
            <a:t>Top</a:t>
          </a:r>
          <a:r>
            <a:rPr lang="en-GB" sz="1050" baseline="0">
              <a:solidFill>
                <a:schemeClr val="bg1">
                  <a:lumMod val="50000"/>
                </a:schemeClr>
              </a:solidFill>
              <a:latin typeface="Abadi" panose="020B0604020104020204" pitchFamily="34" charset="0"/>
            </a:rPr>
            <a:t> Selling </a:t>
          </a:r>
          <a:r>
            <a:rPr lang="en-GB" sz="1050">
              <a:solidFill>
                <a:schemeClr val="bg1">
                  <a:lumMod val="50000"/>
                </a:schemeClr>
              </a:solidFill>
              <a:latin typeface="Abadi" panose="020B0604020104020204" pitchFamily="34" charset="0"/>
            </a:rPr>
            <a:t>Sales Team</a:t>
          </a:r>
          <a:endParaRPr lang="en-GB" sz="1200">
            <a:solidFill>
              <a:schemeClr val="bg1">
                <a:lumMod val="50000"/>
              </a:schemeClr>
            </a:solidFill>
            <a:latin typeface="Abadi" panose="020B0604020104020204" pitchFamily="34" charset="0"/>
          </a:endParaRPr>
        </a:p>
      </xdr:txBody>
    </xdr:sp>
    <xdr:clientData/>
  </xdr:twoCellAnchor>
  <xdr:twoCellAnchor editAs="absolute">
    <xdr:from>
      <xdr:col>6</xdr:col>
      <xdr:colOff>422769</xdr:colOff>
      <xdr:row>25</xdr:row>
      <xdr:rowOff>12927</xdr:rowOff>
    </xdr:from>
    <xdr:to>
      <xdr:col>7</xdr:col>
      <xdr:colOff>23486</xdr:colOff>
      <xdr:row>26</xdr:row>
      <xdr:rowOff>106725</xdr:rowOff>
    </xdr:to>
    <xdr:pic>
      <xdr:nvPicPr>
        <xdr:cNvPr id="29" name="Picture 28">
          <a:extLst>
            <a:ext uri="{FF2B5EF4-FFF2-40B4-BE49-F238E27FC236}">
              <a16:creationId xmlns:a16="http://schemas.microsoft.com/office/drawing/2014/main" id="{162AA00C-647F-4890-A2A4-20A284D56716}"/>
            </a:ext>
          </a:extLst>
        </xdr:cNvPr>
        <xdr:cNvPicPr>
          <a:picLocks noChangeAspect="1"/>
        </xdr:cNvPicPr>
      </xdr:nvPicPr>
      <xdr:blipFill>
        <a:blip xmlns:r="http://schemas.openxmlformats.org/officeDocument/2006/relationships" r:embed="rId13" cstate="print">
          <a:duotone>
            <a:schemeClr val="accent4">
              <a:shade val="45000"/>
              <a:satMod val="135000"/>
            </a:schemeClr>
            <a:prstClr val="white"/>
          </a:duotone>
          <a:extLst>
            <a:ext uri="{BEBA8EAE-BF5A-486C-A8C5-ECC9F3942E4B}">
              <a14:imgProps xmlns:a14="http://schemas.microsoft.com/office/drawing/2010/main">
                <a14:imgLayer r:embed="rId14">
                  <a14:imgEffect>
                    <a14:colorTemperature colorTemp="5943"/>
                  </a14:imgEffect>
                </a14:imgLayer>
              </a14:imgProps>
            </a:ext>
            <a:ext uri="{28A0092B-C50C-407E-A947-70E740481C1C}">
              <a14:useLocalDpi xmlns:a14="http://schemas.microsoft.com/office/drawing/2010/main" val="0"/>
            </a:ext>
          </a:extLst>
        </a:blip>
        <a:stretch>
          <a:fillRect/>
        </a:stretch>
      </xdr:blipFill>
      <xdr:spPr>
        <a:xfrm>
          <a:off x="4435969" y="4881260"/>
          <a:ext cx="269584" cy="288532"/>
        </a:xfrm>
        <a:prstGeom prst="rect">
          <a:avLst/>
        </a:prstGeom>
      </xdr:spPr>
    </xdr:pic>
    <xdr:clientData/>
  </xdr:twoCellAnchor>
  <xdr:twoCellAnchor editAs="absolute">
    <xdr:from>
      <xdr:col>9</xdr:col>
      <xdr:colOff>50800</xdr:colOff>
      <xdr:row>24</xdr:row>
      <xdr:rowOff>64347</xdr:rowOff>
    </xdr:from>
    <xdr:to>
      <xdr:col>14</xdr:col>
      <xdr:colOff>470549</xdr:colOff>
      <xdr:row>35</xdr:row>
      <xdr:rowOff>133147</xdr:rowOff>
    </xdr:to>
    <xdr:sp macro="" textlink="">
      <xdr:nvSpPr>
        <xdr:cNvPr id="157" name="Rectangle: Rounded Corners 156">
          <a:extLst>
            <a:ext uri="{FF2B5EF4-FFF2-40B4-BE49-F238E27FC236}">
              <a16:creationId xmlns:a16="http://schemas.microsoft.com/office/drawing/2014/main" id="{4DCAA5E0-1F27-4AF7-B4CF-8DB16F4A9DC7}"/>
            </a:ext>
          </a:extLst>
        </xdr:cNvPr>
        <xdr:cNvSpPr/>
      </xdr:nvSpPr>
      <xdr:spPr>
        <a:xfrm>
          <a:off x="6070600" y="4737947"/>
          <a:ext cx="3764082" cy="2210867"/>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9</xdr:col>
      <xdr:colOff>214203</xdr:colOff>
      <xdr:row>24</xdr:row>
      <xdr:rowOff>93980</xdr:rowOff>
    </xdr:from>
    <xdr:to>
      <xdr:col>11</xdr:col>
      <xdr:colOff>154389</xdr:colOff>
      <xdr:row>26</xdr:row>
      <xdr:rowOff>118729</xdr:rowOff>
    </xdr:to>
    <xdr:sp macro="" textlink="">
      <xdr:nvSpPr>
        <xdr:cNvPr id="158" name="TextBox 157">
          <a:extLst>
            <a:ext uri="{FF2B5EF4-FFF2-40B4-BE49-F238E27FC236}">
              <a16:creationId xmlns:a16="http://schemas.microsoft.com/office/drawing/2014/main" id="{E3707F12-48CA-410F-B59F-F32B01CCAEFF}"/>
            </a:ext>
          </a:extLst>
        </xdr:cNvPr>
        <xdr:cNvSpPr txBox="1"/>
      </xdr:nvSpPr>
      <xdr:spPr>
        <a:xfrm>
          <a:off x="6234003" y="4767580"/>
          <a:ext cx="1277919" cy="414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a:solidFill>
                <a:schemeClr val="bg1"/>
              </a:solidFill>
              <a:latin typeface="Abadi" panose="020B0604020104020204" pitchFamily="34" charset="0"/>
              <a:cs typeface="Arial" panose="020B0604020202020204" pitchFamily="34" charset="0"/>
            </a:rPr>
            <a:t>Consultant </a:t>
          </a:r>
        </a:p>
        <a:p>
          <a:pPr algn="l"/>
          <a:r>
            <a:rPr lang="en-GB" sz="1000">
              <a:solidFill>
                <a:schemeClr val="bg1">
                  <a:lumMod val="65000"/>
                </a:schemeClr>
              </a:solidFill>
              <a:latin typeface="Abadi" panose="020B0604020104020204" pitchFamily="34" charset="0"/>
              <a:cs typeface="Arial" panose="020B0604020202020204" pitchFamily="34" charset="0"/>
            </a:rPr>
            <a:t>By Total Sales</a:t>
          </a:r>
        </a:p>
      </xdr:txBody>
    </xdr:sp>
    <xdr:clientData/>
  </xdr:twoCellAnchor>
  <xdr:twoCellAnchor editAs="absolute">
    <xdr:from>
      <xdr:col>12</xdr:col>
      <xdr:colOff>554574</xdr:colOff>
      <xdr:row>25</xdr:row>
      <xdr:rowOff>100381</xdr:rowOff>
    </xdr:from>
    <xdr:to>
      <xdr:col>14</xdr:col>
      <xdr:colOff>148173</xdr:colOff>
      <xdr:row>27</xdr:row>
      <xdr:rowOff>73686</xdr:rowOff>
    </xdr:to>
    <xdr:sp macro="" textlink="Pivottables!CW6">
      <xdr:nvSpPr>
        <xdr:cNvPr id="167" name="TextBox 166">
          <a:extLst>
            <a:ext uri="{FF2B5EF4-FFF2-40B4-BE49-F238E27FC236}">
              <a16:creationId xmlns:a16="http://schemas.microsoft.com/office/drawing/2014/main" id="{1F86FA80-E2C0-4C35-83DE-2AE62A605BEF}"/>
            </a:ext>
          </a:extLst>
        </xdr:cNvPr>
        <xdr:cNvSpPr txBox="1"/>
      </xdr:nvSpPr>
      <xdr:spPr>
        <a:xfrm>
          <a:off x="8580974" y="4968714"/>
          <a:ext cx="931332" cy="362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0EFC6AF2-6674-44F6-9ADA-C50F077123C5}" type="TxLink">
            <a:rPr lang="en-US" sz="1800" b="0" i="0" u="none" strike="noStrike">
              <a:solidFill>
                <a:schemeClr val="bg1"/>
              </a:solidFill>
              <a:latin typeface="Arial"/>
              <a:cs typeface="Arial"/>
            </a:rPr>
            <a:pPr algn="ctr"/>
            <a:t>76M</a:t>
          </a:fld>
          <a:endParaRPr lang="en-GB" sz="1800">
            <a:solidFill>
              <a:schemeClr val="bg1"/>
            </a:solidFill>
            <a:latin typeface="Abadi" panose="020B0604020104020204" pitchFamily="34" charset="0"/>
          </a:endParaRPr>
        </a:p>
      </xdr:txBody>
    </xdr:sp>
    <xdr:clientData/>
  </xdr:twoCellAnchor>
  <xdr:twoCellAnchor editAs="absolute">
    <xdr:from>
      <xdr:col>12</xdr:col>
      <xdr:colOff>520467</xdr:colOff>
      <xdr:row>24</xdr:row>
      <xdr:rowOff>106680</xdr:rowOff>
    </xdr:from>
    <xdr:to>
      <xdr:col>14</xdr:col>
      <xdr:colOff>182281</xdr:colOff>
      <xdr:row>25</xdr:row>
      <xdr:rowOff>154175</xdr:rowOff>
    </xdr:to>
    <xdr:sp macro="" textlink="Pivottables!CQ6">
      <xdr:nvSpPr>
        <xdr:cNvPr id="168" name="TextBox 167">
          <a:extLst>
            <a:ext uri="{FF2B5EF4-FFF2-40B4-BE49-F238E27FC236}">
              <a16:creationId xmlns:a16="http://schemas.microsoft.com/office/drawing/2014/main" id="{D48DEA1B-5ECA-4453-8651-82E7DED5DA51}"/>
            </a:ext>
          </a:extLst>
        </xdr:cNvPr>
        <xdr:cNvSpPr txBox="1"/>
      </xdr:nvSpPr>
      <xdr:spPr>
        <a:xfrm>
          <a:off x="8546867" y="4780280"/>
          <a:ext cx="999547" cy="242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A92F32E4-D077-4DC2-A4F1-A7E17137D339}" type="TxLink">
            <a:rPr lang="en-US" sz="1000" b="0" i="0" u="none" strike="noStrike">
              <a:solidFill>
                <a:schemeClr val="bg1">
                  <a:lumMod val="65000"/>
                </a:schemeClr>
              </a:solidFill>
              <a:latin typeface="Arial"/>
              <a:cs typeface="Arial"/>
            </a:rPr>
            <a:pPr algn="ctr"/>
            <a:t>Salah</a:t>
          </a:fld>
          <a:endParaRPr lang="en-GB" sz="1000">
            <a:solidFill>
              <a:schemeClr val="bg1">
                <a:lumMod val="65000"/>
              </a:schemeClr>
            </a:solidFill>
            <a:latin typeface="Abadi" panose="020B0604020104020204" pitchFamily="34" charset="0"/>
          </a:endParaRPr>
        </a:p>
      </xdr:txBody>
    </xdr:sp>
    <xdr:clientData/>
  </xdr:twoCellAnchor>
  <xdr:twoCellAnchor editAs="absolute">
    <xdr:from>
      <xdr:col>12</xdr:col>
      <xdr:colOff>204547</xdr:colOff>
      <xdr:row>26</xdr:row>
      <xdr:rowOff>183486</xdr:rowOff>
    </xdr:from>
    <xdr:to>
      <xdr:col>14</xdr:col>
      <xdr:colOff>498201</xdr:colOff>
      <xdr:row>28</xdr:row>
      <xdr:rowOff>38959</xdr:rowOff>
    </xdr:to>
    <xdr:sp macro="" textlink="">
      <xdr:nvSpPr>
        <xdr:cNvPr id="169" name="TextBox 168">
          <a:extLst>
            <a:ext uri="{FF2B5EF4-FFF2-40B4-BE49-F238E27FC236}">
              <a16:creationId xmlns:a16="http://schemas.microsoft.com/office/drawing/2014/main" id="{DF30D532-D86C-4254-B508-B65439E80A23}"/>
            </a:ext>
          </a:extLst>
        </xdr:cNvPr>
        <xdr:cNvSpPr txBox="1"/>
      </xdr:nvSpPr>
      <xdr:spPr>
        <a:xfrm>
          <a:off x="8230947" y="5246553"/>
          <a:ext cx="1631387" cy="244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GB" sz="1050">
              <a:solidFill>
                <a:schemeClr val="bg1">
                  <a:lumMod val="65000"/>
                </a:schemeClr>
              </a:solidFill>
              <a:latin typeface="Abadi" panose="020B0604020104020204" pitchFamily="34" charset="0"/>
            </a:rPr>
            <a:t>Top</a:t>
          </a:r>
          <a:r>
            <a:rPr lang="en-GB" sz="1050" baseline="0">
              <a:solidFill>
                <a:schemeClr val="bg1">
                  <a:lumMod val="65000"/>
                </a:schemeClr>
              </a:solidFill>
              <a:latin typeface="Abadi" panose="020B0604020104020204" pitchFamily="34" charset="0"/>
            </a:rPr>
            <a:t> Selling Consultant</a:t>
          </a:r>
          <a:endParaRPr lang="en-GB" sz="1200">
            <a:solidFill>
              <a:schemeClr val="bg1">
                <a:lumMod val="65000"/>
              </a:schemeClr>
            </a:solidFill>
            <a:latin typeface="Abadi" panose="020B0604020104020204" pitchFamily="34" charset="0"/>
          </a:endParaRPr>
        </a:p>
      </xdr:txBody>
    </xdr:sp>
    <xdr:clientData/>
  </xdr:twoCellAnchor>
  <xdr:twoCellAnchor editAs="absolute">
    <xdr:from>
      <xdr:col>0</xdr:col>
      <xdr:colOff>317754</xdr:colOff>
      <xdr:row>12</xdr:row>
      <xdr:rowOff>88900</xdr:rowOff>
    </xdr:from>
    <xdr:to>
      <xdr:col>2</xdr:col>
      <xdr:colOff>605367</xdr:colOff>
      <xdr:row>13</xdr:row>
      <xdr:rowOff>139106</xdr:rowOff>
    </xdr:to>
    <xdr:sp macro="" textlink="">
      <xdr:nvSpPr>
        <xdr:cNvPr id="174" name="TextBox 173">
          <a:extLst>
            <a:ext uri="{FF2B5EF4-FFF2-40B4-BE49-F238E27FC236}">
              <a16:creationId xmlns:a16="http://schemas.microsoft.com/office/drawing/2014/main" id="{60D3978A-8F39-4F50-AF34-C00FCCE96199}"/>
            </a:ext>
          </a:extLst>
        </xdr:cNvPr>
        <xdr:cNvSpPr txBox="1"/>
      </xdr:nvSpPr>
      <xdr:spPr>
        <a:xfrm>
          <a:off x="317754" y="2527300"/>
          <a:ext cx="1625346" cy="2449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000">
              <a:solidFill>
                <a:schemeClr val="bg1"/>
              </a:solidFill>
              <a:latin typeface="Arial" panose="020B0604020202020204" pitchFamily="34" charset="0"/>
              <a:cs typeface="Arial" panose="020B0604020202020204" pitchFamily="34" charset="0"/>
            </a:rPr>
            <a:t>Advertising Channels</a:t>
          </a:r>
        </a:p>
      </xdr:txBody>
    </xdr:sp>
    <xdr:clientData/>
  </xdr:twoCellAnchor>
  <xdr:twoCellAnchor editAs="absolute">
    <xdr:from>
      <xdr:col>0</xdr:col>
      <xdr:colOff>317754</xdr:colOff>
      <xdr:row>25</xdr:row>
      <xdr:rowOff>25400</xdr:rowOff>
    </xdr:from>
    <xdr:to>
      <xdr:col>2</xdr:col>
      <xdr:colOff>605367</xdr:colOff>
      <xdr:row>26</xdr:row>
      <xdr:rowOff>95226</xdr:rowOff>
    </xdr:to>
    <xdr:sp macro="" textlink="Pivottables!DH5">
      <xdr:nvSpPr>
        <xdr:cNvPr id="176" name="TextBox 175">
          <a:extLst>
            <a:ext uri="{FF2B5EF4-FFF2-40B4-BE49-F238E27FC236}">
              <a16:creationId xmlns:a16="http://schemas.microsoft.com/office/drawing/2014/main" id="{11B60786-00A7-4F90-8A09-67079CEC5573}"/>
            </a:ext>
          </a:extLst>
        </xdr:cNvPr>
        <xdr:cNvSpPr txBox="1"/>
      </xdr:nvSpPr>
      <xdr:spPr>
        <a:xfrm>
          <a:off x="317754" y="5105400"/>
          <a:ext cx="16253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E3816C9A-1B94-40A9-B50A-E17B4F442F72}" type="TxLink">
            <a:rPr lang="en-US" sz="1100" b="1" i="0" u="none" strike="noStrike">
              <a:solidFill>
                <a:srgbClr val="808080"/>
              </a:solidFill>
              <a:latin typeface="Calibri"/>
              <a:cs typeface="Calibri"/>
            </a:rPr>
            <a:pPr algn="l"/>
            <a:t>Youtube Channel</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0</xdr:col>
      <xdr:colOff>368554</xdr:colOff>
      <xdr:row>29</xdr:row>
      <xdr:rowOff>190500</xdr:rowOff>
    </xdr:from>
    <xdr:to>
      <xdr:col>2</xdr:col>
      <xdr:colOff>516467</xdr:colOff>
      <xdr:row>31</xdr:row>
      <xdr:rowOff>55591</xdr:rowOff>
    </xdr:to>
    <xdr:sp macro="" textlink="Pivottables!DJ6">
      <xdr:nvSpPr>
        <xdr:cNvPr id="181" name="TextBox 180">
          <a:extLst>
            <a:ext uri="{FF2B5EF4-FFF2-40B4-BE49-F238E27FC236}">
              <a16:creationId xmlns:a16="http://schemas.microsoft.com/office/drawing/2014/main" id="{80BA43BA-2A16-4CA7-8DA0-8C11470E10BD}"/>
            </a:ext>
          </a:extLst>
        </xdr:cNvPr>
        <xdr:cNvSpPr txBox="1"/>
      </xdr:nvSpPr>
      <xdr:spPr>
        <a:xfrm>
          <a:off x="368554" y="5837767"/>
          <a:ext cx="14856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346AD2F9-D8BA-49C9-A7FE-8A24BF086778}" type="TxLink">
            <a:rPr lang="en-US" sz="1100" b="0" i="0" u="none" strike="noStrike">
              <a:solidFill>
                <a:srgbClr val="808080"/>
              </a:solidFill>
              <a:latin typeface="Arial"/>
              <a:ea typeface="+mn-ea"/>
              <a:cs typeface="Arial"/>
            </a:rPr>
            <a:pPr marL="0" indent="0" algn="l"/>
            <a:t>0</a:t>
          </a:fld>
          <a:endParaRPr lang="en-GB" sz="1100" b="0" i="0" u="none" strike="noStrike">
            <a:solidFill>
              <a:srgbClr val="808080"/>
            </a:solidFill>
            <a:latin typeface="Arial"/>
            <a:ea typeface="+mn-ea"/>
            <a:cs typeface="Arial"/>
          </a:endParaRPr>
        </a:p>
      </xdr:txBody>
    </xdr:sp>
    <xdr:clientData/>
  </xdr:twoCellAnchor>
  <xdr:twoCellAnchor editAs="absolute">
    <xdr:from>
      <xdr:col>0</xdr:col>
      <xdr:colOff>330454</xdr:colOff>
      <xdr:row>27</xdr:row>
      <xdr:rowOff>17780</xdr:rowOff>
    </xdr:from>
    <xdr:to>
      <xdr:col>2</xdr:col>
      <xdr:colOff>618067</xdr:colOff>
      <xdr:row>28</xdr:row>
      <xdr:rowOff>87607</xdr:rowOff>
    </xdr:to>
    <xdr:sp macro="" textlink="Pivottables!DI5">
      <xdr:nvSpPr>
        <xdr:cNvPr id="182" name="TextBox 181">
          <a:extLst>
            <a:ext uri="{FF2B5EF4-FFF2-40B4-BE49-F238E27FC236}">
              <a16:creationId xmlns:a16="http://schemas.microsoft.com/office/drawing/2014/main" id="{E300CA50-9B36-490B-9737-E04CDECB239C}"/>
            </a:ext>
          </a:extLst>
        </xdr:cNvPr>
        <xdr:cNvSpPr txBox="1"/>
      </xdr:nvSpPr>
      <xdr:spPr>
        <a:xfrm>
          <a:off x="330454" y="5504180"/>
          <a:ext cx="16253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71C13FA5-DDF4-4A07-B7C0-830BAB25603B}" type="TxLink">
            <a:rPr lang="en-US" sz="1100" b="1" i="0" u="none" strike="noStrike">
              <a:solidFill>
                <a:srgbClr val="808080"/>
              </a:solidFill>
              <a:latin typeface="Calibri"/>
              <a:ea typeface="+mn-ea"/>
              <a:cs typeface="Calibri"/>
            </a:rPr>
            <a:pPr marL="0" indent="0" algn="l"/>
            <a:t>Google Ad</a:t>
          </a:fld>
          <a:endParaRPr lang="en-GB" sz="1100" b="1" i="0" u="none" strike="noStrike">
            <a:solidFill>
              <a:srgbClr val="808080"/>
            </a:solidFill>
            <a:latin typeface="Calibri"/>
            <a:ea typeface="+mn-ea"/>
            <a:cs typeface="Calibri"/>
          </a:endParaRPr>
        </a:p>
      </xdr:txBody>
    </xdr:sp>
    <xdr:clientData/>
  </xdr:twoCellAnchor>
  <xdr:twoCellAnchor editAs="absolute">
    <xdr:from>
      <xdr:col>2</xdr:col>
      <xdr:colOff>571754</xdr:colOff>
      <xdr:row>26</xdr:row>
      <xdr:rowOff>17780</xdr:rowOff>
    </xdr:from>
    <xdr:to>
      <xdr:col>5</xdr:col>
      <xdr:colOff>50800</xdr:colOff>
      <xdr:row>27</xdr:row>
      <xdr:rowOff>77604</xdr:rowOff>
    </xdr:to>
    <xdr:sp macro="" textlink="Pivottables!DK6">
      <xdr:nvSpPr>
        <xdr:cNvPr id="183" name="TextBox 182">
          <a:extLst>
            <a:ext uri="{FF2B5EF4-FFF2-40B4-BE49-F238E27FC236}">
              <a16:creationId xmlns:a16="http://schemas.microsoft.com/office/drawing/2014/main" id="{62E578B2-624E-4478-BFD4-16499AEB5A92}"/>
            </a:ext>
          </a:extLst>
        </xdr:cNvPr>
        <xdr:cNvSpPr txBox="1"/>
      </xdr:nvSpPr>
      <xdr:spPr>
        <a:xfrm>
          <a:off x="1909487" y="5080847"/>
          <a:ext cx="14856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B09DE4A9-4D17-40EB-B7A5-1CBFD83DC296}" type="TxLink">
            <a:rPr lang="en-US" sz="1100" b="0" i="0" u="none" strike="noStrike">
              <a:solidFill>
                <a:srgbClr val="808080"/>
              </a:solidFill>
              <a:latin typeface="Arial"/>
              <a:ea typeface="+mn-ea"/>
              <a:cs typeface="Arial"/>
            </a:rPr>
            <a:pPr marL="0" indent="0" algn="l"/>
            <a:t>0</a:t>
          </a:fld>
          <a:endParaRPr lang="en-GB" sz="1100" b="0" i="0" u="none" strike="noStrike">
            <a:solidFill>
              <a:srgbClr val="808080"/>
            </a:solidFill>
            <a:latin typeface="Arial"/>
            <a:ea typeface="+mn-ea"/>
            <a:cs typeface="Arial"/>
          </a:endParaRPr>
        </a:p>
      </xdr:txBody>
    </xdr:sp>
    <xdr:clientData/>
  </xdr:twoCellAnchor>
  <xdr:twoCellAnchor editAs="absolute">
    <xdr:from>
      <xdr:col>0</xdr:col>
      <xdr:colOff>343154</xdr:colOff>
      <xdr:row>28</xdr:row>
      <xdr:rowOff>5080</xdr:rowOff>
    </xdr:from>
    <xdr:to>
      <xdr:col>2</xdr:col>
      <xdr:colOff>630767</xdr:colOff>
      <xdr:row>29</xdr:row>
      <xdr:rowOff>64903</xdr:rowOff>
    </xdr:to>
    <xdr:sp macro="" textlink="Pivottables!DI6">
      <xdr:nvSpPr>
        <xdr:cNvPr id="184" name="TextBox 183">
          <a:extLst>
            <a:ext uri="{FF2B5EF4-FFF2-40B4-BE49-F238E27FC236}">
              <a16:creationId xmlns:a16="http://schemas.microsoft.com/office/drawing/2014/main" id="{2C54F90B-23AE-438B-97CC-9D8E78857C64}"/>
            </a:ext>
          </a:extLst>
        </xdr:cNvPr>
        <xdr:cNvSpPr txBox="1"/>
      </xdr:nvSpPr>
      <xdr:spPr>
        <a:xfrm>
          <a:off x="343154" y="5457613"/>
          <a:ext cx="16253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599B8A8B-DC74-46CB-A18A-D37A7CF63998}" type="TxLink">
            <a:rPr lang="en-US" sz="1100" b="0" i="0" u="none" strike="noStrike">
              <a:solidFill>
                <a:srgbClr val="808080"/>
              </a:solidFill>
              <a:latin typeface="Arial"/>
              <a:ea typeface="+mn-ea"/>
              <a:cs typeface="Arial"/>
            </a:rPr>
            <a:pPr marL="0" indent="0" algn="l"/>
            <a:t>0</a:t>
          </a:fld>
          <a:endParaRPr lang="en-GB" sz="1100" b="0" i="0" u="none" strike="noStrike">
            <a:solidFill>
              <a:srgbClr val="808080"/>
            </a:solidFill>
            <a:latin typeface="Arial"/>
            <a:ea typeface="+mn-ea"/>
            <a:cs typeface="Arial"/>
          </a:endParaRPr>
        </a:p>
      </xdr:txBody>
    </xdr:sp>
    <xdr:clientData/>
  </xdr:twoCellAnchor>
  <xdr:twoCellAnchor editAs="absolute">
    <xdr:from>
      <xdr:col>2</xdr:col>
      <xdr:colOff>571754</xdr:colOff>
      <xdr:row>27</xdr:row>
      <xdr:rowOff>17780</xdr:rowOff>
    </xdr:from>
    <xdr:to>
      <xdr:col>5</xdr:col>
      <xdr:colOff>50800</xdr:colOff>
      <xdr:row>28</xdr:row>
      <xdr:rowOff>87607</xdr:rowOff>
    </xdr:to>
    <xdr:sp macro="" textlink="Pivottables!#REF!">
      <xdr:nvSpPr>
        <xdr:cNvPr id="185" name="TextBox 184">
          <a:extLst>
            <a:ext uri="{FF2B5EF4-FFF2-40B4-BE49-F238E27FC236}">
              <a16:creationId xmlns:a16="http://schemas.microsoft.com/office/drawing/2014/main" id="{9EB807A9-A315-4B08-9CE7-B33CAD28F177}"/>
            </a:ext>
          </a:extLst>
        </xdr:cNvPr>
        <xdr:cNvSpPr txBox="1"/>
      </xdr:nvSpPr>
      <xdr:spPr>
        <a:xfrm>
          <a:off x="1917954" y="5504180"/>
          <a:ext cx="14856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28C94689-F594-42C5-A92A-1223DC149073}" type="TxLink">
            <a:rPr lang="en-US" sz="1100" b="1" i="0" u="none" strike="noStrike">
              <a:solidFill>
                <a:srgbClr val="808080"/>
              </a:solidFill>
              <a:latin typeface="Calibri"/>
              <a:cs typeface="Calibri"/>
            </a:rPr>
            <a:pPr algn="l"/>
            <a:t>Television Ad</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0</xdr:col>
      <xdr:colOff>330454</xdr:colOff>
      <xdr:row>26</xdr:row>
      <xdr:rowOff>17780</xdr:rowOff>
    </xdr:from>
    <xdr:to>
      <xdr:col>2</xdr:col>
      <xdr:colOff>618067</xdr:colOff>
      <xdr:row>27</xdr:row>
      <xdr:rowOff>77604</xdr:rowOff>
    </xdr:to>
    <xdr:sp macro="" textlink="Pivottables!DH6">
      <xdr:nvSpPr>
        <xdr:cNvPr id="186" name="TextBox 185">
          <a:extLst>
            <a:ext uri="{FF2B5EF4-FFF2-40B4-BE49-F238E27FC236}">
              <a16:creationId xmlns:a16="http://schemas.microsoft.com/office/drawing/2014/main" id="{5C666475-0213-4908-A51F-45BD437E1AF8}"/>
            </a:ext>
          </a:extLst>
        </xdr:cNvPr>
        <xdr:cNvSpPr txBox="1"/>
      </xdr:nvSpPr>
      <xdr:spPr>
        <a:xfrm>
          <a:off x="330454" y="5080847"/>
          <a:ext cx="16253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A7A8DFFD-A40B-4E3E-9D5E-5248FBB7BC17}" type="TxLink">
            <a:rPr lang="en-US" sz="1100" b="0" i="0" u="none" strike="noStrike">
              <a:solidFill>
                <a:srgbClr val="808080"/>
              </a:solidFill>
              <a:latin typeface="Arial"/>
              <a:ea typeface="+mn-ea"/>
              <a:cs typeface="Arial"/>
            </a:rPr>
            <a:pPr marL="0" indent="0" algn="l"/>
            <a:t>0</a:t>
          </a:fld>
          <a:endParaRPr lang="en-GB" sz="1100" b="0" i="0" u="none" strike="noStrike">
            <a:solidFill>
              <a:srgbClr val="808080"/>
            </a:solidFill>
            <a:latin typeface="Arial"/>
            <a:ea typeface="+mn-ea"/>
            <a:cs typeface="Arial"/>
          </a:endParaRPr>
        </a:p>
      </xdr:txBody>
    </xdr:sp>
    <xdr:clientData/>
  </xdr:twoCellAnchor>
  <xdr:twoCellAnchor editAs="absolute">
    <xdr:from>
      <xdr:col>2</xdr:col>
      <xdr:colOff>546354</xdr:colOff>
      <xdr:row>25</xdr:row>
      <xdr:rowOff>30480</xdr:rowOff>
    </xdr:from>
    <xdr:to>
      <xdr:col>5</xdr:col>
      <xdr:colOff>25400</xdr:colOff>
      <xdr:row>26</xdr:row>
      <xdr:rowOff>100306</xdr:rowOff>
    </xdr:to>
    <xdr:sp macro="" textlink="Pivottables!DK5">
      <xdr:nvSpPr>
        <xdr:cNvPr id="187" name="TextBox 186">
          <a:extLst>
            <a:ext uri="{FF2B5EF4-FFF2-40B4-BE49-F238E27FC236}">
              <a16:creationId xmlns:a16="http://schemas.microsoft.com/office/drawing/2014/main" id="{4FDA8A7A-2BA5-4E93-B448-FAB7F69159EB}"/>
            </a:ext>
          </a:extLst>
        </xdr:cNvPr>
        <xdr:cNvSpPr txBox="1"/>
      </xdr:nvSpPr>
      <xdr:spPr>
        <a:xfrm>
          <a:off x="1892554" y="5110480"/>
          <a:ext cx="14856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051A2731-E666-4FD3-9AB7-94B2538B01AF}" type="TxLink">
            <a:rPr lang="en-US" sz="1100" b="1" i="0" u="none" strike="noStrike">
              <a:solidFill>
                <a:srgbClr val="808080"/>
              </a:solidFill>
              <a:latin typeface="Calibri"/>
              <a:cs typeface="Calibri"/>
            </a:rPr>
            <a:pPr algn="l"/>
            <a:t>Company Website</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0</xdr:col>
      <xdr:colOff>343154</xdr:colOff>
      <xdr:row>29</xdr:row>
      <xdr:rowOff>5080</xdr:rowOff>
    </xdr:from>
    <xdr:to>
      <xdr:col>2</xdr:col>
      <xdr:colOff>630767</xdr:colOff>
      <xdr:row>30</xdr:row>
      <xdr:rowOff>79716</xdr:rowOff>
    </xdr:to>
    <xdr:sp macro="" textlink="Pivottables!DJ5">
      <xdr:nvSpPr>
        <xdr:cNvPr id="188" name="TextBox 187">
          <a:extLst>
            <a:ext uri="{FF2B5EF4-FFF2-40B4-BE49-F238E27FC236}">
              <a16:creationId xmlns:a16="http://schemas.microsoft.com/office/drawing/2014/main" id="{45E0A4DE-4261-4BB7-A127-F05CC4489375}"/>
            </a:ext>
          </a:extLst>
        </xdr:cNvPr>
        <xdr:cNvSpPr txBox="1"/>
      </xdr:nvSpPr>
      <xdr:spPr>
        <a:xfrm>
          <a:off x="343154" y="5897880"/>
          <a:ext cx="162534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7D069CB9-6687-40F4-9BE9-DEEF9D0791DC}" type="TxLink">
            <a:rPr lang="en-US" sz="1100" b="1" i="0" u="none" strike="noStrike">
              <a:solidFill>
                <a:srgbClr val="808080"/>
              </a:solidFill>
              <a:latin typeface="Calibri"/>
              <a:cs typeface="Calibri"/>
            </a:rPr>
            <a:pPr algn="l"/>
            <a:t>WhatsApp</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2</xdr:col>
      <xdr:colOff>571754</xdr:colOff>
      <xdr:row>28</xdr:row>
      <xdr:rowOff>5080</xdr:rowOff>
    </xdr:from>
    <xdr:to>
      <xdr:col>5</xdr:col>
      <xdr:colOff>50800</xdr:colOff>
      <xdr:row>29</xdr:row>
      <xdr:rowOff>64903</xdr:rowOff>
    </xdr:to>
    <xdr:sp macro="" textlink="Pivottables!DL6">
      <xdr:nvSpPr>
        <xdr:cNvPr id="189" name="TextBox 188">
          <a:extLst>
            <a:ext uri="{FF2B5EF4-FFF2-40B4-BE49-F238E27FC236}">
              <a16:creationId xmlns:a16="http://schemas.microsoft.com/office/drawing/2014/main" id="{1094925E-4771-43F5-9C1E-0B2DF5014B3B}"/>
            </a:ext>
          </a:extLst>
        </xdr:cNvPr>
        <xdr:cNvSpPr txBox="1"/>
      </xdr:nvSpPr>
      <xdr:spPr>
        <a:xfrm>
          <a:off x="1909487" y="5457613"/>
          <a:ext cx="14856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5AECB2FA-9414-43A5-AA5C-DF29EDE9972C}" type="TxLink">
            <a:rPr lang="en-US" sz="1100" b="0" i="0" u="none" strike="noStrike">
              <a:solidFill>
                <a:srgbClr val="808080"/>
              </a:solidFill>
              <a:latin typeface="Arial"/>
              <a:ea typeface="+mn-ea"/>
              <a:cs typeface="Arial"/>
            </a:rPr>
            <a:pPr marL="0" indent="0" algn="l"/>
            <a:t>76M</a:t>
          </a:fld>
          <a:endParaRPr lang="en-GB" sz="1100" b="0" i="0" u="none" strike="noStrike">
            <a:solidFill>
              <a:srgbClr val="808080"/>
            </a:solidFill>
            <a:latin typeface="Arial"/>
            <a:ea typeface="+mn-ea"/>
            <a:cs typeface="Arial"/>
          </a:endParaRPr>
        </a:p>
      </xdr:txBody>
    </xdr:sp>
    <xdr:clientData/>
  </xdr:twoCellAnchor>
  <xdr:twoCellAnchor editAs="absolute">
    <xdr:from>
      <xdr:col>2</xdr:col>
      <xdr:colOff>559054</xdr:colOff>
      <xdr:row>29</xdr:row>
      <xdr:rowOff>5080</xdr:rowOff>
    </xdr:from>
    <xdr:to>
      <xdr:col>5</xdr:col>
      <xdr:colOff>38100</xdr:colOff>
      <xdr:row>30</xdr:row>
      <xdr:rowOff>74907</xdr:rowOff>
    </xdr:to>
    <xdr:sp macro="" textlink="Pivottables!#REF!">
      <xdr:nvSpPr>
        <xdr:cNvPr id="190" name="TextBox 189">
          <a:extLst>
            <a:ext uri="{FF2B5EF4-FFF2-40B4-BE49-F238E27FC236}">
              <a16:creationId xmlns:a16="http://schemas.microsoft.com/office/drawing/2014/main" id="{C3166956-EDFE-4E03-A083-3D4589B9933B}"/>
            </a:ext>
          </a:extLst>
        </xdr:cNvPr>
        <xdr:cNvSpPr txBox="1"/>
      </xdr:nvSpPr>
      <xdr:spPr>
        <a:xfrm>
          <a:off x="1905254" y="5897880"/>
          <a:ext cx="148564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05916DC0-7EC8-47E7-9F65-219523E91C4B}" type="TxLink">
            <a:rPr lang="en-US" sz="1100" b="1" i="0" u="none" strike="noStrike">
              <a:solidFill>
                <a:srgbClr val="808080"/>
              </a:solidFill>
              <a:latin typeface="Calibri"/>
              <a:cs typeface="Calibri"/>
            </a:rPr>
            <a:pPr algn="l"/>
            <a:t>Facebook Page</a:t>
          </a:fld>
          <a:endParaRPr lang="en-GB" sz="10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2</xdr:col>
      <xdr:colOff>559054</xdr:colOff>
      <xdr:row>30</xdr:row>
      <xdr:rowOff>847</xdr:rowOff>
    </xdr:from>
    <xdr:to>
      <xdr:col>5</xdr:col>
      <xdr:colOff>38100</xdr:colOff>
      <xdr:row>31</xdr:row>
      <xdr:rowOff>60671</xdr:rowOff>
    </xdr:to>
    <xdr:sp macro="" textlink="Pivottables!DM6">
      <xdr:nvSpPr>
        <xdr:cNvPr id="191" name="TextBox 190">
          <a:extLst>
            <a:ext uri="{FF2B5EF4-FFF2-40B4-BE49-F238E27FC236}">
              <a16:creationId xmlns:a16="http://schemas.microsoft.com/office/drawing/2014/main" id="{BA24A619-9EEF-4FC1-A14D-483367F22C94}"/>
            </a:ext>
          </a:extLst>
        </xdr:cNvPr>
        <xdr:cNvSpPr txBox="1"/>
      </xdr:nvSpPr>
      <xdr:spPr>
        <a:xfrm>
          <a:off x="1896787" y="5842847"/>
          <a:ext cx="148564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l"/>
          <a:fld id="{4FA23EA0-A4A7-4FB3-BC54-F723A5696D8D}" type="TxLink">
            <a:rPr lang="en-US" sz="1100" b="0" i="0" u="none" strike="noStrike">
              <a:solidFill>
                <a:srgbClr val="808080"/>
              </a:solidFill>
              <a:latin typeface="Arial"/>
              <a:ea typeface="+mn-ea"/>
              <a:cs typeface="Arial"/>
            </a:rPr>
            <a:pPr marL="0" indent="0" algn="l"/>
            <a:t>40M</a:t>
          </a:fld>
          <a:endParaRPr lang="en-GB" sz="1100" b="0" i="0" u="none" strike="noStrike">
            <a:solidFill>
              <a:srgbClr val="808080"/>
            </a:solidFill>
            <a:latin typeface="Arial"/>
            <a:ea typeface="+mn-ea"/>
            <a:cs typeface="Arial"/>
          </a:endParaRPr>
        </a:p>
      </xdr:txBody>
    </xdr:sp>
    <xdr:clientData/>
  </xdr:twoCellAnchor>
  <xdr:twoCellAnchor editAs="absolute">
    <xdr:from>
      <xdr:col>0</xdr:col>
      <xdr:colOff>101601</xdr:colOff>
      <xdr:row>32</xdr:row>
      <xdr:rowOff>165100</xdr:rowOff>
    </xdr:from>
    <xdr:to>
      <xdr:col>4</xdr:col>
      <xdr:colOff>507747</xdr:colOff>
      <xdr:row>35</xdr:row>
      <xdr:rowOff>165100</xdr:rowOff>
    </xdr:to>
    <xdr:sp macro="" textlink="">
      <xdr:nvSpPr>
        <xdr:cNvPr id="192" name="Rectangle: Rounded Corners 191">
          <a:extLst>
            <a:ext uri="{FF2B5EF4-FFF2-40B4-BE49-F238E27FC236}">
              <a16:creationId xmlns:a16="http://schemas.microsoft.com/office/drawing/2014/main" id="{5A487433-ED13-4981-B4DF-89A564E4FE82}"/>
            </a:ext>
          </a:extLst>
        </xdr:cNvPr>
        <xdr:cNvSpPr/>
      </xdr:nvSpPr>
      <xdr:spPr>
        <a:xfrm>
          <a:off x="101601" y="6396567"/>
          <a:ext cx="3081613" cy="584200"/>
        </a:xfrm>
        <a:prstGeom prst="roundRect">
          <a:avLst>
            <a:gd name="adj" fmla="val 16871"/>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clientData/>
  </xdr:twoCellAnchor>
  <xdr:twoCellAnchor editAs="absolute">
    <xdr:from>
      <xdr:col>1</xdr:col>
      <xdr:colOff>520700</xdr:colOff>
      <xdr:row>32</xdr:row>
      <xdr:rowOff>50800</xdr:rowOff>
    </xdr:from>
    <xdr:to>
      <xdr:col>4</xdr:col>
      <xdr:colOff>584200</xdr:colOff>
      <xdr:row>35</xdr:row>
      <xdr:rowOff>139700</xdr:rowOff>
    </xdr:to>
    <xdr:graphicFrame macro="">
      <xdr:nvGraphicFramePr>
        <xdr:cNvPr id="171" name="Chart 170">
          <a:extLst>
            <a:ext uri="{FF2B5EF4-FFF2-40B4-BE49-F238E27FC236}">
              <a16:creationId xmlns:a16="http://schemas.microsoft.com/office/drawing/2014/main" id="{B0B3CF75-A633-4F3B-98CC-6AEA9B95E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0</xdr:col>
      <xdr:colOff>177800</xdr:colOff>
      <xdr:row>33</xdr:row>
      <xdr:rowOff>12700</xdr:rowOff>
    </xdr:from>
    <xdr:to>
      <xdr:col>1</xdr:col>
      <xdr:colOff>626533</xdr:colOff>
      <xdr:row>35</xdr:row>
      <xdr:rowOff>10519</xdr:rowOff>
    </xdr:to>
    <xdr:sp macro="" textlink="">
      <xdr:nvSpPr>
        <xdr:cNvPr id="175" name="TextBox 174">
          <a:extLst>
            <a:ext uri="{FF2B5EF4-FFF2-40B4-BE49-F238E27FC236}">
              <a16:creationId xmlns:a16="http://schemas.microsoft.com/office/drawing/2014/main" id="{1488C702-0D0D-431C-8838-B36273C8BAAB}"/>
            </a:ext>
          </a:extLst>
        </xdr:cNvPr>
        <xdr:cNvSpPr txBox="1"/>
      </xdr:nvSpPr>
      <xdr:spPr>
        <a:xfrm>
          <a:off x="177800" y="6718300"/>
          <a:ext cx="1117600"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000">
              <a:solidFill>
                <a:schemeClr val="bg1"/>
              </a:solidFill>
              <a:latin typeface="Arial" panose="020B0604020202020204" pitchFamily="34" charset="0"/>
              <a:cs typeface="Arial" panose="020B0604020202020204" pitchFamily="34" charset="0"/>
            </a:rPr>
            <a:t>Average</a:t>
          </a:r>
          <a:r>
            <a:rPr lang="en-GB" sz="1000">
              <a:solidFill>
                <a:schemeClr val="bg1">
                  <a:lumMod val="65000"/>
                </a:schemeClr>
              </a:solidFill>
              <a:latin typeface="Arial" panose="020B0604020202020204" pitchFamily="34" charset="0"/>
              <a:cs typeface="Arial" panose="020B0604020202020204" pitchFamily="34" charset="0"/>
            </a:rPr>
            <a:t> </a:t>
          </a:r>
        </a:p>
        <a:p>
          <a:pPr algn="l"/>
          <a:r>
            <a:rPr lang="en-GB" sz="1000">
              <a:solidFill>
                <a:schemeClr val="bg1">
                  <a:lumMod val="65000"/>
                </a:schemeClr>
              </a:solidFill>
              <a:latin typeface="Arial" panose="020B0604020202020204" pitchFamily="34" charset="0"/>
              <a:cs typeface="Arial" panose="020B0604020202020204" pitchFamily="34" charset="0"/>
            </a:rPr>
            <a:t>Calls</a:t>
          </a:r>
          <a:r>
            <a:rPr lang="en-GB" sz="1000" baseline="0">
              <a:solidFill>
                <a:schemeClr val="bg1">
                  <a:lumMod val="65000"/>
                </a:schemeClr>
              </a:solidFill>
              <a:latin typeface="Arial" panose="020B0604020202020204" pitchFamily="34" charset="0"/>
              <a:cs typeface="Arial" panose="020B0604020202020204" pitchFamily="34" charset="0"/>
            </a:rPr>
            <a:t> by Month</a:t>
          </a:r>
          <a:endParaRPr lang="en-GB" sz="100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editAs="absolute">
    <xdr:from>
      <xdr:col>2</xdr:col>
      <xdr:colOff>88900</xdr:colOff>
      <xdr:row>33</xdr:row>
      <xdr:rowOff>0</xdr:rowOff>
    </xdr:from>
    <xdr:to>
      <xdr:col>3</xdr:col>
      <xdr:colOff>29633</xdr:colOff>
      <xdr:row>34</xdr:row>
      <xdr:rowOff>160867</xdr:rowOff>
    </xdr:to>
    <xdr:sp macro="" textlink="Pivottables!DY7">
      <xdr:nvSpPr>
        <xdr:cNvPr id="177" name="TextBox 176">
          <a:extLst>
            <a:ext uri="{FF2B5EF4-FFF2-40B4-BE49-F238E27FC236}">
              <a16:creationId xmlns:a16="http://schemas.microsoft.com/office/drawing/2014/main" id="{D5761ADE-0AE3-4A77-B6C6-BAC67ECDC875}"/>
            </a:ext>
          </a:extLst>
        </xdr:cNvPr>
        <xdr:cNvSpPr txBox="1"/>
      </xdr:nvSpPr>
      <xdr:spPr>
        <a:xfrm>
          <a:off x="1435100" y="6705600"/>
          <a:ext cx="609600" cy="355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fld id="{AC8137EA-B95F-4F6F-90B5-056E035D25BB}" type="TxLink">
            <a:rPr lang="en-US" sz="1800" b="0" i="0" u="none" strike="noStrike">
              <a:solidFill>
                <a:srgbClr val="6CE6DF"/>
              </a:solidFill>
              <a:latin typeface="Arial"/>
              <a:cs typeface="Arial"/>
            </a:rPr>
            <a:pPr algn="r"/>
            <a:t>103</a:t>
          </a:fld>
          <a:endParaRPr lang="en-GB" sz="1800">
            <a:solidFill>
              <a:srgbClr val="6CE6DF"/>
            </a:solidFill>
            <a:latin typeface="Arial" panose="020B0604020202020204" pitchFamily="34" charset="0"/>
            <a:cs typeface="Arial" panose="020B0604020202020204" pitchFamily="34" charset="0"/>
          </a:endParaRPr>
        </a:p>
      </xdr:txBody>
    </xdr:sp>
    <xdr:clientData/>
  </xdr:twoCellAnchor>
  <xdr:twoCellAnchor editAs="absolute">
    <xdr:from>
      <xdr:col>2</xdr:col>
      <xdr:colOff>558800</xdr:colOff>
      <xdr:row>33</xdr:row>
      <xdr:rowOff>88901</xdr:rowOff>
    </xdr:from>
    <xdr:to>
      <xdr:col>3</xdr:col>
      <xdr:colOff>436033</xdr:colOff>
      <xdr:row>34</xdr:row>
      <xdr:rowOff>117306</xdr:rowOff>
    </xdr:to>
    <xdr:sp macro="" textlink="">
      <xdr:nvSpPr>
        <xdr:cNvPr id="178" name="TextBox 177">
          <a:extLst>
            <a:ext uri="{FF2B5EF4-FFF2-40B4-BE49-F238E27FC236}">
              <a16:creationId xmlns:a16="http://schemas.microsoft.com/office/drawing/2014/main" id="{80D4E050-435C-4C29-8C4D-EF1EA3F2C2C8}"/>
            </a:ext>
          </a:extLst>
        </xdr:cNvPr>
        <xdr:cNvSpPr txBox="1"/>
      </xdr:nvSpPr>
      <xdr:spPr>
        <a:xfrm>
          <a:off x="1905000" y="6794501"/>
          <a:ext cx="54610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900">
              <a:solidFill>
                <a:schemeClr val="bg1">
                  <a:lumMod val="50000"/>
                </a:schemeClr>
              </a:solidFill>
              <a:latin typeface="Abadi" panose="020B0604020104020204" pitchFamily="34" charset="0"/>
              <a:cs typeface="Arial" panose="020B0604020202020204" pitchFamily="34" charset="0"/>
            </a:rPr>
            <a:t>Calls</a:t>
          </a:r>
        </a:p>
      </xdr:txBody>
    </xdr:sp>
    <xdr:clientData/>
  </xdr:twoCellAnchor>
  <xdr:twoCellAnchor editAs="absolute">
    <xdr:from>
      <xdr:col>15</xdr:col>
      <xdr:colOff>25400</xdr:colOff>
      <xdr:row>36</xdr:row>
      <xdr:rowOff>134570</xdr:rowOff>
    </xdr:from>
    <xdr:to>
      <xdr:col>23</xdr:col>
      <xdr:colOff>126999</xdr:colOff>
      <xdr:row>48</xdr:row>
      <xdr:rowOff>33867</xdr:rowOff>
    </xdr:to>
    <xdr:sp macro="" textlink="">
      <xdr:nvSpPr>
        <xdr:cNvPr id="179" name="Rectangle: Rounded Corners 178">
          <a:extLst>
            <a:ext uri="{FF2B5EF4-FFF2-40B4-BE49-F238E27FC236}">
              <a16:creationId xmlns:a16="http://schemas.microsoft.com/office/drawing/2014/main" id="{7C178483-2917-4DBA-8112-5557CF4FCC5E}"/>
            </a:ext>
          </a:extLst>
        </xdr:cNvPr>
        <xdr:cNvSpPr/>
      </xdr:nvSpPr>
      <xdr:spPr>
        <a:xfrm>
          <a:off x="10058400" y="7144970"/>
          <a:ext cx="5452532" cy="2236097"/>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5</xdr:col>
      <xdr:colOff>53787</xdr:colOff>
      <xdr:row>27</xdr:row>
      <xdr:rowOff>116543</xdr:rowOff>
    </xdr:from>
    <xdr:to>
      <xdr:col>8</xdr:col>
      <xdr:colOff>499534</xdr:colOff>
      <xdr:row>35</xdr:row>
      <xdr:rowOff>118534</xdr:rowOff>
    </xdr:to>
    <xdr:graphicFrame macro="">
      <xdr:nvGraphicFramePr>
        <xdr:cNvPr id="194" name="Chart 193">
          <a:extLst>
            <a:ext uri="{FF2B5EF4-FFF2-40B4-BE49-F238E27FC236}">
              <a16:creationId xmlns:a16="http://schemas.microsoft.com/office/drawing/2014/main" id="{EADC52EA-6305-457A-B90E-3B830155F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9</xdr:col>
      <xdr:colOff>67235</xdr:colOff>
      <xdr:row>27</xdr:row>
      <xdr:rowOff>101600</xdr:rowOff>
    </xdr:from>
    <xdr:to>
      <xdr:col>14</xdr:col>
      <xdr:colOff>457200</xdr:colOff>
      <xdr:row>35</xdr:row>
      <xdr:rowOff>183276</xdr:rowOff>
    </xdr:to>
    <xdr:graphicFrame macro="">
      <xdr:nvGraphicFramePr>
        <xdr:cNvPr id="195" name="Chart 194">
          <a:extLst>
            <a:ext uri="{FF2B5EF4-FFF2-40B4-BE49-F238E27FC236}">
              <a16:creationId xmlns:a16="http://schemas.microsoft.com/office/drawing/2014/main" id="{7701D3BE-783B-40E0-BEDA-736EC30C0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15</xdr:col>
      <xdr:colOff>0</xdr:colOff>
      <xdr:row>14</xdr:row>
      <xdr:rowOff>80683</xdr:rowOff>
    </xdr:from>
    <xdr:to>
      <xdr:col>19</xdr:col>
      <xdr:colOff>107576</xdr:colOff>
      <xdr:row>24</xdr:row>
      <xdr:rowOff>188257</xdr:rowOff>
    </xdr:to>
    <xdr:graphicFrame macro="">
      <xdr:nvGraphicFramePr>
        <xdr:cNvPr id="197" name="Chart 196">
          <a:extLst>
            <a:ext uri="{FF2B5EF4-FFF2-40B4-BE49-F238E27FC236}">
              <a16:creationId xmlns:a16="http://schemas.microsoft.com/office/drawing/2014/main" id="{D28DC53C-6642-438D-B4AF-64751657A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188259</xdr:colOff>
      <xdr:row>2</xdr:row>
      <xdr:rowOff>116542</xdr:rowOff>
    </xdr:from>
    <xdr:to>
      <xdr:col>14</xdr:col>
      <xdr:colOff>386379</xdr:colOff>
      <xdr:row>7</xdr:row>
      <xdr:rowOff>18378</xdr:rowOff>
    </xdr:to>
    <xdr:graphicFrame macro="">
      <xdr:nvGraphicFramePr>
        <xdr:cNvPr id="199" name="Chart 198">
          <a:extLst>
            <a:ext uri="{FF2B5EF4-FFF2-40B4-BE49-F238E27FC236}">
              <a16:creationId xmlns:a16="http://schemas.microsoft.com/office/drawing/2014/main" id="{3A2A73A0-9BCD-4E04-A4D2-AA0955862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15</xdr:col>
      <xdr:colOff>89646</xdr:colOff>
      <xdr:row>37</xdr:row>
      <xdr:rowOff>122520</xdr:rowOff>
    </xdr:from>
    <xdr:to>
      <xdr:col>22</xdr:col>
      <xdr:colOff>654422</xdr:colOff>
      <xdr:row>47</xdr:row>
      <xdr:rowOff>134473</xdr:rowOff>
    </xdr:to>
    <xdr:graphicFrame macro="">
      <xdr:nvGraphicFramePr>
        <xdr:cNvPr id="200" name="Chart 199">
          <a:extLst>
            <a:ext uri="{FF2B5EF4-FFF2-40B4-BE49-F238E27FC236}">
              <a16:creationId xmlns:a16="http://schemas.microsoft.com/office/drawing/2014/main" id="{992186D8-F164-4F50-8D61-50DAE9D08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16</xdr:col>
      <xdr:colOff>71717</xdr:colOff>
      <xdr:row>36</xdr:row>
      <xdr:rowOff>188258</xdr:rowOff>
    </xdr:from>
    <xdr:to>
      <xdr:col>18</xdr:col>
      <xdr:colOff>11903</xdr:colOff>
      <xdr:row>39</xdr:row>
      <xdr:rowOff>18274</xdr:rowOff>
    </xdr:to>
    <xdr:sp macro="" textlink="">
      <xdr:nvSpPr>
        <xdr:cNvPr id="193" name="TextBox 192">
          <a:extLst>
            <a:ext uri="{FF2B5EF4-FFF2-40B4-BE49-F238E27FC236}">
              <a16:creationId xmlns:a16="http://schemas.microsoft.com/office/drawing/2014/main" id="{CEDE4A02-6015-42D7-9ED7-30432E60B888}"/>
            </a:ext>
          </a:extLst>
        </xdr:cNvPr>
        <xdr:cNvSpPr txBox="1"/>
      </xdr:nvSpPr>
      <xdr:spPr>
        <a:xfrm>
          <a:off x="10829364" y="7288305"/>
          <a:ext cx="1277919" cy="414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a:solidFill>
                <a:schemeClr val="bg1"/>
              </a:solidFill>
              <a:latin typeface="Abadi" panose="020B0604020104020204" pitchFamily="34" charset="0"/>
              <a:cs typeface="Arial" panose="020B0604020202020204" pitchFamily="34" charset="0"/>
            </a:rPr>
            <a:t>Advertisement</a:t>
          </a:r>
        </a:p>
        <a:p>
          <a:pPr algn="l"/>
          <a:r>
            <a:rPr lang="en-GB" sz="1000">
              <a:solidFill>
                <a:schemeClr val="bg1">
                  <a:lumMod val="50000"/>
                </a:schemeClr>
              </a:solidFill>
              <a:latin typeface="Abadi" panose="020B0604020104020204" pitchFamily="34" charset="0"/>
              <a:cs typeface="Arial" panose="020B0604020202020204" pitchFamily="34" charset="0"/>
            </a:rPr>
            <a:t>By Total Sales</a:t>
          </a:r>
        </a:p>
      </xdr:txBody>
    </xdr:sp>
    <xdr:clientData/>
  </xdr:twoCellAnchor>
  <xdr:twoCellAnchor editAs="absolute">
    <xdr:from>
      <xdr:col>21</xdr:col>
      <xdr:colOff>190249</xdr:colOff>
      <xdr:row>37</xdr:row>
      <xdr:rowOff>43330</xdr:rowOff>
    </xdr:from>
    <xdr:to>
      <xdr:col>23</xdr:col>
      <xdr:colOff>107576</xdr:colOff>
      <xdr:row>39</xdr:row>
      <xdr:rowOff>110068</xdr:rowOff>
    </xdr:to>
    <xdr:grpSp>
      <xdr:nvGrpSpPr>
        <xdr:cNvPr id="56" name="Group 55">
          <a:extLst>
            <a:ext uri="{FF2B5EF4-FFF2-40B4-BE49-F238E27FC236}">
              <a16:creationId xmlns:a16="http://schemas.microsoft.com/office/drawing/2014/main" id="{C523270E-A534-4AD4-B09F-2F9F27FDCFDD}"/>
            </a:ext>
          </a:extLst>
        </xdr:cNvPr>
        <xdr:cNvGrpSpPr/>
      </xdr:nvGrpSpPr>
      <xdr:grpSpPr>
        <a:xfrm>
          <a:off x="14272009" y="7373770"/>
          <a:ext cx="1258447" cy="462978"/>
          <a:chOff x="14270317" y="7248463"/>
          <a:chExt cx="1255060" cy="456205"/>
        </a:xfrm>
      </xdr:grpSpPr>
      <xdr:sp macro="" textlink="">
        <xdr:nvSpPr>
          <xdr:cNvPr id="14" name="Rectangle: Rounded Corners 13">
            <a:extLst>
              <a:ext uri="{FF2B5EF4-FFF2-40B4-BE49-F238E27FC236}">
                <a16:creationId xmlns:a16="http://schemas.microsoft.com/office/drawing/2014/main" id="{05225306-20C9-4571-8D28-E58C3491E7F4}"/>
              </a:ext>
            </a:extLst>
          </xdr:cNvPr>
          <xdr:cNvSpPr/>
        </xdr:nvSpPr>
        <xdr:spPr>
          <a:xfrm>
            <a:off x="14297214" y="7248463"/>
            <a:ext cx="1122580" cy="456205"/>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201" name="TextBox 200">
            <a:extLst>
              <a:ext uri="{FF2B5EF4-FFF2-40B4-BE49-F238E27FC236}">
                <a16:creationId xmlns:a16="http://schemas.microsoft.com/office/drawing/2014/main" id="{4A197BCF-A920-470F-9C5D-231CF74189E8}"/>
              </a:ext>
            </a:extLst>
          </xdr:cNvPr>
          <xdr:cNvSpPr txBox="1"/>
        </xdr:nvSpPr>
        <xdr:spPr>
          <a:xfrm>
            <a:off x="14476509" y="7281339"/>
            <a:ext cx="1048868" cy="4171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GB" sz="1050">
                <a:solidFill>
                  <a:schemeClr val="bg1"/>
                </a:solidFill>
                <a:latin typeface="Abadi" panose="020B0604020104020204" pitchFamily="34" charset="0"/>
                <a:cs typeface="Arial" panose="020B0604020202020204" pitchFamily="34" charset="0"/>
              </a:rPr>
              <a:t>Total</a:t>
            </a:r>
          </a:p>
          <a:p>
            <a:pPr algn="l"/>
            <a:r>
              <a:rPr lang="en-GB" sz="1000">
                <a:solidFill>
                  <a:schemeClr val="bg1">
                    <a:lumMod val="65000"/>
                  </a:schemeClr>
                </a:solidFill>
                <a:latin typeface="Abadi" panose="020B0604020104020204" pitchFamily="34" charset="0"/>
                <a:cs typeface="Arial" panose="020B0604020202020204" pitchFamily="34" charset="0"/>
              </a:rPr>
              <a:t>Advertisements</a:t>
            </a:r>
          </a:p>
        </xdr:txBody>
      </xdr:sp>
      <xdr:sp macro="" textlink="Pivottables!EM6">
        <xdr:nvSpPr>
          <xdr:cNvPr id="202" name="TextBox 201">
            <a:extLst>
              <a:ext uri="{FF2B5EF4-FFF2-40B4-BE49-F238E27FC236}">
                <a16:creationId xmlns:a16="http://schemas.microsoft.com/office/drawing/2014/main" id="{7A24D774-B53B-4BE1-AD2D-E8705D09ACDB}"/>
              </a:ext>
            </a:extLst>
          </xdr:cNvPr>
          <xdr:cNvSpPr txBox="1"/>
        </xdr:nvSpPr>
        <xdr:spPr>
          <a:xfrm>
            <a:off x="14270317" y="7290197"/>
            <a:ext cx="259976"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fld id="{3B2A55C1-2B85-48D3-8D54-5F5D1E3EAF0E}" type="TxLink">
              <a:rPr lang="en-US" sz="1800" b="0" i="0" u="none" strike="noStrike">
                <a:solidFill>
                  <a:schemeClr val="bg1"/>
                </a:solidFill>
                <a:latin typeface="Arial" panose="020B0604020202020204" pitchFamily="34" charset="0"/>
                <a:cs typeface="Arial" panose="020B0604020202020204" pitchFamily="34" charset="0"/>
              </a:rPr>
              <a:pPr algn="r"/>
              <a:t>4</a:t>
            </a:fld>
            <a:endParaRPr lang="en-GB" sz="1800">
              <a:solidFill>
                <a:schemeClr val="bg1"/>
              </a:solidFill>
              <a:latin typeface="Arial" panose="020B0604020202020204" pitchFamily="34" charset="0"/>
              <a:cs typeface="Arial" panose="020B0604020202020204" pitchFamily="34" charset="0"/>
            </a:endParaRPr>
          </a:p>
        </xdr:txBody>
      </xdr:sp>
      <xdr:cxnSp macro="">
        <xdr:nvCxnSpPr>
          <xdr:cNvPr id="23" name="Straight Connector 22">
            <a:extLst>
              <a:ext uri="{FF2B5EF4-FFF2-40B4-BE49-F238E27FC236}">
                <a16:creationId xmlns:a16="http://schemas.microsoft.com/office/drawing/2014/main" id="{CE3EBF71-0259-4E11-9CC8-F2EE6B839931}"/>
              </a:ext>
            </a:extLst>
          </xdr:cNvPr>
          <xdr:cNvCxnSpPr/>
        </xdr:nvCxnSpPr>
        <xdr:spPr>
          <a:xfrm>
            <a:off x="14521328" y="7307730"/>
            <a:ext cx="0" cy="293346"/>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10</xdr:col>
      <xdr:colOff>160866</xdr:colOff>
      <xdr:row>36</xdr:row>
      <xdr:rowOff>143036</xdr:rowOff>
    </xdr:from>
    <xdr:to>
      <xdr:col>14</xdr:col>
      <xdr:colOff>482600</xdr:colOff>
      <xdr:row>48</xdr:row>
      <xdr:rowOff>42333</xdr:rowOff>
    </xdr:to>
    <xdr:sp macro="" textlink="">
      <xdr:nvSpPr>
        <xdr:cNvPr id="204" name="Rectangle: Rounded Corners 203">
          <a:extLst>
            <a:ext uri="{FF2B5EF4-FFF2-40B4-BE49-F238E27FC236}">
              <a16:creationId xmlns:a16="http://schemas.microsoft.com/office/drawing/2014/main" id="{1E8417C3-5573-4915-B0F6-47706C80C7A0}"/>
            </a:ext>
          </a:extLst>
        </xdr:cNvPr>
        <xdr:cNvSpPr/>
      </xdr:nvSpPr>
      <xdr:spPr>
        <a:xfrm>
          <a:off x="6849533" y="7153436"/>
          <a:ext cx="2997200" cy="2236097"/>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10</xdr:col>
      <xdr:colOff>194732</xdr:colOff>
      <xdr:row>37</xdr:row>
      <xdr:rowOff>1495</xdr:rowOff>
    </xdr:from>
    <xdr:to>
      <xdr:col>14</xdr:col>
      <xdr:colOff>423334</xdr:colOff>
      <xdr:row>47</xdr:row>
      <xdr:rowOff>151405</xdr:rowOff>
    </xdr:to>
    <xdr:graphicFrame macro="">
      <xdr:nvGraphicFramePr>
        <xdr:cNvPr id="180" name="Chart 179">
          <a:extLst>
            <a:ext uri="{FF2B5EF4-FFF2-40B4-BE49-F238E27FC236}">
              <a16:creationId xmlns:a16="http://schemas.microsoft.com/office/drawing/2014/main" id="{20F0C162-6B5B-475D-B5EE-CFFEFF9F8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10</xdr:col>
      <xdr:colOff>236069</xdr:colOff>
      <xdr:row>36</xdr:row>
      <xdr:rowOff>171823</xdr:rowOff>
    </xdr:from>
    <xdr:to>
      <xdr:col>12</xdr:col>
      <xdr:colOff>550333</xdr:colOff>
      <xdr:row>39</xdr:row>
      <xdr:rowOff>1839</xdr:rowOff>
    </xdr:to>
    <xdr:sp macro="" textlink="">
      <xdr:nvSpPr>
        <xdr:cNvPr id="196" name="TextBox 195">
          <a:extLst>
            <a:ext uri="{FF2B5EF4-FFF2-40B4-BE49-F238E27FC236}">
              <a16:creationId xmlns:a16="http://schemas.microsoft.com/office/drawing/2014/main" id="{E43E1E1E-CCA5-494F-BDF2-03B8A969D557}"/>
            </a:ext>
          </a:extLst>
        </xdr:cNvPr>
        <xdr:cNvSpPr txBox="1"/>
      </xdr:nvSpPr>
      <xdr:spPr>
        <a:xfrm>
          <a:off x="6924736" y="7182223"/>
          <a:ext cx="1651997" cy="4142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a:solidFill>
                <a:schemeClr val="bg1"/>
              </a:solidFill>
              <a:latin typeface="Abadi" panose="020B0604020104020204" pitchFamily="34" charset="0"/>
              <a:cs typeface="Arial" panose="020B0604020202020204" pitchFamily="34" charset="0"/>
            </a:rPr>
            <a:t>Training</a:t>
          </a:r>
          <a:r>
            <a:rPr lang="en-GB" sz="1200" baseline="0">
              <a:solidFill>
                <a:schemeClr val="bg1"/>
              </a:solidFill>
              <a:latin typeface="Abadi" panose="020B0604020104020204" pitchFamily="34" charset="0"/>
              <a:cs typeface="Arial" panose="020B0604020202020204" pitchFamily="34" charset="0"/>
            </a:rPr>
            <a:t> Models Fees </a:t>
          </a:r>
          <a:endParaRPr lang="en-GB" sz="1200">
            <a:solidFill>
              <a:schemeClr val="bg1"/>
            </a:solidFill>
            <a:latin typeface="Abadi" panose="020B0604020104020204" pitchFamily="34" charset="0"/>
            <a:cs typeface="Arial" panose="020B0604020202020204" pitchFamily="34" charset="0"/>
          </a:endParaRPr>
        </a:p>
        <a:p>
          <a:pPr algn="l"/>
          <a:r>
            <a:rPr lang="en-GB" sz="1000">
              <a:solidFill>
                <a:schemeClr val="bg1">
                  <a:lumMod val="50000"/>
                </a:schemeClr>
              </a:solidFill>
              <a:latin typeface="Abadi" panose="020B0604020104020204" pitchFamily="34" charset="0"/>
              <a:cs typeface="Arial" panose="020B0604020202020204" pitchFamily="34" charset="0"/>
            </a:rPr>
            <a:t>By</a:t>
          </a:r>
          <a:r>
            <a:rPr lang="en-GB" sz="1000" baseline="0">
              <a:solidFill>
                <a:schemeClr val="bg1">
                  <a:lumMod val="50000"/>
                </a:schemeClr>
              </a:solidFill>
              <a:latin typeface="Abadi" panose="020B0604020104020204" pitchFamily="34" charset="0"/>
              <a:cs typeface="Arial" panose="020B0604020202020204" pitchFamily="34" charset="0"/>
            </a:rPr>
            <a:t> Sales Teams</a:t>
          </a:r>
          <a:endParaRPr lang="en-GB" sz="10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7</xdr:col>
      <xdr:colOff>275424</xdr:colOff>
      <xdr:row>36</xdr:row>
      <xdr:rowOff>141758</xdr:rowOff>
    </xdr:from>
    <xdr:to>
      <xdr:col>9</xdr:col>
      <xdr:colOff>655658</xdr:colOff>
      <xdr:row>48</xdr:row>
      <xdr:rowOff>42334</xdr:rowOff>
    </xdr:to>
    <xdr:grpSp>
      <xdr:nvGrpSpPr>
        <xdr:cNvPr id="39" name="Group 38">
          <a:extLst>
            <a:ext uri="{FF2B5EF4-FFF2-40B4-BE49-F238E27FC236}">
              <a16:creationId xmlns:a16="http://schemas.microsoft.com/office/drawing/2014/main" id="{1A3A6790-A17B-4D05-91AD-6C755F08D63F}"/>
            </a:ext>
          </a:extLst>
        </xdr:cNvPr>
        <xdr:cNvGrpSpPr/>
      </xdr:nvGrpSpPr>
      <xdr:grpSpPr>
        <a:xfrm>
          <a:off x="4969344" y="7274078"/>
          <a:ext cx="1721354" cy="2278016"/>
          <a:chOff x="4957491" y="7126757"/>
          <a:chExt cx="1717967" cy="2254309"/>
        </a:xfrm>
      </xdr:grpSpPr>
      <xdr:grpSp>
        <xdr:nvGrpSpPr>
          <xdr:cNvPr id="34" name="Group 33">
            <a:extLst>
              <a:ext uri="{FF2B5EF4-FFF2-40B4-BE49-F238E27FC236}">
                <a16:creationId xmlns:a16="http://schemas.microsoft.com/office/drawing/2014/main" id="{5128AE56-4AA7-4FE5-B04B-2F6A0D36D6D0}"/>
              </a:ext>
            </a:extLst>
          </xdr:cNvPr>
          <xdr:cNvGrpSpPr/>
        </xdr:nvGrpSpPr>
        <xdr:grpSpPr>
          <a:xfrm>
            <a:off x="4957491" y="7126757"/>
            <a:ext cx="1717967" cy="2254309"/>
            <a:chOff x="4644224" y="7135224"/>
            <a:chExt cx="1717967" cy="2254309"/>
          </a:xfrm>
        </xdr:grpSpPr>
        <xdr:sp macro="" textlink="">
          <xdr:nvSpPr>
            <xdr:cNvPr id="205" name="Rectangle: Rounded Corners 204">
              <a:extLst>
                <a:ext uri="{FF2B5EF4-FFF2-40B4-BE49-F238E27FC236}">
                  <a16:creationId xmlns:a16="http://schemas.microsoft.com/office/drawing/2014/main" id="{D4D7BD28-D577-4F6E-827C-E96D89D01B9B}"/>
                </a:ext>
              </a:extLst>
            </xdr:cNvPr>
            <xdr:cNvSpPr/>
          </xdr:nvSpPr>
          <xdr:spPr>
            <a:xfrm>
              <a:off x="4644224" y="7142380"/>
              <a:ext cx="1717967" cy="2247153"/>
            </a:xfrm>
            <a:prstGeom prst="roundRect">
              <a:avLst>
                <a:gd name="adj" fmla="val 3908"/>
              </a:avLst>
            </a:prstGeom>
            <a:gradFill flip="none" rotWithShape="1">
              <a:gsLst>
                <a:gs pos="0">
                  <a:srgbClr val="991CFB">
                    <a:shade val="30000"/>
                    <a:satMod val="115000"/>
                  </a:srgbClr>
                </a:gs>
                <a:gs pos="50000">
                  <a:srgbClr val="991CFB">
                    <a:shade val="67500"/>
                    <a:satMod val="115000"/>
                  </a:srgbClr>
                </a:gs>
                <a:gs pos="100000">
                  <a:srgbClr val="991CFB">
                    <a:shade val="100000"/>
                    <a:satMod val="115000"/>
                  </a:srgbClr>
                </a:gs>
              </a:gsLst>
              <a:lin ang="10800000" scaled="1"/>
              <a:tileRect/>
            </a:gra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FI" sz="1100"/>
            </a:p>
          </xdr:txBody>
        </xdr:sp>
        <xdr:sp macro="" textlink="">
          <xdr:nvSpPr>
            <xdr:cNvPr id="207" name="TextBox 206">
              <a:extLst>
                <a:ext uri="{FF2B5EF4-FFF2-40B4-BE49-F238E27FC236}">
                  <a16:creationId xmlns:a16="http://schemas.microsoft.com/office/drawing/2014/main" id="{334848C9-AD9C-4EE8-A933-2DEC46F629AC}"/>
                </a:ext>
              </a:extLst>
            </xdr:cNvPr>
            <xdr:cNvSpPr txBox="1"/>
          </xdr:nvSpPr>
          <xdr:spPr>
            <a:xfrm>
              <a:off x="4707969" y="7205441"/>
              <a:ext cx="1040295" cy="436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GB" sz="1200" baseline="0">
                  <a:solidFill>
                    <a:schemeClr val="bg1"/>
                  </a:solidFill>
                  <a:latin typeface="Abadi" panose="020B0604020104020204" pitchFamily="34" charset="0"/>
                </a:rPr>
                <a:t>Sales Teams</a:t>
              </a:r>
            </a:p>
            <a:p>
              <a:pPr algn="l"/>
              <a:r>
                <a:rPr lang="en-GB" sz="800" baseline="0">
                  <a:solidFill>
                    <a:schemeClr val="bg1"/>
                  </a:solidFill>
                  <a:latin typeface="Abadi" panose="020B0604020104020204" pitchFamily="34" charset="0"/>
                </a:rPr>
                <a:t>Slicer</a:t>
              </a:r>
              <a:endParaRPr lang="en-GB" sz="800">
                <a:solidFill>
                  <a:schemeClr val="bg1"/>
                </a:solidFill>
                <a:latin typeface="Abadi" panose="020B0604020104020204" pitchFamily="34" charset="0"/>
              </a:endParaRPr>
            </a:p>
          </xdr:txBody>
        </xdr:sp>
        <xdr:cxnSp macro="">
          <xdr:nvCxnSpPr>
            <xdr:cNvPr id="208" name="Straight Connector 207">
              <a:extLst>
                <a:ext uri="{FF2B5EF4-FFF2-40B4-BE49-F238E27FC236}">
                  <a16:creationId xmlns:a16="http://schemas.microsoft.com/office/drawing/2014/main" id="{0522BCE5-3CE2-4A9E-A8ED-9311605B5633}"/>
                </a:ext>
              </a:extLst>
            </xdr:cNvPr>
            <xdr:cNvCxnSpPr/>
          </xdr:nvCxnSpPr>
          <xdr:spPr>
            <a:xfrm>
              <a:off x="4775692" y="7729820"/>
              <a:ext cx="91054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sp macro="" textlink="">
          <xdr:nvSpPr>
            <xdr:cNvPr id="209" name="TextBox 208">
              <a:hlinkClick xmlns:r="http://schemas.openxmlformats.org/officeDocument/2006/relationships" r:id="rId5" tooltip="Go To Database"/>
              <a:extLst>
                <a:ext uri="{FF2B5EF4-FFF2-40B4-BE49-F238E27FC236}">
                  <a16:creationId xmlns:a16="http://schemas.microsoft.com/office/drawing/2014/main" id="{1009C137-E45E-4725-9599-13BAB6F6EBEB}"/>
                </a:ext>
              </a:extLst>
            </xdr:cNvPr>
            <xdr:cNvSpPr txBox="1"/>
          </xdr:nvSpPr>
          <xdr:spPr>
            <a:xfrm>
              <a:off x="6025824" y="7135224"/>
              <a:ext cx="281436" cy="35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FI" sz="1100">
                  <a:solidFill>
                    <a:schemeClr val="bg1"/>
                  </a:solidFill>
                </a:rPr>
                <a:t>↗</a:t>
              </a:r>
            </a:p>
          </xdr:txBody>
        </xdr:sp>
      </xdr:grpSp>
      <mc:AlternateContent xmlns:mc="http://schemas.openxmlformats.org/markup-compatibility/2006" xmlns:a14="http://schemas.microsoft.com/office/drawing/2010/main">
        <mc:Choice Requires="a14">
          <xdr:graphicFrame macro="">
            <xdr:nvGraphicFramePr>
              <xdr:cNvPr id="210" name="Sale Team">
                <a:extLst>
                  <a:ext uri="{FF2B5EF4-FFF2-40B4-BE49-F238E27FC236}">
                    <a16:creationId xmlns:a16="http://schemas.microsoft.com/office/drawing/2014/main" id="{A97C07A0-BDC9-4497-A0B3-1FE4AF029BBD}"/>
                  </a:ext>
                </a:extLst>
              </xdr:cNvPr>
              <xdr:cNvGraphicFramePr/>
            </xdr:nvGraphicFramePr>
            <xdr:xfrm>
              <a:off x="5071534" y="7854062"/>
              <a:ext cx="1481665" cy="1391541"/>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5071534" y="7874000"/>
                <a:ext cx="1481665" cy="1381089"/>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0</xdr:col>
      <xdr:colOff>101600</xdr:colOff>
      <xdr:row>36</xdr:row>
      <xdr:rowOff>152401</xdr:rowOff>
    </xdr:from>
    <xdr:to>
      <xdr:col>7</xdr:col>
      <xdr:colOff>118532</xdr:colOff>
      <xdr:row>48</xdr:row>
      <xdr:rowOff>59267</xdr:rowOff>
    </xdr:to>
    <xdr:sp macro="" textlink="">
      <xdr:nvSpPr>
        <xdr:cNvPr id="211" name="Rectangle: Rounded Corners 210">
          <a:extLst>
            <a:ext uri="{FF2B5EF4-FFF2-40B4-BE49-F238E27FC236}">
              <a16:creationId xmlns:a16="http://schemas.microsoft.com/office/drawing/2014/main" id="{C884628C-9A6F-4D95-B072-9F9831AFD7C6}"/>
            </a:ext>
          </a:extLst>
        </xdr:cNvPr>
        <xdr:cNvSpPr/>
      </xdr:nvSpPr>
      <xdr:spPr>
        <a:xfrm>
          <a:off x="101600" y="7162801"/>
          <a:ext cx="4698999" cy="2243666"/>
        </a:xfrm>
        <a:prstGeom prst="roundRect">
          <a:avLst>
            <a:gd name="adj" fmla="val 3908"/>
          </a:avLst>
        </a:prstGeom>
        <a:solidFill>
          <a:schemeClr val="tx1"/>
        </a:solidFill>
        <a:ln>
          <a:noFill/>
        </a:ln>
        <a:effectLst>
          <a:outerShdw blurRad="279400" dist="50800" dir="2700000" sx="97000" sy="97000" algn="tl" rotWithShape="0">
            <a:prstClr val="black">
              <a:alpha val="12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FI" sz="1100"/>
        </a:p>
      </xdr:txBody>
    </xdr:sp>
    <xdr:clientData/>
  </xdr:twoCellAnchor>
  <xdr:twoCellAnchor editAs="absolute">
    <xdr:from>
      <xdr:col>0</xdr:col>
      <xdr:colOff>194734</xdr:colOff>
      <xdr:row>37</xdr:row>
      <xdr:rowOff>50800</xdr:rowOff>
    </xdr:from>
    <xdr:to>
      <xdr:col>6</xdr:col>
      <xdr:colOff>626533</xdr:colOff>
      <xdr:row>47</xdr:row>
      <xdr:rowOff>76199</xdr:rowOff>
    </xdr:to>
    <xdr:graphicFrame macro="">
      <xdr:nvGraphicFramePr>
        <xdr:cNvPr id="213" name="Chart 212">
          <a:extLst>
            <a:ext uri="{FF2B5EF4-FFF2-40B4-BE49-F238E27FC236}">
              <a16:creationId xmlns:a16="http://schemas.microsoft.com/office/drawing/2014/main" id="{8EB54E4D-7812-4B90-B58B-8BAF9C032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0</xdr:col>
      <xdr:colOff>160864</xdr:colOff>
      <xdr:row>46</xdr:row>
      <xdr:rowOff>93137</xdr:rowOff>
    </xdr:from>
    <xdr:to>
      <xdr:col>3</xdr:col>
      <xdr:colOff>634997</xdr:colOff>
      <xdr:row>47</xdr:row>
      <xdr:rowOff>165143</xdr:rowOff>
    </xdr:to>
    <xdr:sp macro="" textlink="">
      <xdr:nvSpPr>
        <xdr:cNvPr id="212" name="TextBox 211">
          <a:extLst>
            <a:ext uri="{FF2B5EF4-FFF2-40B4-BE49-F238E27FC236}">
              <a16:creationId xmlns:a16="http://schemas.microsoft.com/office/drawing/2014/main" id="{210CB434-4F35-4F27-968E-400D9F9E2404}"/>
            </a:ext>
          </a:extLst>
        </xdr:cNvPr>
        <xdr:cNvSpPr txBox="1"/>
      </xdr:nvSpPr>
      <xdr:spPr>
        <a:xfrm>
          <a:off x="160864" y="9050870"/>
          <a:ext cx="2480733"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a:solidFill>
                <a:schemeClr val="bg1"/>
              </a:solidFill>
              <a:latin typeface="Abadi" panose="020B0604020104020204" pitchFamily="34" charset="0"/>
              <a:cs typeface="Arial" panose="020B0604020202020204" pitchFamily="34" charset="0"/>
            </a:rPr>
            <a:t>Training</a:t>
          </a:r>
          <a:r>
            <a:rPr lang="en-GB" sz="1200" baseline="0">
              <a:solidFill>
                <a:schemeClr val="bg1"/>
              </a:solidFill>
              <a:latin typeface="Abadi" panose="020B0604020104020204" pitchFamily="34" charset="0"/>
              <a:cs typeface="Arial" panose="020B0604020202020204" pitchFamily="34" charset="0"/>
            </a:rPr>
            <a:t> Models Fees </a:t>
          </a:r>
          <a:r>
            <a:rPr lang="en-GB" sz="1000">
              <a:solidFill>
                <a:schemeClr val="bg1">
                  <a:lumMod val="50000"/>
                </a:schemeClr>
              </a:solidFill>
              <a:latin typeface="Abadi" panose="020B0604020104020204" pitchFamily="34" charset="0"/>
              <a:cs typeface="Arial" panose="020B0604020202020204" pitchFamily="34" charset="0"/>
            </a:rPr>
            <a:t>By</a:t>
          </a:r>
          <a:r>
            <a:rPr lang="en-GB" sz="1000" baseline="0">
              <a:solidFill>
                <a:schemeClr val="bg1">
                  <a:lumMod val="50000"/>
                </a:schemeClr>
              </a:solidFill>
              <a:latin typeface="Abadi" panose="020B0604020104020204" pitchFamily="34" charset="0"/>
              <a:cs typeface="Arial" panose="020B0604020202020204" pitchFamily="34" charset="0"/>
            </a:rPr>
            <a:t> Consultants</a:t>
          </a:r>
          <a:endParaRPr lang="en-GB" sz="1000">
            <a:solidFill>
              <a:schemeClr val="bg1">
                <a:lumMod val="50000"/>
              </a:schemeClr>
            </a:solidFill>
            <a:latin typeface="Abadi" panose="020B0604020104020204" pitchFamily="34" charset="0"/>
            <a:cs typeface="Arial" panose="020B0604020202020204" pitchFamily="34" charset="0"/>
          </a:endParaRPr>
        </a:p>
      </xdr:txBody>
    </xdr:sp>
    <xdr:clientData/>
  </xdr:twoCellAnchor>
  <xdr:twoCellAnchor editAs="absolute">
    <xdr:from>
      <xdr:col>1</xdr:col>
      <xdr:colOff>524932</xdr:colOff>
      <xdr:row>18</xdr:row>
      <xdr:rowOff>35077</xdr:rowOff>
    </xdr:from>
    <xdr:to>
      <xdr:col>3</xdr:col>
      <xdr:colOff>118533</xdr:colOff>
      <xdr:row>21</xdr:row>
      <xdr:rowOff>163058</xdr:rowOff>
    </xdr:to>
    <xdr:grpSp>
      <xdr:nvGrpSpPr>
        <xdr:cNvPr id="40" name="Group 39">
          <a:extLst>
            <a:ext uri="{FF2B5EF4-FFF2-40B4-BE49-F238E27FC236}">
              <a16:creationId xmlns:a16="http://schemas.microsoft.com/office/drawing/2014/main" id="{2F72F19F-38AF-49EF-9971-0317D9223E0C}"/>
            </a:ext>
          </a:extLst>
        </xdr:cNvPr>
        <xdr:cNvGrpSpPr/>
      </xdr:nvGrpSpPr>
      <xdr:grpSpPr>
        <a:xfrm>
          <a:off x="1195492" y="3601237"/>
          <a:ext cx="934721" cy="722341"/>
          <a:chOff x="1193799" y="3540277"/>
          <a:chExt cx="931334" cy="712181"/>
        </a:xfrm>
      </xdr:grpSpPr>
      <xdr:sp macro="" textlink="">
        <xdr:nvSpPr>
          <xdr:cNvPr id="172" name="TextBox 171">
            <a:extLst>
              <a:ext uri="{FF2B5EF4-FFF2-40B4-BE49-F238E27FC236}">
                <a16:creationId xmlns:a16="http://schemas.microsoft.com/office/drawing/2014/main" id="{EFA7C4E3-9719-472D-AB45-0995FCD36A9F}"/>
              </a:ext>
            </a:extLst>
          </xdr:cNvPr>
          <xdr:cNvSpPr txBox="1"/>
        </xdr:nvSpPr>
        <xdr:spPr>
          <a:xfrm>
            <a:off x="1221568" y="3780361"/>
            <a:ext cx="882396" cy="194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700">
                <a:solidFill>
                  <a:schemeClr val="tx1">
                    <a:lumMod val="50000"/>
                    <a:lumOff val="50000"/>
                  </a:schemeClr>
                </a:solidFill>
                <a:latin typeface="Abadi" panose="020B0604020104020204" pitchFamily="34" charset="0"/>
                <a:cs typeface="Arial" panose="020B0604020202020204" pitchFamily="34" charset="0"/>
              </a:rPr>
              <a:t>Paid</a:t>
            </a:r>
            <a:r>
              <a:rPr lang="en-GB" sz="700" baseline="0">
                <a:solidFill>
                  <a:schemeClr val="tx1">
                    <a:lumMod val="50000"/>
                    <a:lumOff val="50000"/>
                  </a:schemeClr>
                </a:solidFill>
                <a:latin typeface="Abadi" panose="020B0604020104020204" pitchFamily="34" charset="0"/>
                <a:cs typeface="Arial" panose="020B0604020202020204" pitchFamily="34" charset="0"/>
              </a:rPr>
              <a:t> Advertisment</a:t>
            </a:r>
            <a:endParaRPr lang="en-GB" sz="700">
              <a:solidFill>
                <a:schemeClr val="tx1">
                  <a:lumMod val="50000"/>
                  <a:lumOff val="50000"/>
                </a:schemeClr>
              </a:solidFill>
              <a:latin typeface="Abadi" panose="020B0604020104020204" pitchFamily="34" charset="0"/>
              <a:cs typeface="Arial" panose="020B0604020202020204" pitchFamily="34" charset="0"/>
            </a:endParaRPr>
          </a:p>
        </xdr:txBody>
      </xdr:sp>
      <xdr:sp macro="" textlink="Pivottables!DO7">
        <xdr:nvSpPr>
          <xdr:cNvPr id="216" name="TextBox 215">
            <a:extLst>
              <a:ext uri="{FF2B5EF4-FFF2-40B4-BE49-F238E27FC236}">
                <a16:creationId xmlns:a16="http://schemas.microsoft.com/office/drawing/2014/main" id="{3F43C658-0CB5-4189-84C3-3FA31A132AB0}"/>
              </a:ext>
            </a:extLst>
          </xdr:cNvPr>
          <xdr:cNvSpPr txBox="1"/>
        </xdr:nvSpPr>
        <xdr:spPr>
          <a:xfrm>
            <a:off x="1193799" y="3894668"/>
            <a:ext cx="931334"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fld id="{A39117F0-043A-4124-8D49-B6BEE0E9A25A}" type="TxLink">
              <a:rPr lang="en-US" sz="1800" b="0" i="0" u="none" strike="noStrike">
                <a:solidFill>
                  <a:schemeClr val="bg1"/>
                </a:solidFill>
                <a:latin typeface="Arial"/>
                <a:cs typeface="Arial"/>
              </a:rPr>
              <a:pPr algn="l"/>
              <a:t>116M</a:t>
            </a:fld>
            <a:endParaRPr lang="en-GB" sz="1200">
              <a:solidFill>
                <a:schemeClr val="bg1"/>
              </a:solidFill>
              <a:latin typeface="Arial" panose="020B0604020202020204" pitchFamily="34" charset="0"/>
              <a:cs typeface="Arial" panose="020B0604020202020204" pitchFamily="34" charset="0"/>
            </a:endParaRPr>
          </a:p>
        </xdr:txBody>
      </xdr:sp>
      <xdr:pic>
        <xdr:nvPicPr>
          <xdr:cNvPr id="38" name="Picture 37">
            <a:extLst>
              <a:ext uri="{FF2B5EF4-FFF2-40B4-BE49-F238E27FC236}">
                <a16:creationId xmlns:a16="http://schemas.microsoft.com/office/drawing/2014/main" id="{B11667F0-CDC9-457F-BE39-24B4A4F3A528}"/>
              </a:ext>
            </a:extLst>
          </xdr:cNvPr>
          <xdr:cNvPicPr>
            <a:picLocks noChangeAspect="1"/>
          </xdr:cNvPicPr>
        </xdr:nvPicPr>
        <xdr:blipFill>
          <a:blip xmlns:r="http://schemas.openxmlformats.org/officeDocument/2006/relationships" r:embed="rId23" cstate="print">
            <a:lum bright="70000" contrast="-70000"/>
            <a:extLst>
              <a:ext uri="{28A0092B-C50C-407E-A947-70E740481C1C}">
                <a14:useLocalDpi xmlns:a14="http://schemas.microsoft.com/office/drawing/2010/main" val="0"/>
              </a:ext>
            </a:extLst>
          </a:blip>
          <a:stretch>
            <a:fillRect/>
          </a:stretch>
        </xdr:blipFill>
        <xdr:spPr>
          <a:xfrm rot="2146083">
            <a:off x="1554407" y="3540277"/>
            <a:ext cx="247887" cy="210464"/>
          </a:xfrm>
          <a:prstGeom prst="rect">
            <a:avLst/>
          </a:prstGeom>
        </xdr:spPr>
      </xdr:pic>
    </xdr:grpSp>
    <xdr:clientData/>
  </xdr:twoCellAnchor>
  <xdr:twoCellAnchor editAs="oneCell">
    <xdr:from>
      <xdr:col>2</xdr:col>
      <xdr:colOff>220135</xdr:colOff>
      <xdr:row>1</xdr:row>
      <xdr:rowOff>50802</xdr:rowOff>
    </xdr:from>
    <xdr:to>
      <xdr:col>2</xdr:col>
      <xdr:colOff>524934</xdr:colOff>
      <xdr:row>2</xdr:row>
      <xdr:rowOff>160867</xdr:rowOff>
    </xdr:to>
    <xdr:pic>
      <xdr:nvPicPr>
        <xdr:cNvPr id="90" name="Picture 89">
          <a:extLst>
            <a:ext uri="{FF2B5EF4-FFF2-40B4-BE49-F238E27FC236}">
              <a16:creationId xmlns:a16="http://schemas.microsoft.com/office/drawing/2014/main" id="{0D01A4C6-E369-4576-BCF7-2118BCE91202}"/>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557868" y="245535"/>
          <a:ext cx="304799" cy="304799"/>
        </a:xfrm>
        <a:prstGeom prst="rect">
          <a:avLst/>
        </a:prstGeom>
      </xdr:spPr>
    </xdr:pic>
    <xdr:clientData/>
  </xdr:twoCellAnchor>
  <xdr:twoCellAnchor editAs="oneCell">
    <xdr:from>
      <xdr:col>3</xdr:col>
      <xdr:colOff>651933</xdr:colOff>
      <xdr:row>7</xdr:row>
      <xdr:rowOff>169334</xdr:rowOff>
    </xdr:from>
    <xdr:to>
      <xdr:col>4</xdr:col>
      <xdr:colOff>261855</xdr:colOff>
      <xdr:row>9</xdr:row>
      <xdr:rowOff>58656</xdr:rowOff>
    </xdr:to>
    <xdr:pic>
      <xdr:nvPicPr>
        <xdr:cNvPr id="109" name="Picture 108">
          <a:extLst>
            <a:ext uri="{FF2B5EF4-FFF2-40B4-BE49-F238E27FC236}">
              <a16:creationId xmlns:a16="http://schemas.microsoft.com/office/drawing/2014/main" id="{83FE3478-B908-4D68-BBC3-DDFF0E1DD12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658533" y="1532467"/>
          <a:ext cx="278789" cy="278789"/>
        </a:xfrm>
        <a:prstGeom prst="rect">
          <a:avLst/>
        </a:prstGeom>
      </xdr:spPr>
    </xdr:pic>
    <xdr:clientData/>
  </xdr:twoCellAnchor>
  <xdr:twoCellAnchor editAs="oneCell">
    <xdr:from>
      <xdr:col>11</xdr:col>
      <xdr:colOff>660400</xdr:colOff>
      <xdr:row>7</xdr:row>
      <xdr:rowOff>110066</xdr:rowOff>
    </xdr:from>
    <xdr:to>
      <xdr:col>12</xdr:col>
      <xdr:colOff>110067</xdr:colOff>
      <xdr:row>8</xdr:row>
      <xdr:rowOff>33866</xdr:rowOff>
    </xdr:to>
    <xdr:pic>
      <xdr:nvPicPr>
        <xdr:cNvPr id="113" name="Picture 112">
          <a:extLst>
            <a:ext uri="{FF2B5EF4-FFF2-40B4-BE49-F238E27FC236}">
              <a16:creationId xmlns:a16="http://schemas.microsoft.com/office/drawing/2014/main" id="{291D9965-15B9-4867-83F6-F29119D6FC62}"/>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8017933" y="1473199"/>
          <a:ext cx="118534" cy="118534"/>
        </a:xfrm>
        <a:prstGeom prst="rect">
          <a:avLst/>
        </a:prstGeom>
      </xdr:spPr>
    </xdr:pic>
    <xdr:clientData/>
  </xdr:twoCellAnchor>
  <xdr:twoCellAnchor>
    <xdr:from>
      <xdr:col>0</xdr:col>
      <xdr:colOff>203208</xdr:colOff>
      <xdr:row>14</xdr:row>
      <xdr:rowOff>42333</xdr:rowOff>
    </xdr:from>
    <xdr:to>
      <xdr:col>4</xdr:col>
      <xdr:colOff>372531</xdr:colOff>
      <xdr:row>26</xdr:row>
      <xdr:rowOff>16938</xdr:rowOff>
    </xdr:to>
    <xdr:graphicFrame macro="">
      <xdr:nvGraphicFramePr>
        <xdr:cNvPr id="206" name="Chart 205">
          <a:extLst>
            <a:ext uri="{FF2B5EF4-FFF2-40B4-BE49-F238E27FC236}">
              <a16:creationId xmlns:a16="http://schemas.microsoft.com/office/drawing/2014/main" id="{E56DCE3D-884F-4014-A2EB-C02170B80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12</xdr:col>
      <xdr:colOff>296334</xdr:colOff>
      <xdr:row>25</xdr:row>
      <xdr:rowOff>42334</xdr:rowOff>
    </xdr:from>
    <xdr:to>
      <xdr:col>12</xdr:col>
      <xdr:colOff>565918</xdr:colOff>
      <xdr:row>26</xdr:row>
      <xdr:rowOff>136132</xdr:rowOff>
    </xdr:to>
    <xdr:pic>
      <xdr:nvPicPr>
        <xdr:cNvPr id="219" name="Picture 218">
          <a:extLst>
            <a:ext uri="{FF2B5EF4-FFF2-40B4-BE49-F238E27FC236}">
              <a16:creationId xmlns:a16="http://schemas.microsoft.com/office/drawing/2014/main" id="{A18800FE-0990-4E8B-A97E-7203D07888AD}"/>
            </a:ext>
          </a:extLst>
        </xdr:cNvPr>
        <xdr:cNvPicPr>
          <a:picLocks noChangeAspect="1"/>
        </xdr:cNvPicPr>
      </xdr:nvPicPr>
      <xdr:blipFill>
        <a:blip xmlns:r="http://schemas.openxmlformats.org/officeDocument/2006/relationships" r:embed="rId13" cstate="print">
          <a:duotone>
            <a:schemeClr val="accent4">
              <a:shade val="45000"/>
              <a:satMod val="135000"/>
            </a:schemeClr>
            <a:prstClr val="white"/>
          </a:duotone>
          <a:extLst>
            <a:ext uri="{BEBA8EAE-BF5A-486C-A8C5-ECC9F3942E4B}">
              <a14:imgProps xmlns:a14="http://schemas.microsoft.com/office/drawing/2010/main">
                <a14:imgLayer r:embed="rId14">
                  <a14:imgEffect>
                    <a14:colorTemperature colorTemp="5943"/>
                  </a14:imgEffect>
                </a14:imgLayer>
              </a14:imgProps>
            </a:ext>
            <a:ext uri="{28A0092B-C50C-407E-A947-70E740481C1C}">
              <a14:useLocalDpi xmlns:a14="http://schemas.microsoft.com/office/drawing/2010/main" val="0"/>
            </a:ext>
          </a:extLst>
        </a:blip>
        <a:stretch>
          <a:fillRect/>
        </a:stretch>
      </xdr:blipFill>
      <xdr:spPr>
        <a:xfrm>
          <a:off x="8322734" y="4910667"/>
          <a:ext cx="269584" cy="28853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 Bui" refreshedDate="44747.829360416668" createdVersion="7" refreshedVersion="7" minRefreshableVersion="3" recordCount="1237" xr:uid="{E9C54D51-FD9D-4B8E-A112-F10C16C5D54F}">
  <cacheSource type="worksheet">
    <worksheetSource name="Table1"/>
  </cacheSource>
  <cacheFields count="14">
    <cacheField name="Fees Status" numFmtId="0">
      <sharedItems count="2">
        <s v="Paid"/>
        <s v="Not Paid"/>
      </sharedItems>
    </cacheField>
    <cacheField name="Day" numFmtId="0">
      <sharedItems containsSemiMixedTypes="0" containsString="0" containsNumber="1" containsInteger="1" minValue="1" maxValue="31"/>
    </cacheField>
    <cacheField name="Month" numFmtId="0">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0">
      <sharedItems containsSemiMixedTypes="0" containsString="0" containsNumber="1" containsInteger="1" minValue="0" maxValue="5"/>
    </cacheField>
    <cacheField name="Paid Fees" numFmtId="0">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0">
      <sharedItems containsSemiMixedTypes="0" containsDate="1" containsString="0" containsMixedTypes="1" minDate="1899-12-30T00:02:00" maxDate="7484-06-29T00:11:03"/>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2859411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n v="1.3888888888888889E-3"/>
    <x v="0"/>
    <x v="2"/>
    <x v="2"/>
    <x v="1"/>
    <x v="2"/>
  </r>
  <r>
    <x v="0"/>
    <n v="23"/>
    <x v="2"/>
    <x v="2"/>
    <x v="0"/>
    <n v="4"/>
    <x v="3"/>
    <n v="1"/>
    <n v="1.3888888888888889E-3"/>
    <x v="0"/>
    <x v="2"/>
    <x v="3"/>
    <x v="2"/>
    <x v="3"/>
  </r>
  <r>
    <x v="0"/>
    <n v="11"/>
    <x v="2"/>
    <x v="0"/>
    <x v="0"/>
    <n v="5"/>
    <x v="4"/>
    <n v="2"/>
    <n v="1.3888888888888889E-3"/>
    <x v="0"/>
    <x v="3"/>
    <x v="1"/>
    <x v="3"/>
    <x v="4"/>
  </r>
  <r>
    <x v="0"/>
    <n v="2"/>
    <x v="3"/>
    <x v="3"/>
    <x v="1"/>
    <n v="3"/>
    <x v="2"/>
    <n v="1"/>
    <n v="1.3888888888888889E-3"/>
    <x v="0"/>
    <x v="4"/>
    <x v="4"/>
    <x v="0"/>
    <x v="5"/>
  </r>
  <r>
    <x v="0"/>
    <n v="6"/>
    <x v="3"/>
    <x v="3"/>
    <x v="2"/>
    <n v="5"/>
    <x v="5"/>
    <n v="2"/>
    <n v="1.3888888888888889E-3"/>
    <x v="0"/>
    <x v="0"/>
    <x v="5"/>
    <x v="3"/>
    <x v="4"/>
  </r>
  <r>
    <x v="0"/>
    <n v="26"/>
    <x v="4"/>
    <x v="2"/>
    <x v="3"/>
    <n v="1"/>
    <x v="6"/>
    <n v="2"/>
    <n v="1.3888888888888889E-3"/>
    <x v="1"/>
    <x v="5"/>
    <x v="3"/>
    <x v="0"/>
    <x v="5"/>
  </r>
  <r>
    <x v="0"/>
    <n v="15"/>
    <x v="4"/>
    <x v="3"/>
    <x v="2"/>
    <n v="2"/>
    <x v="7"/>
    <n v="2"/>
    <n v="1.3888888888888889E-3"/>
    <x v="1"/>
    <x v="4"/>
    <x v="6"/>
    <x v="1"/>
    <x v="1"/>
  </r>
  <r>
    <x v="0"/>
    <n v="17"/>
    <x v="4"/>
    <x v="4"/>
    <x v="1"/>
    <n v="2"/>
    <x v="2"/>
    <n v="2"/>
    <n v="1.3888888888888889E-3"/>
    <x v="0"/>
    <x v="6"/>
    <x v="7"/>
    <x v="1"/>
    <x v="6"/>
  </r>
  <r>
    <x v="0"/>
    <n v="1"/>
    <x v="0"/>
    <x v="0"/>
    <x v="0"/>
    <n v="1"/>
    <x v="0"/>
    <n v="3"/>
    <n v="1.3888888888888889E-3"/>
    <x v="0"/>
    <x v="0"/>
    <x v="0"/>
    <x v="0"/>
    <x v="0"/>
  </r>
  <r>
    <x v="0"/>
    <n v="2"/>
    <x v="3"/>
    <x v="3"/>
    <x v="1"/>
    <n v="3"/>
    <x v="2"/>
    <n v="1"/>
    <n v="1.3888888888888889E-3"/>
    <x v="0"/>
    <x v="4"/>
    <x v="4"/>
    <x v="0"/>
    <x v="1"/>
  </r>
  <r>
    <x v="0"/>
    <n v="6"/>
    <x v="3"/>
    <x v="3"/>
    <x v="2"/>
    <n v="5"/>
    <x v="5"/>
    <n v="2"/>
    <n v="1.3888888888888889E-3"/>
    <x v="0"/>
    <x v="0"/>
    <x v="5"/>
    <x v="3"/>
    <x v="7"/>
  </r>
  <r>
    <x v="0"/>
    <n v="26"/>
    <x v="4"/>
    <x v="2"/>
    <x v="3"/>
    <n v="1"/>
    <x v="6"/>
    <n v="2"/>
    <n v="1.3888888888888889E-3"/>
    <x v="1"/>
    <x v="5"/>
    <x v="3"/>
    <x v="0"/>
    <x v="8"/>
  </r>
  <r>
    <x v="0"/>
    <n v="2"/>
    <x v="3"/>
    <x v="3"/>
    <x v="1"/>
    <n v="3"/>
    <x v="2"/>
    <n v="1"/>
    <n v="1.3888888888888889E-3"/>
    <x v="0"/>
    <x v="4"/>
    <x v="4"/>
    <x v="0"/>
    <x v="2"/>
  </r>
  <r>
    <x v="0"/>
    <n v="6"/>
    <x v="3"/>
    <x v="3"/>
    <x v="2"/>
    <n v="5"/>
    <x v="5"/>
    <n v="2"/>
    <n v="1.3888888888888889E-3"/>
    <x v="0"/>
    <x v="0"/>
    <x v="5"/>
    <x v="3"/>
    <x v="7"/>
  </r>
  <r>
    <x v="0"/>
    <n v="26"/>
    <x v="4"/>
    <x v="2"/>
    <x v="3"/>
    <n v="1"/>
    <x v="6"/>
    <n v="2"/>
    <n v="1.3888888888888889E-3"/>
    <x v="1"/>
    <x v="5"/>
    <x v="3"/>
    <x v="0"/>
    <x v="8"/>
  </r>
  <r>
    <x v="0"/>
    <n v="12"/>
    <x v="5"/>
    <x v="0"/>
    <x v="2"/>
    <n v="3"/>
    <x v="1"/>
    <n v="1"/>
    <n v="1.3888888888888889E-3"/>
    <x v="0"/>
    <x v="7"/>
    <x v="7"/>
    <x v="1"/>
    <x v="6"/>
  </r>
  <r>
    <x v="0"/>
    <n v="11"/>
    <x v="6"/>
    <x v="1"/>
    <x v="1"/>
    <n v="5"/>
    <x v="4"/>
    <n v="1"/>
    <n v="1.3888888888888889E-3"/>
    <x v="0"/>
    <x v="2"/>
    <x v="5"/>
    <x v="1"/>
    <x v="2"/>
  </r>
  <r>
    <x v="0"/>
    <n v="11"/>
    <x v="7"/>
    <x v="2"/>
    <x v="2"/>
    <n v="2"/>
    <x v="7"/>
    <n v="2"/>
    <n v="1.3888888888888889E-3"/>
    <x v="1"/>
    <x v="7"/>
    <x v="5"/>
    <x v="0"/>
    <x v="7"/>
  </r>
  <r>
    <x v="0"/>
    <n v="3"/>
    <x v="0"/>
    <x v="3"/>
    <x v="2"/>
    <n v="4"/>
    <x v="3"/>
    <n v="1"/>
    <n v="1.3888888888888889E-3"/>
    <x v="0"/>
    <x v="7"/>
    <x v="0"/>
    <x v="0"/>
    <x v="5"/>
  </r>
  <r>
    <x v="0"/>
    <n v="11"/>
    <x v="8"/>
    <x v="0"/>
    <x v="1"/>
    <n v="1"/>
    <x v="6"/>
    <n v="1"/>
    <n v="1.3888888888888889E-3"/>
    <x v="1"/>
    <x v="0"/>
    <x v="1"/>
    <x v="2"/>
    <x v="8"/>
  </r>
  <r>
    <x v="0"/>
    <n v="10"/>
    <x v="8"/>
    <x v="3"/>
    <x v="0"/>
    <n v="4"/>
    <x v="5"/>
    <n v="3"/>
    <n v="1.3888888888888889E-3"/>
    <x v="0"/>
    <x v="5"/>
    <x v="3"/>
    <x v="2"/>
    <x v="8"/>
  </r>
  <r>
    <x v="0"/>
    <n v="5"/>
    <x v="8"/>
    <x v="3"/>
    <x v="1"/>
    <n v="1"/>
    <x v="0"/>
    <n v="2"/>
    <n v="1.3888888888888889E-3"/>
    <x v="0"/>
    <x v="7"/>
    <x v="6"/>
    <x v="1"/>
    <x v="6"/>
  </r>
  <r>
    <x v="0"/>
    <n v="12"/>
    <x v="9"/>
    <x v="1"/>
    <x v="1"/>
    <n v="2"/>
    <x v="7"/>
    <n v="3"/>
    <n v="1.3888888888888889E-3"/>
    <x v="1"/>
    <x v="4"/>
    <x v="4"/>
    <x v="0"/>
    <x v="7"/>
  </r>
  <r>
    <x v="0"/>
    <n v="26"/>
    <x v="1"/>
    <x v="0"/>
    <x v="2"/>
    <n v="4"/>
    <x v="5"/>
    <n v="3"/>
    <n v="1.3888888888888889E-3"/>
    <x v="2"/>
    <x v="0"/>
    <x v="0"/>
    <x v="3"/>
    <x v="4"/>
  </r>
  <r>
    <x v="0"/>
    <n v="25"/>
    <x v="2"/>
    <x v="0"/>
    <x v="0"/>
    <n v="3"/>
    <x v="3"/>
    <n v="3"/>
    <n v="1.3888888888888889E-3"/>
    <x v="0"/>
    <x v="7"/>
    <x v="2"/>
    <x v="1"/>
    <x v="6"/>
  </r>
  <r>
    <x v="0"/>
    <n v="11"/>
    <x v="2"/>
    <x v="0"/>
    <x v="2"/>
    <n v="3"/>
    <x v="2"/>
    <n v="4"/>
    <n v="1.3888888888888889E-3"/>
    <x v="0"/>
    <x v="1"/>
    <x v="0"/>
    <x v="3"/>
    <x v="4"/>
  </r>
  <r>
    <x v="0"/>
    <n v="18"/>
    <x v="2"/>
    <x v="0"/>
    <x v="1"/>
    <n v="4"/>
    <x v="3"/>
    <n v="2"/>
    <n v="1.3888888888888889E-3"/>
    <x v="0"/>
    <x v="4"/>
    <x v="6"/>
    <x v="0"/>
    <x v="9"/>
  </r>
  <r>
    <x v="0"/>
    <n v="1"/>
    <x v="3"/>
    <x v="2"/>
    <x v="2"/>
    <n v="3"/>
    <x v="3"/>
    <n v="3"/>
    <n v="1.3888888888888889E-3"/>
    <x v="0"/>
    <x v="4"/>
    <x v="2"/>
    <x v="1"/>
    <x v="6"/>
  </r>
  <r>
    <x v="0"/>
    <n v="1"/>
    <x v="3"/>
    <x v="0"/>
    <x v="2"/>
    <n v="2"/>
    <x v="2"/>
    <n v="6"/>
    <n v="1.3888888888888889E-3"/>
    <x v="0"/>
    <x v="4"/>
    <x v="2"/>
    <x v="0"/>
    <x v="5"/>
  </r>
  <r>
    <x v="0"/>
    <n v="8"/>
    <x v="3"/>
    <x v="0"/>
    <x v="2"/>
    <n v="3"/>
    <x v="3"/>
    <n v="3"/>
    <n v="1.3888888888888889E-3"/>
    <x v="0"/>
    <x v="3"/>
    <x v="0"/>
    <x v="0"/>
    <x v="9"/>
  </r>
  <r>
    <x v="0"/>
    <n v="20"/>
    <x v="3"/>
    <x v="1"/>
    <x v="1"/>
    <n v="5"/>
    <x v="4"/>
    <n v="4"/>
    <n v="1.3888888888888889E-3"/>
    <x v="0"/>
    <x v="3"/>
    <x v="2"/>
    <x v="0"/>
    <x v="10"/>
  </r>
  <r>
    <x v="0"/>
    <n v="20"/>
    <x v="3"/>
    <x v="4"/>
    <x v="0"/>
    <n v="2"/>
    <x v="2"/>
    <n v="4"/>
    <n v="1.3888888888888889E-3"/>
    <x v="0"/>
    <x v="8"/>
    <x v="3"/>
    <x v="2"/>
    <x v="11"/>
  </r>
  <r>
    <x v="0"/>
    <n v="1"/>
    <x v="3"/>
    <x v="1"/>
    <x v="1"/>
    <n v="3"/>
    <x v="3"/>
    <n v="5"/>
    <n v="1.3888888888888889E-3"/>
    <x v="0"/>
    <x v="2"/>
    <x v="4"/>
    <x v="2"/>
    <x v="8"/>
  </r>
  <r>
    <x v="0"/>
    <n v="20"/>
    <x v="3"/>
    <x v="1"/>
    <x v="2"/>
    <n v="2"/>
    <x v="8"/>
    <n v="1"/>
    <n v="1.3888888888888889E-3"/>
    <x v="0"/>
    <x v="8"/>
    <x v="5"/>
    <x v="0"/>
    <x v="12"/>
  </r>
  <r>
    <x v="0"/>
    <n v="1"/>
    <x v="3"/>
    <x v="1"/>
    <x v="0"/>
    <n v="3"/>
    <x v="2"/>
    <n v="2"/>
    <n v="1.3888888888888889E-3"/>
    <x v="0"/>
    <x v="3"/>
    <x v="1"/>
    <x v="0"/>
    <x v="7"/>
  </r>
  <r>
    <x v="0"/>
    <n v="4"/>
    <x v="3"/>
    <x v="0"/>
    <x v="1"/>
    <n v="3"/>
    <x v="1"/>
    <n v="6"/>
    <n v="1.3888888888888889E-3"/>
    <x v="0"/>
    <x v="4"/>
    <x v="6"/>
    <x v="1"/>
    <x v="2"/>
  </r>
  <r>
    <x v="0"/>
    <n v="3"/>
    <x v="4"/>
    <x v="2"/>
    <x v="0"/>
    <n v="1"/>
    <x v="6"/>
    <n v="3"/>
    <n v="1.3888888888888889E-3"/>
    <x v="1"/>
    <x v="8"/>
    <x v="6"/>
    <x v="0"/>
    <x v="7"/>
  </r>
  <r>
    <x v="0"/>
    <n v="22"/>
    <x v="4"/>
    <x v="2"/>
    <x v="0"/>
    <n v="1"/>
    <x v="6"/>
    <n v="1"/>
    <n v="1.3888888888888889E-3"/>
    <x v="1"/>
    <x v="1"/>
    <x v="7"/>
    <x v="3"/>
    <x v="13"/>
  </r>
  <r>
    <x v="0"/>
    <n v="13"/>
    <x v="4"/>
    <x v="4"/>
    <x v="4"/>
    <n v="4"/>
    <x v="5"/>
    <n v="3"/>
    <n v="1.3888888888888889E-3"/>
    <x v="2"/>
    <x v="0"/>
    <x v="2"/>
    <x v="2"/>
    <x v="8"/>
  </r>
  <r>
    <x v="0"/>
    <n v="17"/>
    <x v="4"/>
    <x v="4"/>
    <x v="2"/>
    <n v="1"/>
    <x v="0"/>
    <n v="1"/>
    <n v="1.3888888888888889E-3"/>
    <x v="0"/>
    <x v="0"/>
    <x v="3"/>
    <x v="0"/>
    <x v="7"/>
  </r>
  <r>
    <x v="0"/>
    <n v="30"/>
    <x v="4"/>
    <x v="4"/>
    <x v="1"/>
    <n v="2"/>
    <x v="8"/>
    <n v="1"/>
    <n v="1.3888888888888889E-3"/>
    <x v="0"/>
    <x v="2"/>
    <x v="3"/>
    <x v="2"/>
    <x v="11"/>
  </r>
  <r>
    <x v="0"/>
    <n v="29"/>
    <x v="4"/>
    <x v="2"/>
    <x v="2"/>
    <n v="3"/>
    <x v="3"/>
    <n v="1"/>
    <n v="1.3888888888888889E-3"/>
    <x v="0"/>
    <x v="0"/>
    <x v="1"/>
    <x v="1"/>
    <x v="1"/>
  </r>
  <r>
    <x v="0"/>
    <n v="6"/>
    <x v="4"/>
    <x v="4"/>
    <x v="4"/>
    <n v="1"/>
    <x v="0"/>
    <n v="3"/>
    <n v="1.3888888888888889E-3"/>
    <x v="0"/>
    <x v="8"/>
    <x v="7"/>
    <x v="3"/>
    <x v="13"/>
  </r>
  <r>
    <x v="0"/>
    <n v="22"/>
    <x v="10"/>
    <x v="1"/>
    <x v="0"/>
    <n v="5"/>
    <x v="4"/>
    <n v="6"/>
    <n v="1.3888888888888889E-3"/>
    <x v="0"/>
    <x v="7"/>
    <x v="5"/>
    <x v="3"/>
    <x v="4"/>
  </r>
  <r>
    <x v="0"/>
    <n v="3"/>
    <x v="10"/>
    <x v="2"/>
    <x v="1"/>
    <n v="5"/>
    <x v="5"/>
    <n v="4"/>
    <n v="1.3888888888888889E-3"/>
    <x v="0"/>
    <x v="4"/>
    <x v="7"/>
    <x v="1"/>
    <x v="6"/>
  </r>
  <r>
    <x v="0"/>
    <n v="12"/>
    <x v="5"/>
    <x v="0"/>
    <x v="2"/>
    <n v="3"/>
    <x v="1"/>
    <n v="1"/>
    <n v="1.3888888888888889E-3"/>
    <x v="0"/>
    <x v="7"/>
    <x v="7"/>
    <x v="1"/>
    <x v="6"/>
  </r>
  <r>
    <x v="0"/>
    <n v="11"/>
    <x v="6"/>
    <x v="1"/>
    <x v="1"/>
    <n v="5"/>
    <x v="4"/>
    <n v="1"/>
    <n v="1.3888888888888889E-3"/>
    <x v="0"/>
    <x v="2"/>
    <x v="5"/>
    <x v="1"/>
    <x v="2"/>
  </r>
  <r>
    <x v="0"/>
    <n v="11"/>
    <x v="7"/>
    <x v="2"/>
    <x v="2"/>
    <n v="2"/>
    <x v="7"/>
    <n v="2"/>
    <n v="1.3888888888888889E-3"/>
    <x v="1"/>
    <x v="7"/>
    <x v="5"/>
    <x v="0"/>
    <x v="7"/>
  </r>
  <r>
    <x v="0"/>
    <n v="3"/>
    <x v="0"/>
    <x v="3"/>
    <x v="2"/>
    <n v="4"/>
    <x v="3"/>
    <n v="1"/>
    <n v="1.3888888888888889E-3"/>
    <x v="0"/>
    <x v="7"/>
    <x v="0"/>
    <x v="0"/>
    <x v="5"/>
  </r>
  <r>
    <x v="0"/>
    <n v="11"/>
    <x v="8"/>
    <x v="0"/>
    <x v="1"/>
    <n v="1"/>
    <x v="6"/>
    <n v="1"/>
    <n v="1.3888888888888889E-3"/>
    <x v="1"/>
    <x v="0"/>
    <x v="1"/>
    <x v="2"/>
    <x v="8"/>
  </r>
  <r>
    <x v="0"/>
    <n v="10"/>
    <x v="8"/>
    <x v="3"/>
    <x v="0"/>
    <n v="4"/>
    <x v="5"/>
    <n v="3"/>
    <n v="1.3888888888888889E-3"/>
    <x v="0"/>
    <x v="5"/>
    <x v="3"/>
    <x v="2"/>
    <x v="8"/>
  </r>
  <r>
    <x v="0"/>
    <n v="5"/>
    <x v="8"/>
    <x v="3"/>
    <x v="1"/>
    <n v="1"/>
    <x v="0"/>
    <n v="2"/>
    <n v="1.3888888888888889E-3"/>
    <x v="0"/>
    <x v="7"/>
    <x v="6"/>
    <x v="1"/>
    <x v="6"/>
  </r>
  <r>
    <x v="0"/>
    <n v="12"/>
    <x v="9"/>
    <x v="1"/>
    <x v="1"/>
    <n v="2"/>
    <x v="7"/>
    <n v="3"/>
    <n v="1.3888888888888889E-3"/>
    <x v="1"/>
    <x v="4"/>
    <x v="4"/>
    <x v="0"/>
    <x v="7"/>
  </r>
  <r>
    <x v="0"/>
    <n v="26"/>
    <x v="1"/>
    <x v="0"/>
    <x v="2"/>
    <n v="4"/>
    <x v="5"/>
    <n v="3"/>
    <n v="1.3888888888888889E-3"/>
    <x v="2"/>
    <x v="0"/>
    <x v="0"/>
    <x v="3"/>
    <x v="4"/>
  </r>
  <r>
    <x v="1"/>
    <n v="11"/>
    <x v="7"/>
    <x v="2"/>
    <x v="0"/>
    <n v="0"/>
    <x v="9"/>
    <n v="1"/>
    <n v="1.3888888888888889E-3"/>
    <x v="3"/>
    <x v="9"/>
    <x v="2"/>
    <x v="0"/>
    <x v="9"/>
  </r>
  <r>
    <x v="1"/>
    <n v="14"/>
    <x v="0"/>
    <x v="0"/>
    <x v="1"/>
    <n v="0"/>
    <x v="9"/>
    <n v="5"/>
    <n v="1.3888888888888889E-3"/>
    <x v="3"/>
    <x v="9"/>
    <x v="3"/>
    <x v="1"/>
    <x v="6"/>
  </r>
  <r>
    <x v="1"/>
    <n v="1"/>
    <x v="8"/>
    <x v="0"/>
    <x v="1"/>
    <n v="0"/>
    <x v="9"/>
    <n v="1"/>
    <n v="1.3888888888888889E-3"/>
    <x v="3"/>
    <x v="9"/>
    <x v="0"/>
    <x v="2"/>
    <x v="8"/>
  </r>
  <r>
    <x v="1"/>
    <n v="12"/>
    <x v="9"/>
    <x v="1"/>
    <x v="0"/>
    <n v="0"/>
    <x v="9"/>
    <n v="2"/>
    <n v="1.3888888888888889E-3"/>
    <x v="3"/>
    <x v="9"/>
    <x v="3"/>
    <x v="1"/>
    <x v="1"/>
  </r>
  <r>
    <x v="1"/>
    <n v="7"/>
    <x v="3"/>
    <x v="4"/>
    <x v="1"/>
    <n v="0"/>
    <x v="9"/>
    <n v="6"/>
    <n v="1.3888888888888889E-3"/>
    <x v="3"/>
    <x v="9"/>
    <x v="5"/>
    <x v="3"/>
    <x v="13"/>
  </r>
  <r>
    <x v="1"/>
    <n v="5"/>
    <x v="3"/>
    <x v="2"/>
    <x v="2"/>
    <n v="0"/>
    <x v="9"/>
    <n v="4"/>
    <n v="1.3888888888888889E-3"/>
    <x v="3"/>
    <x v="9"/>
    <x v="7"/>
    <x v="1"/>
    <x v="1"/>
  </r>
  <r>
    <x v="1"/>
    <n v="23"/>
    <x v="4"/>
    <x v="0"/>
    <x v="1"/>
    <n v="0"/>
    <x v="9"/>
    <n v="3"/>
    <n v="1.3888888888888889E-3"/>
    <x v="3"/>
    <x v="9"/>
    <x v="0"/>
    <x v="3"/>
    <x v="4"/>
  </r>
  <r>
    <x v="1"/>
    <n v="19"/>
    <x v="4"/>
    <x v="2"/>
    <x v="1"/>
    <n v="0"/>
    <x v="9"/>
    <n v="1"/>
    <n v="1.3888888888888889E-3"/>
    <x v="3"/>
    <x v="9"/>
    <x v="6"/>
    <x v="0"/>
    <x v="10"/>
  </r>
  <r>
    <x v="1"/>
    <n v="10"/>
    <x v="10"/>
    <x v="4"/>
    <x v="0"/>
    <n v="0"/>
    <x v="9"/>
    <n v="1"/>
    <n v="1.3888888888888889E-3"/>
    <x v="3"/>
    <x v="9"/>
    <x v="6"/>
    <x v="0"/>
    <x v="5"/>
  </r>
  <r>
    <x v="1"/>
    <n v="11"/>
    <x v="7"/>
    <x v="2"/>
    <x v="0"/>
    <n v="0"/>
    <x v="9"/>
    <n v="1"/>
    <n v="1.3888888888888889E-3"/>
    <x v="3"/>
    <x v="9"/>
    <x v="2"/>
    <x v="0"/>
    <x v="9"/>
  </r>
  <r>
    <x v="1"/>
    <n v="14"/>
    <x v="0"/>
    <x v="0"/>
    <x v="1"/>
    <n v="0"/>
    <x v="9"/>
    <n v="5"/>
    <n v="1.3888888888888889E-3"/>
    <x v="3"/>
    <x v="9"/>
    <x v="3"/>
    <x v="1"/>
    <x v="6"/>
  </r>
  <r>
    <x v="1"/>
    <n v="1"/>
    <x v="8"/>
    <x v="0"/>
    <x v="1"/>
    <n v="0"/>
    <x v="9"/>
    <n v="1"/>
    <n v="1.3888888888888889E-3"/>
    <x v="3"/>
    <x v="9"/>
    <x v="0"/>
    <x v="2"/>
    <x v="8"/>
  </r>
  <r>
    <x v="1"/>
    <n v="12"/>
    <x v="9"/>
    <x v="1"/>
    <x v="0"/>
    <n v="0"/>
    <x v="9"/>
    <n v="2"/>
    <n v="1.3888888888888889E-3"/>
    <x v="3"/>
    <x v="9"/>
    <x v="3"/>
    <x v="1"/>
    <x v="1"/>
  </r>
  <r>
    <x v="0"/>
    <n v="1"/>
    <x v="8"/>
    <x v="2"/>
    <x v="1"/>
    <n v="5"/>
    <x v="4"/>
    <n v="1"/>
    <n v="1.3888888888888889E-3"/>
    <x v="0"/>
    <x v="5"/>
    <x v="2"/>
    <x v="3"/>
    <x v="13"/>
  </r>
  <r>
    <x v="0"/>
    <n v="12"/>
    <x v="9"/>
    <x v="0"/>
    <x v="2"/>
    <n v="2"/>
    <x v="2"/>
    <n v="2"/>
    <n v="1.3888888888888889E-3"/>
    <x v="0"/>
    <x v="0"/>
    <x v="2"/>
    <x v="1"/>
    <x v="1"/>
  </r>
  <r>
    <x v="0"/>
    <n v="12"/>
    <x v="9"/>
    <x v="0"/>
    <x v="2"/>
    <n v="3"/>
    <x v="3"/>
    <n v="5"/>
    <n v="1.3888888888888889E-3"/>
    <x v="0"/>
    <x v="4"/>
    <x v="6"/>
    <x v="0"/>
    <x v="10"/>
  </r>
  <r>
    <x v="0"/>
    <n v="10"/>
    <x v="1"/>
    <x v="0"/>
    <x v="4"/>
    <n v="2"/>
    <x v="2"/>
    <n v="4"/>
    <n v="1.3888888888888889E-3"/>
    <x v="0"/>
    <x v="6"/>
    <x v="3"/>
    <x v="1"/>
    <x v="2"/>
  </r>
  <r>
    <x v="0"/>
    <n v="23"/>
    <x v="2"/>
    <x v="0"/>
    <x v="2"/>
    <n v="5"/>
    <x v="5"/>
    <n v="1"/>
    <n v="1.3888888888888889E-3"/>
    <x v="0"/>
    <x v="5"/>
    <x v="2"/>
    <x v="2"/>
    <x v="11"/>
  </r>
  <r>
    <x v="0"/>
    <n v="8"/>
    <x v="2"/>
    <x v="2"/>
    <x v="0"/>
    <n v="5"/>
    <x v="10"/>
    <n v="4"/>
    <n v="1.3888888888888889E-3"/>
    <x v="0"/>
    <x v="0"/>
    <x v="5"/>
    <x v="0"/>
    <x v="12"/>
  </r>
  <r>
    <x v="0"/>
    <n v="22"/>
    <x v="2"/>
    <x v="0"/>
    <x v="2"/>
    <n v="4"/>
    <x v="3"/>
    <n v="3"/>
    <n v="1.3888888888888889E-3"/>
    <x v="0"/>
    <x v="4"/>
    <x v="5"/>
    <x v="1"/>
    <x v="2"/>
  </r>
  <r>
    <x v="0"/>
    <n v="30"/>
    <x v="2"/>
    <x v="0"/>
    <x v="3"/>
    <n v="2"/>
    <x v="2"/>
    <n v="3"/>
    <n v="1.3888888888888889E-3"/>
    <x v="0"/>
    <x v="5"/>
    <x v="6"/>
    <x v="0"/>
    <x v="10"/>
  </r>
  <r>
    <x v="0"/>
    <n v="8"/>
    <x v="3"/>
    <x v="0"/>
    <x v="1"/>
    <n v="4"/>
    <x v="5"/>
    <n v="3"/>
    <n v="1.3888888888888889E-3"/>
    <x v="0"/>
    <x v="8"/>
    <x v="5"/>
    <x v="2"/>
    <x v="8"/>
  </r>
  <r>
    <x v="0"/>
    <n v="30"/>
    <x v="3"/>
    <x v="3"/>
    <x v="2"/>
    <n v="3"/>
    <x v="3"/>
    <n v="1"/>
    <n v="1.3888888888888889E-3"/>
    <x v="0"/>
    <x v="0"/>
    <x v="1"/>
    <x v="1"/>
    <x v="1"/>
  </r>
  <r>
    <x v="0"/>
    <n v="9"/>
    <x v="3"/>
    <x v="1"/>
    <x v="2"/>
    <n v="3"/>
    <x v="3"/>
    <n v="3"/>
    <n v="1.3888888888888889E-3"/>
    <x v="0"/>
    <x v="4"/>
    <x v="7"/>
    <x v="1"/>
    <x v="14"/>
  </r>
  <r>
    <x v="0"/>
    <n v="11"/>
    <x v="3"/>
    <x v="3"/>
    <x v="2"/>
    <n v="3"/>
    <x v="3"/>
    <n v="2"/>
    <n v="1.3888888888888889E-3"/>
    <x v="0"/>
    <x v="7"/>
    <x v="7"/>
    <x v="1"/>
    <x v="6"/>
  </r>
  <r>
    <x v="0"/>
    <n v="26"/>
    <x v="3"/>
    <x v="0"/>
    <x v="1"/>
    <n v="1"/>
    <x v="0"/>
    <n v="2"/>
    <n v="1.3888888888888889E-3"/>
    <x v="0"/>
    <x v="8"/>
    <x v="7"/>
    <x v="0"/>
    <x v="9"/>
  </r>
  <r>
    <x v="0"/>
    <n v="22"/>
    <x v="4"/>
    <x v="2"/>
    <x v="1"/>
    <n v="2"/>
    <x v="7"/>
    <n v="4"/>
    <n v="1.3888888888888889E-3"/>
    <x v="1"/>
    <x v="7"/>
    <x v="3"/>
    <x v="3"/>
    <x v="13"/>
  </r>
  <r>
    <x v="0"/>
    <n v="3"/>
    <x v="4"/>
    <x v="4"/>
    <x v="1"/>
    <n v="1"/>
    <x v="6"/>
    <n v="1"/>
    <n v="1.3888888888888889E-3"/>
    <x v="1"/>
    <x v="4"/>
    <x v="0"/>
    <x v="1"/>
    <x v="2"/>
  </r>
  <r>
    <x v="0"/>
    <n v="8"/>
    <x v="4"/>
    <x v="4"/>
    <x v="0"/>
    <n v="2"/>
    <x v="7"/>
    <n v="1"/>
    <n v="1.3888888888888889E-3"/>
    <x v="1"/>
    <x v="6"/>
    <x v="1"/>
    <x v="0"/>
    <x v="0"/>
  </r>
  <r>
    <x v="0"/>
    <n v="19"/>
    <x v="4"/>
    <x v="1"/>
    <x v="1"/>
    <n v="2"/>
    <x v="2"/>
    <n v="1"/>
    <n v="1.3888888888888889E-3"/>
    <x v="0"/>
    <x v="0"/>
    <x v="0"/>
    <x v="3"/>
    <x v="13"/>
  </r>
  <r>
    <x v="0"/>
    <n v="1"/>
    <x v="8"/>
    <x v="2"/>
    <x v="1"/>
    <n v="5"/>
    <x v="4"/>
    <n v="1"/>
    <n v="1.3888888888888889E-3"/>
    <x v="0"/>
    <x v="5"/>
    <x v="2"/>
    <x v="3"/>
    <x v="13"/>
  </r>
  <r>
    <x v="0"/>
    <n v="12"/>
    <x v="9"/>
    <x v="0"/>
    <x v="2"/>
    <n v="2"/>
    <x v="2"/>
    <n v="2"/>
    <n v="1.3888888888888889E-3"/>
    <x v="0"/>
    <x v="0"/>
    <x v="2"/>
    <x v="1"/>
    <x v="1"/>
  </r>
  <r>
    <x v="0"/>
    <n v="12"/>
    <x v="9"/>
    <x v="0"/>
    <x v="2"/>
    <n v="3"/>
    <x v="3"/>
    <n v="5"/>
    <n v="1.3888888888888889E-3"/>
    <x v="0"/>
    <x v="4"/>
    <x v="6"/>
    <x v="0"/>
    <x v="10"/>
  </r>
  <r>
    <x v="0"/>
    <n v="10"/>
    <x v="1"/>
    <x v="0"/>
    <x v="4"/>
    <n v="2"/>
    <x v="2"/>
    <n v="4"/>
    <n v="1.3888888888888889E-3"/>
    <x v="0"/>
    <x v="6"/>
    <x v="3"/>
    <x v="1"/>
    <x v="2"/>
  </r>
  <r>
    <x v="1"/>
    <n v="3"/>
    <x v="9"/>
    <x v="1"/>
    <x v="1"/>
    <n v="0"/>
    <x v="9"/>
    <n v="2"/>
    <n v="1.3888888888888889E-3"/>
    <x v="3"/>
    <x v="9"/>
    <x v="6"/>
    <x v="1"/>
    <x v="1"/>
  </r>
  <r>
    <x v="1"/>
    <n v="13"/>
    <x v="1"/>
    <x v="1"/>
    <x v="0"/>
    <n v="0"/>
    <x v="9"/>
    <n v="1"/>
    <n v="1.3888888888888889E-3"/>
    <x v="3"/>
    <x v="9"/>
    <x v="3"/>
    <x v="0"/>
    <x v="0"/>
  </r>
  <r>
    <x v="1"/>
    <n v="29"/>
    <x v="3"/>
    <x v="1"/>
    <x v="0"/>
    <n v="0"/>
    <x v="9"/>
    <n v="4"/>
    <n v="1.3888888888888889E-3"/>
    <x v="3"/>
    <x v="9"/>
    <x v="3"/>
    <x v="2"/>
    <x v="11"/>
  </r>
  <r>
    <x v="1"/>
    <n v="5"/>
    <x v="3"/>
    <x v="1"/>
    <x v="1"/>
    <n v="0"/>
    <x v="9"/>
    <n v="5"/>
    <n v="1.3888888888888889E-3"/>
    <x v="3"/>
    <x v="9"/>
    <x v="1"/>
    <x v="1"/>
    <x v="6"/>
  </r>
  <r>
    <x v="1"/>
    <n v="19"/>
    <x v="4"/>
    <x v="4"/>
    <x v="2"/>
    <n v="0"/>
    <x v="9"/>
    <n v="2"/>
    <n v="1.3888888888888889E-3"/>
    <x v="3"/>
    <x v="9"/>
    <x v="7"/>
    <x v="3"/>
    <x v="13"/>
  </r>
  <r>
    <x v="1"/>
    <n v="18"/>
    <x v="10"/>
    <x v="0"/>
    <x v="2"/>
    <n v="0"/>
    <x v="9"/>
    <n v="1"/>
    <n v="1.3888888888888889E-3"/>
    <x v="3"/>
    <x v="9"/>
    <x v="2"/>
    <x v="3"/>
    <x v="4"/>
  </r>
  <r>
    <x v="1"/>
    <n v="29"/>
    <x v="10"/>
    <x v="4"/>
    <x v="0"/>
    <n v="0"/>
    <x v="9"/>
    <n v="1"/>
    <n v="1.3888888888888889E-3"/>
    <x v="3"/>
    <x v="9"/>
    <x v="2"/>
    <x v="0"/>
    <x v="9"/>
  </r>
  <r>
    <x v="1"/>
    <n v="1"/>
    <x v="10"/>
    <x v="4"/>
    <x v="1"/>
    <n v="0"/>
    <x v="9"/>
    <n v="2"/>
    <n v="1.3888888888888889E-3"/>
    <x v="3"/>
    <x v="9"/>
    <x v="5"/>
    <x v="0"/>
    <x v="0"/>
  </r>
  <r>
    <x v="1"/>
    <n v="30"/>
    <x v="10"/>
    <x v="1"/>
    <x v="1"/>
    <n v="0"/>
    <x v="9"/>
    <n v="1"/>
    <n v="1.3888888888888889E-3"/>
    <x v="3"/>
    <x v="9"/>
    <x v="6"/>
    <x v="2"/>
    <x v="8"/>
  </r>
  <r>
    <x v="1"/>
    <n v="3"/>
    <x v="9"/>
    <x v="1"/>
    <x v="1"/>
    <n v="0"/>
    <x v="9"/>
    <n v="2"/>
    <n v="1.3888888888888889E-3"/>
    <x v="3"/>
    <x v="9"/>
    <x v="6"/>
    <x v="1"/>
    <x v="1"/>
  </r>
  <r>
    <x v="0"/>
    <n v="11"/>
    <x v="5"/>
    <x v="4"/>
    <x v="0"/>
    <n v="4"/>
    <x v="5"/>
    <n v="2"/>
    <n v="1.3888888888888889E-3"/>
    <x v="2"/>
    <x v="3"/>
    <x v="2"/>
    <x v="3"/>
    <x v="13"/>
  </r>
  <r>
    <x v="0"/>
    <n v="14"/>
    <x v="5"/>
    <x v="4"/>
    <x v="0"/>
    <n v="3"/>
    <x v="3"/>
    <n v="2"/>
    <n v="1.3888888888888889E-3"/>
    <x v="0"/>
    <x v="7"/>
    <x v="2"/>
    <x v="1"/>
    <x v="6"/>
  </r>
  <r>
    <x v="0"/>
    <n v="11"/>
    <x v="6"/>
    <x v="4"/>
    <x v="2"/>
    <n v="2"/>
    <x v="8"/>
    <n v="1"/>
    <n v="1.3888888888888889E-3"/>
    <x v="0"/>
    <x v="4"/>
    <x v="3"/>
    <x v="0"/>
    <x v="10"/>
  </r>
  <r>
    <x v="0"/>
    <n v="1"/>
    <x v="0"/>
    <x v="1"/>
    <x v="2"/>
    <n v="5"/>
    <x v="4"/>
    <n v="1"/>
    <n v="1.3888888888888889E-3"/>
    <x v="0"/>
    <x v="4"/>
    <x v="4"/>
    <x v="0"/>
    <x v="5"/>
  </r>
  <r>
    <x v="0"/>
    <n v="1"/>
    <x v="11"/>
    <x v="5"/>
    <x v="1"/>
    <n v="2"/>
    <x v="2"/>
    <n v="5"/>
    <n v="1.3888888888888889E-3"/>
    <x v="0"/>
    <x v="7"/>
    <x v="6"/>
    <x v="2"/>
    <x v="8"/>
  </r>
  <r>
    <x v="0"/>
    <n v="30"/>
    <x v="2"/>
    <x v="0"/>
    <x v="2"/>
    <n v="2"/>
    <x v="2"/>
    <n v="1"/>
    <n v="1.3888888888888889E-3"/>
    <x v="0"/>
    <x v="0"/>
    <x v="2"/>
    <x v="3"/>
    <x v="13"/>
  </r>
  <r>
    <x v="0"/>
    <n v="13"/>
    <x v="2"/>
    <x v="3"/>
    <x v="2"/>
    <n v="3"/>
    <x v="2"/>
    <n v="1"/>
    <n v="1.3888888888888889E-3"/>
    <x v="0"/>
    <x v="5"/>
    <x v="6"/>
    <x v="0"/>
    <x v="9"/>
  </r>
  <r>
    <x v="0"/>
    <n v="1"/>
    <x v="2"/>
    <x v="0"/>
    <x v="2"/>
    <n v="1"/>
    <x v="0"/>
    <n v="4"/>
    <n v="1.3888888888888889E-3"/>
    <x v="0"/>
    <x v="3"/>
    <x v="7"/>
    <x v="0"/>
    <x v="9"/>
  </r>
  <r>
    <x v="0"/>
    <n v="21"/>
    <x v="3"/>
    <x v="2"/>
    <x v="2"/>
    <n v="1"/>
    <x v="6"/>
    <n v="1"/>
    <n v="1.3888888888888889E-3"/>
    <x v="1"/>
    <x v="4"/>
    <x v="2"/>
    <x v="0"/>
    <x v="10"/>
  </r>
  <r>
    <x v="0"/>
    <n v="3"/>
    <x v="3"/>
    <x v="2"/>
    <x v="2"/>
    <n v="2"/>
    <x v="7"/>
    <n v="2"/>
    <n v="1.3888888888888889E-3"/>
    <x v="1"/>
    <x v="0"/>
    <x v="7"/>
    <x v="1"/>
    <x v="2"/>
  </r>
  <r>
    <x v="0"/>
    <n v="8"/>
    <x v="3"/>
    <x v="4"/>
    <x v="2"/>
    <n v="4"/>
    <x v="5"/>
    <n v="2"/>
    <n v="1.3888888888888889E-3"/>
    <x v="2"/>
    <x v="4"/>
    <x v="2"/>
    <x v="1"/>
    <x v="1"/>
  </r>
  <r>
    <x v="0"/>
    <n v="14"/>
    <x v="3"/>
    <x v="0"/>
    <x v="1"/>
    <n v="1"/>
    <x v="0"/>
    <n v="5"/>
    <n v="1.3888888888888889E-3"/>
    <x v="0"/>
    <x v="3"/>
    <x v="5"/>
    <x v="3"/>
    <x v="13"/>
  </r>
  <r>
    <x v="0"/>
    <n v="31"/>
    <x v="3"/>
    <x v="1"/>
    <x v="1"/>
    <n v="3"/>
    <x v="3"/>
    <n v="3"/>
    <n v="1.3888888888888889E-3"/>
    <x v="0"/>
    <x v="2"/>
    <x v="1"/>
    <x v="2"/>
    <x v="11"/>
  </r>
  <r>
    <x v="0"/>
    <n v="20"/>
    <x v="3"/>
    <x v="2"/>
    <x v="3"/>
    <n v="3"/>
    <x v="3"/>
    <n v="1"/>
    <n v="1.3888888888888889E-3"/>
    <x v="0"/>
    <x v="8"/>
    <x v="6"/>
    <x v="2"/>
    <x v="8"/>
  </r>
  <r>
    <x v="0"/>
    <n v="25"/>
    <x v="4"/>
    <x v="0"/>
    <x v="1"/>
    <n v="2"/>
    <x v="7"/>
    <n v="1"/>
    <n v="1.3888888888888889E-3"/>
    <x v="1"/>
    <x v="5"/>
    <x v="2"/>
    <x v="0"/>
    <x v="7"/>
  </r>
  <r>
    <x v="0"/>
    <n v="5"/>
    <x v="4"/>
    <x v="2"/>
    <x v="3"/>
    <n v="3"/>
    <x v="2"/>
    <n v="2"/>
    <n v="1.3888888888888889E-3"/>
    <x v="0"/>
    <x v="1"/>
    <x v="5"/>
    <x v="1"/>
    <x v="6"/>
  </r>
  <r>
    <x v="0"/>
    <n v="16"/>
    <x v="4"/>
    <x v="1"/>
    <x v="2"/>
    <n v="2"/>
    <x v="2"/>
    <n v="3"/>
    <n v="1.3888888888888889E-3"/>
    <x v="0"/>
    <x v="0"/>
    <x v="7"/>
    <x v="1"/>
    <x v="1"/>
  </r>
  <r>
    <x v="0"/>
    <n v="26"/>
    <x v="10"/>
    <x v="3"/>
    <x v="1"/>
    <n v="5"/>
    <x v="4"/>
    <n v="5"/>
    <n v="1.3888888888888889E-3"/>
    <x v="0"/>
    <x v="8"/>
    <x v="4"/>
    <x v="2"/>
    <x v="8"/>
  </r>
  <r>
    <x v="0"/>
    <n v="11"/>
    <x v="5"/>
    <x v="4"/>
    <x v="0"/>
    <n v="4"/>
    <x v="5"/>
    <n v="2"/>
    <n v="1.3888888888888889E-3"/>
    <x v="2"/>
    <x v="3"/>
    <x v="2"/>
    <x v="3"/>
    <x v="13"/>
  </r>
  <r>
    <x v="0"/>
    <n v="14"/>
    <x v="5"/>
    <x v="4"/>
    <x v="0"/>
    <n v="3"/>
    <x v="3"/>
    <n v="2"/>
    <n v="1.3888888888888889E-3"/>
    <x v="0"/>
    <x v="7"/>
    <x v="2"/>
    <x v="1"/>
    <x v="6"/>
  </r>
  <r>
    <x v="0"/>
    <n v="11"/>
    <x v="6"/>
    <x v="4"/>
    <x v="2"/>
    <n v="2"/>
    <x v="8"/>
    <n v="1"/>
    <n v="1.3888888888888889E-3"/>
    <x v="0"/>
    <x v="4"/>
    <x v="3"/>
    <x v="0"/>
    <x v="10"/>
  </r>
  <r>
    <x v="0"/>
    <n v="1"/>
    <x v="0"/>
    <x v="1"/>
    <x v="2"/>
    <n v="5"/>
    <x v="4"/>
    <n v="1"/>
    <n v="1.3888888888888889E-3"/>
    <x v="0"/>
    <x v="4"/>
    <x v="4"/>
    <x v="0"/>
    <x v="5"/>
  </r>
  <r>
    <x v="0"/>
    <n v="1"/>
    <x v="11"/>
    <x v="5"/>
    <x v="1"/>
    <n v="2"/>
    <x v="2"/>
    <n v="5"/>
    <n v="1.3888888888888889E-3"/>
    <x v="0"/>
    <x v="7"/>
    <x v="6"/>
    <x v="2"/>
    <x v="8"/>
  </r>
  <r>
    <x v="1"/>
    <n v="13"/>
    <x v="9"/>
    <x v="0"/>
    <x v="4"/>
    <n v="0"/>
    <x v="9"/>
    <n v="3"/>
    <n v="1.3888888888888889E-3"/>
    <x v="3"/>
    <x v="9"/>
    <x v="1"/>
    <x v="1"/>
    <x v="1"/>
  </r>
  <r>
    <x v="1"/>
    <n v="15"/>
    <x v="2"/>
    <x v="3"/>
    <x v="1"/>
    <n v="0"/>
    <x v="9"/>
    <n v="4"/>
    <n v="1.3888888888888889E-3"/>
    <x v="3"/>
    <x v="9"/>
    <x v="0"/>
    <x v="0"/>
    <x v="12"/>
  </r>
  <r>
    <x v="1"/>
    <n v="28"/>
    <x v="3"/>
    <x v="2"/>
    <x v="1"/>
    <n v="0"/>
    <x v="9"/>
    <n v="3"/>
    <n v="1.3888888888888889E-3"/>
    <x v="3"/>
    <x v="9"/>
    <x v="3"/>
    <x v="1"/>
    <x v="2"/>
  </r>
  <r>
    <x v="1"/>
    <n v="20"/>
    <x v="3"/>
    <x v="0"/>
    <x v="2"/>
    <n v="0"/>
    <x v="9"/>
    <n v="2"/>
    <n v="1.3888888888888889E-3"/>
    <x v="3"/>
    <x v="9"/>
    <x v="0"/>
    <x v="0"/>
    <x v="9"/>
  </r>
  <r>
    <x v="1"/>
    <n v="14"/>
    <x v="3"/>
    <x v="0"/>
    <x v="2"/>
    <n v="0"/>
    <x v="9"/>
    <n v="1"/>
    <n v="1.3888888888888889E-3"/>
    <x v="3"/>
    <x v="9"/>
    <x v="6"/>
    <x v="3"/>
    <x v="13"/>
  </r>
  <r>
    <x v="1"/>
    <n v="13"/>
    <x v="4"/>
    <x v="0"/>
    <x v="1"/>
    <n v="0"/>
    <x v="9"/>
    <n v="1"/>
    <n v="1.3888888888888889E-3"/>
    <x v="3"/>
    <x v="9"/>
    <x v="3"/>
    <x v="0"/>
    <x v="5"/>
  </r>
  <r>
    <x v="1"/>
    <n v="15"/>
    <x v="4"/>
    <x v="4"/>
    <x v="1"/>
    <n v="0"/>
    <x v="9"/>
    <n v="4"/>
    <n v="1.3888888888888889E-3"/>
    <x v="3"/>
    <x v="9"/>
    <x v="3"/>
    <x v="2"/>
    <x v="8"/>
  </r>
  <r>
    <x v="1"/>
    <n v="26"/>
    <x v="4"/>
    <x v="0"/>
    <x v="2"/>
    <n v="0"/>
    <x v="9"/>
    <n v="2"/>
    <n v="1.3888888888888889E-3"/>
    <x v="3"/>
    <x v="9"/>
    <x v="7"/>
    <x v="1"/>
    <x v="2"/>
  </r>
  <r>
    <x v="1"/>
    <n v="13"/>
    <x v="9"/>
    <x v="0"/>
    <x v="4"/>
    <n v="0"/>
    <x v="9"/>
    <n v="3"/>
    <n v="1.3888888888888889E-3"/>
    <x v="3"/>
    <x v="9"/>
    <x v="1"/>
    <x v="1"/>
    <x v="1"/>
  </r>
  <r>
    <x v="0"/>
    <n v="16"/>
    <x v="5"/>
    <x v="3"/>
    <x v="1"/>
    <n v="5"/>
    <x v="4"/>
    <n v="1"/>
    <n v="1.3888888888888889E-3"/>
    <x v="0"/>
    <x v="5"/>
    <x v="6"/>
    <x v="1"/>
    <x v="2"/>
  </r>
  <r>
    <x v="0"/>
    <n v="1"/>
    <x v="6"/>
    <x v="2"/>
    <x v="1"/>
    <n v="1"/>
    <x v="0"/>
    <n v="2"/>
    <n v="1.3888888888888889E-3"/>
    <x v="0"/>
    <x v="1"/>
    <x v="3"/>
    <x v="1"/>
    <x v="2"/>
  </r>
  <r>
    <x v="0"/>
    <n v="11"/>
    <x v="6"/>
    <x v="2"/>
    <x v="3"/>
    <n v="2"/>
    <x v="2"/>
    <n v="2"/>
    <n v="1.3888888888888889E-3"/>
    <x v="0"/>
    <x v="1"/>
    <x v="4"/>
    <x v="0"/>
    <x v="10"/>
  </r>
  <r>
    <x v="0"/>
    <n v="11"/>
    <x v="6"/>
    <x v="0"/>
    <x v="1"/>
    <n v="3"/>
    <x v="3"/>
    <n v="1"/>
    <n v="1.3888888888888889E-3"/>
    <x v="0"/>
    <x v="4"/>
    <x v="6"/>
    <x v="3"/>
    <x v="4"/>
  </r>
  <r>
    <x v="0"/>
    <n v="1"/>
    <x v="0"/>
    <x v="0"/>
    <x v="0"/>
    <n v="1"/>
    <x v="6"/>
    <n v="1"/>
    <n v="1.3888888888888889E-3"/>
    <x v="1"/>
    <x v="4"/>
    <x v="5"/>
    <x v="0"/>
    <x v="12"/>
  </r>
  <r>
    <x v="0"/>
    <n v="1"/>
    <x v="0"/>
    <x v="3"/>
    <x v="1"/>
    <n v="4"/>
    <x v="5"/>
    <n v="3"/>
    <n v="1.3888888888888889E-3"/>
    <x v="2"/>
    <x v="4"/>
    <x v="6"/>
    <x v="3"/>
    <x v="13"/>
  </r>
  <r>
    <x v="0"/>
    <n v="1"/>
    <x v="0"/>
    <x v="0"/>
    <x v="2"/>
    <n v="3"/>
    <x v="3"/>
    <n v="1"/>
    <n v="1.3888888888888889E-3"/>
    <x v="0"/>
    <x v="7"/>
    <x v="7"/>
    <x v="2"/>
    <x v="3"/>
  </r>
  <r>
    <x v="0"/>
    <n v="1"/>
    <x v="8"/>
    <x v="0"/>
    <x v="0"/>
    <n v="4"/>
    <x v="5"/>
    <n v="4"/>
    <n v="1.3888888888888889E-3"/>
    <x v="2"/>
    <x v="4"/>
    <x v="1"/>
    <x v="0"/>
    <x v="9"/>
  </r>
  <r>
    <x v="0"/>
    <n v="4"/>
    <x v="8"/>
    <x v="5"/>
    <x v="0"/>
    <n v="3"/>
    <x v="3"/>
    <n v="1"/>
    <n v="1.3888888888888889E-3"/>
    <x v="0"/>
    <x v="3"/>
    <x v="5"/>
    <x v="1"/>
    <x v="2"/>
  </r>
  <r>
    <x v="0"/>
    <n v="11"/>
    <x v="8"/>
    <x v="3"/>
    <x v="1"/>
    <n v="5"/>
    <x v="4"/>
    <n v="4"/>
    <n v="1.3888888888888889E-3"/>
    <x v="0"/>
    <x v="2"/>
    <x v="5"/>
    <x v="1"/>
    <x v="6"/>
  </r>
  <r>
    <x v="0"/>
    <n v="12"/>
    <x v="11"/>
    <x v="3"/>
    <x v="1"/>
    <n v="2"/>
    <x v="2"/>
    <n v="4"/>
    <n v="1.3888888888888889E-3"/>
    <x v="0"/>
    <x v="3"/>
    <x v="1"/>
    <x v="2"/>
    <x v="8"/>
  </r>
  <r>
    <x v="0"/>
    <n v="31"/>
    <x v="1"/>
    <x v="0"/>
    <x v="1"/>
    <n v="1"/>
    <x v="6"/>
    <n v="3"/>
    <n v="1.3888888888888889E-3"/>
    <x v="1"/>
    <x v="7"/>
    <x v="1"/>
    <x v="1"/>
    <x v="6"/>
  </r>
  <r>
    <x v="0"/>
    <n v="2"/>
    <x v="1"/>
    <x v="1"/>
    <x v="3"/>
    <n v="2"/>
    <x v="2"/>
    <n v="2"/>
    <n v="1.3888888888888889E-3"/>
    <x v="0"/>
    <x v="7"/>
    <x v="2"/>
    <x v="0"/>
    <x v="12"/>
  </r>
  <r>
    <x v="0"/>
    <n v="9"/>
    <x v="1"/>
    <x v="0"/>
    <x v="2"/>
    <n v="3"/>
    <x v="2"/>
    <n v="5"/>
    <n v="1.3888888888888889E-3"/>
    <x v="0"/>
    <x v="8"/>
    <x v="4"/>
    <x v="1"/>
    <x v="6"/>
  </r>
  <r>
    <x v="0"/>
    <n v="25"/>
    <x v="1"/>
    <x v="2"/>
    <x v="2"/>
    <n v="2"/>
    <x v="8"/>
    <n v="4"/>
    <n v="1.3888888888888889E-3"/>
    <x v="0"/>
    <x v="8"/>
    <x v="3"/>
    <x v="1"/>
    <x v="2"/>
  </r>
  <r>
    <x v="0"/>
    <n v="9"/>
    <x v="1"/>
    <x v="0"/>
    <x v="2"/>
    <n v="2"/>
    <x v="2"/>
    <n v="1"/>
    <n v="1.3888888888888889E-3"/>
    <x v="0"/>
    <x v="5"/>
    <x v="4"/>
    <x v="0"/>
    <x v="10"/>
  </r>
  <r>
    <x v="0"/>
    <n v="10"/>
    <x v="1"/>
    <x v="2"/>
    <x v="2"/>
    <n v="3"/>
    <x v="3"/>
    <n v="1"/>
    <n v="1.3888888888888889E-3"/>
    <x v="0"/>
    <x v="7"/>
    <x v="4"/>
    <x v="1"/>
    <x v="6"/>
  </r>
  <r>
    <x v="0"/>
    <n v="14"/>
    <x v="1"/>
    <x v="4"/>
    <x v="1"/>
    <n v="4"/>
    <x v="5"/>
    <n v="3"/>
    <n v="1.3888888888888889E-3"/>
    <x v="0"/>
    <x v="2"/>
    <x v="0"/>
    <x v="0"/>
    <x v="10"/>
  </r>
  <r>
    <x v="0"/>
    <n v="10"/>
    <x v="2"/>
    <x v="1"/>
    <x v="3"/>
    <n v="4"/>
    <x v="1"/>
    <n v="1"/>
    <n v="1.3888888888888889E-3"/>
    <x v="2"/>
    <x v="0"/>
    <x v="5"/>
    <x v="2"/>
    <x v="3"/>
  </r>
  <r>
    <x v="0"/>
    <n v="27"/>
    <x v="2"/>
    <x v="2"/>
    <x v="0"/>
    <n v="3"/>
    <x v="2"/>
    <n v="3"/>
    <n v="1.3888888888888889E-3"/>
    <x v="0"/>
    <x v="2"/>
    <x v="2"/>
    <x v="0"/>
    <x v="9"/>
  </r>
  <r>
    <x v="0"/>
    <n v="28"/>
    <x v="2"/>
    <x v="0"/>
    <x v="2"/>
    <n v="3"/>
    <x v="3"/>
    <n v="1"/>
    <n v="1.3888888888888889E-3"/>
    <x v="0"/>
    <x v="2"/>
    <x v="6"/>
    <x v="1"/>
    <x v="2"/>
  </r>
  <r>
    <x v="0"/>
    <n v="28"/>
    <x v="2"/>
    <x v="0"/>
    <x v="2"/>
    <n v="5"/>
    <x v="4"/>
    <n v="2"/>
    <n v="1.3888888888888889E-3"/>
    <x v="0"/>
    <x v="3"/>
    <x v="2"/>
    <x v="1"/>
    <x v="1"/>
  </r>
  <r>
    <x v="0"/>
    <n v="29"/>
    <x v="2"/>
    <x v="2"/>
    <x v="1"/>
    <n v="1"/>
    <x v="0"/>
    <n v="3"/>
    <n v="1.3888888888888889E-3"/>
    <x v="0"/>
    <x v="4"/>
    <x v="3"/>
    <x v="3"/>
    <x v="13"/>
  </r>
  <r>
    <x v="0"/>
    <n v="30"/>
    <x v="2"/>
    <x v="5"/>
    <x v="1"/>
    <n v="2"/>
    <x v="2"/>
    <n v="4"/>
    <n v="1.3888888888888889E-3"/>
    <x v="0"/>
    <x v="2"/>
    <x v="2"/>
    <x v="0"/>
    <x v="7"/>
  </r>
  <r>
    <x v="0"/>
    <n v="11"/>
    <x v="2"/>
    <x v="3"/>
    <x v="2"/>
    <n v="3"/>
    <x v="3"/>
    <n v="1"/>
    <n v="1.3888888888888889E-3"/>
    <x v="0"/>
    <x v="0"/>
    <x v="3"/>
    <x v="3"/>
    <x v="13"/>
  </r>
  <r>
    <x v="0"/>
    <n v="15"/>
    <x v="2"/>
    <x v="1"/>
    <x v="1"/>
    <n v="4"/>
    <x v="3"/>
    <n v="3"/>
    <n v="1.3888888888888889E-3"/>
    <x v="0"/>
    <x v="2"/>
    <x v="5"/>
    <x v="0"/>
    <x v="9"/>
  </r>
  <r>
    <x v="0"/>
    <n v="20"/>
    <x v="3"/>
    <x v="2"/>
    <x v="1"/>
    <n v="2"/>
    <x v="7"/>
    <n v="1"/>
    <n v="1.3888888888888889E-3"/>
    <x v="4"/>
    <x v="0"/>
    <x v="5"/>
    <x v="3"/>
    <x v="13"/>
  </r>
  <r>
    <x v="0"/>
    <n v="8"/>
    <x v="3"/>
    <x v="3"/>
    <x v="3"/>
    <n v="2"/>
    <x v="7"/>
    <n v="4"/>
    <n v="1.3888888888888889E-3"/>
    <x v="1"/>
    <x v="0"/>
    <x v="3"/>
    <x v="3"/>
    <x v="13"/>
  </r>
  <r>
    <x v="0"/>
    <n v="27"/>
    <x v="3"/>
    <x v="0"/>
    <x v="4"/>
    <n v="2"/>
    <x v="7"/>
    <n v="1"/>
    <n v="1.3888888888888889E-3"/>
    <x v="1"/>
    <x v="3"/>
    <x v="6"/>
    <x v="3"/>
    <x v="13"/>
  </r>
  <r>
    <x v="0"/>
    <n v="5"/>
    <x v="3"/>
    <x v="4"/>
    <x v="1"/>
    <n v="4"/>
    <x v="3"/>
    <n v="1"/>
    <n v="1.3888888888888889E-3"/>
    <x v="0"/>
    <x v="0"/>
    <x v="3"/>
    <x v="3"/>
    <x v="4"/>
  </r>
  <r>
    <x v="0"/>
    <n v="27"/>
    <x v="3"/>
    <x v="1"/>
    <x v="1"/>
    <n v="4"/>
    <x v="3"/>
    <n v="1"/>
    <n v="1.3888888888888889E-3"/>
    <x v="0"/>
    <x v="0"/>
    <x v="0"/>
    <x v="2"/>
    <x v="8"/>
  </r>
  <r>
    <x v="0"/>
    <n v="30"/>
    <x v="3"/>
    <x v="3"/>
    <x v="1"/>
    <n v="3"/>
    <x v="3"/>
    <n v="1"/>
    <n v="1.3888888888888889E-3"/>
    <x v="0"/>
    <x v="5"/>
    <x v="0"/>
    <x v="2"/>
    <x v="8"/>
  </r>
  <r>
    <x v="0"/>
    <n v="1"/>
    <x v="3"/>
    <x v="3"/>
    <x v="2"/>
    <n v="2"/>
    <x v="8"/>
    <n v="1"/>
    <n v="1.3888888888888889E-3"/>
    <x v="0"/>
    <x v="4"/>
    <x v="5"/>
    <x v="0"/>
    <x v="12"/>
  </r>
  <r>
    <x v="0"/>
    <n v="2"/>
    <x v="3"/>
    <x v="0"/>
    <x v="2"/>
    <n v="3"/>
    <x v="1"/>
    <n v="1"/>
    <n v="1.3888888888888889E-3"/>
    <x v="0"/>
    <x v="5"/>
    <x v="7"/>
    <x v="2"/>
    <x v="8"/>
  </r>
  <r>
    <x v="0"/>
    <n v="6"/>
    <x v="3"/>
    <x v="0"/>
    <x v="1"/>
    <n v="5"/>
    <x v="5"/>
    <n v="1"/>
    <n v="1.3888888888888889E-3"/>
    <x v="0"/>
    <x v="2"/>
    <x v="7"/>
    <x v="3"/>
    <x v="4"/>
  </r>
  <r>
    <x v="0"/>
    <n v="29"/>
    <x v="3"/>
    <x v="3"/>
    <x v="0"/>
    <n v="5"/>
    <x v="4"/>
    <n v="6"/>
    <n v="1.3888888888888889E-3"/>
    <x v="0"/>
    <x v="0"/>
    <x v="7"/>
    <x v="0"/>
    <x v="0"/>
  </r>
  <r>
    <x v="0"/>
    <n v="22"/>
    <x v="4"/>
    <x v="2"/>
    <x v="2"/>
    <n v="1"/>
    <x v="6"/>
    <n v="5"/>
    <n v="1.3888888888888889E-3"/>
    <x v="1"/>
    <x v="2"/>
    <x v="0"/>
    <x v="0"/>
    <x v="7"/>
  </r>
  <r>
    <x v="0"/>
    <n v="22"/>
    <x v="4"/>
    <x v="0"/>
    <x v="1"/>
    <n v="4"/>
    <x v="5"/>
    <n v="4"/>
    <n v="1.3888888888888889E-3"/>
    <x v="2"/>
    <x v="7"/>
    <x v="0"/>
    <x v="1"/>
    <x v="6"/>
  </r>
  <r>
    <x v="0"/>
    <n v="15"/>
    <x v="4"/>
    <x v="1"/>
    <x v="2"/>
    <n v="2"/>
    <x v="2"/>
    <n v="2"/>
    <n v="1.3888888888888889E-3"/>
    <x v="0"/>
    <x v="2"/>
    <x v="2"/>
    <x v="0"/>
    <x v="0"/>
  </r>
  <r>
    <x v="0"/>
    <n v="19"/>
    <x v="4"/>
    <x v="0"/>
    <x v="0"/>
    <n v="3"/>
    <x v="3"/>
    <n v="3"/>
    <n v="1.3888888888888889E-3"/>
    <x v="0"/>
    <x v="4"/>
    <x v="2"/>
    <x v="1"/>
    <x v="1"/>
  </r>
  <r>
    <x v="0"/>
    <n v="17"/>
    <x v="4"/>
    <x v="1"/>
    <x v="2"/>
    <n v="1"/>
    <x v="0"/>
    <n v="3"/>
    <n v="1.3888888888888889E-3"/>
    <x v="0"/>
    <x v="0"/>
    <x v="5"/>
    <x v="0"/>
    <x v="5"/>
  </r>
  <r>
    <x v="0"/>
    <n v="19"/>
    <x v="4"/>
    <x v="5"/>
    <x v="2"/>
    <n v="2"/>
    <x v="2"/>
    <n v="1"/>
    <n v="1.3888888888888889E-3"/>
    <x v="0"/>
    <x v="1"/>
    <x v="6"/>
    <x v="1"/>
    <x v="2"/>
  </r>
  <r>
    <x v="0"/>
    <n v="14"/>
    <x v="4"/>
    <x v="3"/>
    <x v="0"/>
    <n v="5"/>
    <x v="4"/>
    <n v="1"/>
    <n v="1.3888888888888889E-3"/>
    <x v="0"/>
    <x v="4"/>
    <x v="7"/>
    <x v="2"/>
    <x v="11"/>
  </r>
  <r>
    <x v="0"/>
    <n v="29"/>
    <x v="10"/>
    <x v="1"/>
    <x v="2"/>
    <n v="1"/>
    <x v="6"/>
    <n v="1"/>
    <n v="1.3888888888888889E-3"/>
    <x v="1"/>
    <x v="6"/>
    <x v="0"/>
    <x v="1"/>
    <x v="15"/>
  </r>
  <r>
    <x v="0"/>
    <n v="13"/>
    <x v="10"/>
    <x v="4"/>
    <x v="2"/>
    <n v="2"/>
    <x v="2"/>
    <n v="5"/>
    <n v="1.3888888888888889E-3"/>
    <x v="0"/>
    <x v="0"/>
    <x v="2"/>
    <x v="0"/>
    <x v="9"/>
  </r>
  <r>
    <x v="0"/>
    <n v="26"/>
    <x v="10"/>
    <x v="2"/>
    <x v="1"/>
    <n v="5"/>
    <x v="4"/>
    <n v="2"/>
    <n v="1.3888888888888889E-3"/>
    <x v="0"/>
    <x v="2"/>
    <x v="2"/>
    <x v="3"/>
    <x v="4"/>
  </r>
  <r>
    <x v="0"/>
    <n v="16"/>
    <x v="10"/>
    <x v="0"/>
    <x v="1"/>
    <n v="3"/>
    <x v="3"/>
    <n v="3"/>
    <n v="1.3888888888888889E-3"/>
    <x v="0"/>
    <x v="1"/>
    <x v="3"/>
    <x v="1"/>
    <x v="2"/>
  </r>
  <r>
    <x v="0"/>
    <n v="14"/>
    <x v="10"/>
    <x v="2"/>
    <x v="0"/>
    <n v="1"/>
    <x v="0"/>
    <n v="1"/>
    <n v="1.3888888888888889E-3"/>
    <x v="0"/>
    <x v="4"/>
    <x v="6"/>
    <x v="0"/>
    <x v="7"/>
  </r>
  <r>
    <x v="0"/>
    <n v="16"/>
    <x v="5"/>
    <x v="3"/>
    <x v="1"/>
    <n v="5"/>
    <x v="4"/>
    <n v="1"/>
    <n v="1.3888888888888889E-3"/>
    <x v="0"/>
    <x v="5"/>
    <x v="6"/>
    <x v="1"/>
    <x v="2"/>
  </r>
  <r>
    <x v="0"/>
    <n v="1"/>
    <x v="6"/>
    <x v="2"/>
    <x v="1"/>
    <n v="1"/>
    <x v="0"/>
    <n v="2"/>
    <n v="1.3888888888888889E-3"/>
    <x v="0"/>
    <x v="1"/>
    <x v="3"/>
    <x v="1"/>
    <x v="2"/>
  </r>
  <r>
    <x v="0"/>
    <n v="11"/>
    <x v="6"/>
    <x v="2"/>
    <x v="3"/>
    <n v="2"/>
    <x v="2"/>
    <n v="2"/>
    <n v="1.3888888888888889E-3"/>
    <x v="0"/>
    <x v="1"/>
    <x v="4"/>
    <x v="0"/>
    <x v="10"/>
  </r>
  <r>
    <x v="0"/>
    <n v="11"/>
    <x v="6"/>
    <x v="0"/>
    <x v="1"/>
    <n v="3"/>
    <x v="3"/>
    <n v="1"/>
    <n v="1.3888888888888889E-3"/>
    <x v="0"/>
    <x v="4"/>
    <x v="6"/>
    <x v="3"/>
    <x v="4"/>
  </r>
  <r>
    <x v="0"/>
    <n v="1"/>
    <x v="0"/>
    <x v="0"/>
    <x v="0"/>
    <n v="1"/>
    <x v="6"/>
    <n v="1"/>
    <n v="1.3888888888888889E-3"/>
    <x v="1"/>
    <x v="4"/>
    <x v="5"/>
    <x v="0"/>
    <x v="12"/>
  </r>
  <r>
    <x v="0"/>
    <n v="1"/>
    <x v="0"/>
    <x v="3"/>
    <x v="1"/>
    <n v="4"/>
    <x v="5"/>
    <n v="3"/>
    <n v="1.3888888888888889E-3"/>
    <x v="2"/>
    <x v="4"/>
    <x v="6"/>
    <x v="3"/>
    <x v="13"/>
  </r>
  <r>
    <x v="0"/>
    <n v="1"/>
    <x v="0"/>
    <x v="0"/>
    <x v="2"/>
    <n v="3"/>
    <x v="3"/>
    <n v="1"/>
    <n v="1.3888888888888889E-3"/>
    <x v="0"/>
    <x v="7"/>
    <x v="7"/>
    <x v="2"/>
    <x v="3"/>
  </r>
  <r>
    <x v="0"/>
    <n v="1"/>
    <x v="8"/>
    <x v="0"/>
    <x v="0"/>
    <n v="4"/>
    <x v="5"/>
    <n v="4"/>
    <n v="1.3888888888888889E-3"/>
    <x v="2"/>
    <x v="4"/>
    <x v="1"/>
    <x v="0"/>
    <x v="9"/>
  </r>
  <r>
    <x v="0"/>
    <n v="4"/>
    <x v="8"/>
    <x v="5"/>
    <x v="0"/>
    <n v="3"/>
    <x v="3"/>
    <n v="1"/>
    <n v="1.3888888888888889E-3"/>
    <x v="0"/>
    <x v="3"/>
    <x v="5"/>
    <x v="1"/>
    <x v="2"/>
  </r>
  <r>
    <x v="0"/>
    <n v="11"/>
    <x v="8"/>
    <x v="3"/>
    <x v="1"/>
    <n v="5"/>
    <x v="4"/>
    <n v="4"/>
    <n v="1.3888888888888889E-3"/>
    <x v="0"/>
    <x v="2"/>
    <x v="5"/>
    <x v="1"/>
    <x v="6"/>
  </r>
  <r>
    <x v="0"/>
    <n v="12"/>
    <x v="11"/>
    <x v="3"/>
    <x v="1"/>
    <n v="2"/>
    <x v="2"/>
    <n v="4"/>
    <n v="1.3888888888888889E-3"/>
    <x v="0"/>
    <x v="3"/>
    <x v="1"/>
    <x v="2"/>
    <x v="8"/>
  </r>
  <r>
    <x v="0"/>
    <n v="31"/>
    <x v="1"/>
    <x v="0"/>
    <x v="1"/>
    <n v="1"/>
    <x v="6"/>
    <n v="3"/>
    <n v="1.3888888888888889E-3"/>
    <x v="1"/>
    <x v="7"/>
    <x v="1"/>
    <x v="1"/>
    <x v="6"/>
  </r>
  <r>
    <x v="0"/>
    <n v="2"/>
    <x v="1"/>
    <x v="1"/>
    <x v="3"/>
    <n v="2"/>
    <x v="2"/>
    <n v="2"/>
    <n v="1.3888888888888889E-3"/>
    <x v="0"/>
    <x v="7"/>
    <x v="2"/>
    <x v="0"/>
    <x v="12"/>
  </r>
  <r>
    <x v="0"/>
    <n v="9"/>
    <x v="1"/>
    <x v="0"/>
    <x v="2"/>
    <n v="3"/>
    <x v="2"/>
    <n v="5"/>
    <n v="1.3888888888888889E-3"/>
    <x v="0"/>
    <x v="8"/>
    <x v="4"/>
    <x v="1"/>
    <x v="6"/>
  </r>
  <r>
    <x v="0"/>
    <n v="25"/>
    <x v="1"/>
    <x v="2"/>
    <x v="2"/>
    <n v="2"/>
    <x v="8"/>
    <n v="4"/>
    <n v="1.3888888888888889E-3"/>
    <x v="0"/>
    <x v="8"/>
    <x v="3"/>
    <x v="1"/>
    <x v="2"/>
  </r>
  <r>
    <x v="1"/>
    <n v="8"/>
    <x v="11"/>
    <x v="1"/>
    <x v="0"/>
    <n v="0"/>
    <x v="9"/>
    <n v="3"/>
    <n v="1.3888888888888889E-3"/>
    <x v="3"/>
    <x v="9"/>
    <x v="2"/>
    <x v="1"/>
    <x v="6"/>
  </r>
  <r>
    <x v="1"/>
    <n v="5"/>
    <x v="11"/>
    <x v="3"/>
    <x v="2"/>
    <n v="0"/>
    <x v="9"/>
    <n v="1"/>
    <n v="1.3888888888888889E-3"/>
    <x v="3"/>
    <x v="9"/>
    <x v="3"/>
    <x v="0"/>
    <x v="5"/>
  </r>
  <r>
    <x v="1"/>
    <n v="2"/>
    <x v="2"/>
    <x v="4"/>
    <x v="2"/>
    <n v="0"/>
    <x v="9"/>
    <n v="2"/>
    <n v="1.3888888888888889E-3"/>
    <x v="3"/>
    <x v="9"/>
    <x v="2"/>
    <x v="2"/>
    <x v="11"/>
  </r>
  <r>
    <x v="1"/>
    <n v="20"/>
    <x v="2"/>
    <x v="3"/>
    <x v="2"/>
    <n v="0"/>
    <x v="9"/>
    <n v="1"/>
    <n v="1.3888888888888889E-3"/>
    <x v="3"/>
    <x v="9"/>
    <x v="4"/>
    <x v="1"/>
    <x v="2"/>
  </r>
  <r>
    <x v="1"/>
    <n v="22"/>
    <x v="2"/>
    <x v="0"/>
    <x v="1"/>
    <n v="0"/>
    <x v="9"/>
    <n v="3"/>
    <n v="1.3888888888888889E-3"/>
    <x v="3"/>
    <x v="9"/>
    <x v="5"/>
    <x v="1"/>
    <x v="2"/>
  </r>
  <r>
    <x v="1"/>
    <n v="15"/>
    <x v="2"/>
    <x v="0"/>
    <x v="1"/>
    <n v="0"/>
    <x v="9"/>
    <n v="3"/>
    <n v="1.3888888888888889E-3"/>
    <x v="3"/>
    <x v="9"/>
    <x v="7"/>
    <x v="3"/>
    <x v="13"/>
  </r>
  <r>
    <x v="1"/>
    <n v="21"/>
    <x v="2"/>
    <x v="3"/>
    <x v="2"/>
    <n v="0"/>
    <x v="9"/>
    <n v="2"/>
    <n v="1.3888888888888889E-3"/>
    <x v="3"/>
    <x v="9"/>
    <x v="7"/>
    <x v="2"/>
    <x v="3"/>
  </r>
  <r>
    <x v="1"/>
    <n v="24"/>
    <x v="3"/>
    <x v="3"/>
    <x v="1"/>
    <n v="0"/>
    <x v="9"/>
    <n v="1"/>
    <n v="1.3888888888888889E-3"/>
    <x v="3"/>
    <x v="9"/>
    <x v="3"/>
    <x v="3"/>
    <x v="13"/>
  </r>
  <r>
    <x v="1"/>
    <n v="5"/>
    <x v="3"/>
    <x v="2"/>
    <x v="0"/>
    <n v="0"/>
    <x v="9"/>
    <n v="5"/>
    <n v="1.3888888888888889E-3"/>
    <x v="3"/>
    <x v="9"/>
    <x v="6"/>
    <x v="0"/>
    <x v="12"/>
  </r>
  <r>
    <x v="1"/>
    <n v="15"/>
    <x v="4"/>
    <x v="0"/>
    <x v="1"/>
    <n v="0"/>
    <x v="9"/>
    <n v="1"/>
    <n v="1.3888888888888889E-3"/>
    <x v="3"/>
    <x v="9"/>
    <x v="2"/>
    <x v="1"/>
    <x v="2"/>
  </r>
  <r>
    <x v="1"/>
    <n v="29"/>
    <x v="4"/>
    <x v="2"/>
    <x v="0"/>
    <n v="0"/>
    <x v="9"/>
    <n v="4"/>
    <n v="1.3888888888888889E-3"/>
    <x v="3"/>
    <x v="9"/>
    <x v="4"/>
    <x v="0"/>
    <x v="10"/>
  </r>
  <r>
    <x v="1"/>
    <n v="11"/>
    <x v="4"/>
    <x v="2"/>
    <x v="1"/>
    <n v="0"/>
    <x v="9"/>
    <n v="3"/>
    <n v="1.3888888888888889E-3"/>
    <x v="3"/>
    <x v="9"/>
    <x v="3"/>
    <x v="0"/>
    <x v="7"/>
  </r>
  <r>
    <x v="1"/>
    <n v="26"/>
    <x v="4"/>
    <x v="1"/>
    <x v="1"/>
    <n v="0"/>
    <x v="9"/>
    <n v="6"/>
    <n v="1.3888888888888889E-3"/>
    <x v="3"/>
    <x v="9"/>
    <x v="7"/>
    <x v="1"/>
    <x v="2"/>
  </r>
  <r>
    <x v="1"/>
    <n v="31"/>
    <x v="10"/>
    <x v="3"/>
    <x v="0"/>
    <n v="0"/>
    <x v="9"/>
    <n v="1"/>
    <n v="1.3888888888888889E-3"/>
    <x v="3"/>
    <x v="9"/>
    <x v="2"/>
    <x v="0"/>
    <x v="10"/>
  </r>
  <r>
    <x v="1"/>
    <n v="30"/>
    <x v="10"/>
    <x v="4"/>
    <x v="2"/>
    <n v="0"/>
    <x v="9"/>
    <n v="4"/>
    <n v="1.3888888888888889E-3"/>
    <x v="3"/>
    <x v="9"/>
    <x v="4"/>
    <x v="3"/>
    <x v="4"/>
  </r>
  <r>
    <x v="1"/>
    <n v="14"/>
    <x v="10"/>
    <x v="2"/>
    <x v="2"/>
    <n v="0"/>
    <x v="9"/>
    <n v="1"/>
    <n v="1.3888888888888889E-3"/>
    <x v="3"/>
    <x v="9"/>
    <x v="1"/>
    <x v="0"/>
    <x v="5"/>
  </r>
  <r>
    <x v="1"/>
    <n v="30"/>
    <x v="10"/>
    <x v="2"/>
    <x v="0"/>
    <n v="0"/>
    <x v="9"/>
    <n v="4"/>
    <n v="1.3888888888888889E-3"/>
    <x v="3"/>
    <x v="9"/>
    <x v="6"/>
    <x v="1"/>
    <x v="6"/>
  </r>
  <r>
    <x v="1"/>
    <n v="8"/>
    <x v="11"/>
    <x v="1"/>
    <x v="0"/>
    <n v="0"/>
    <x v="9"/>
    <n v="3"/>
    <n v="1.3888888888888889E-3"/>
    <x v="3"/>
    <x v="9"/>
    <x v="2"/>
    <x v="1"/>
    <x v="6"/>
  </r>
  <r>
    <x v="1"/>
    <n v="5"/>
    <x v="11"/>
    <x v="3"/>
    <x v="2"/>
    <n v="0"/>
    <x v="9"/>
    <n v="1"/>
    <n v="1.3888888888888889E-3"/>
    <x v="3"/>
    <x v="9"/>
    <x v="3"/>
    <x v="0"/>
    <x v="5"/>
  </r>
  <r>
    <x v="0"/>
    <n v="11"/>
    <x v="6"/>
    <x v="5"/>
    <x v="0"/>
    <n v="2"/>
    <x v="7"/>
    <n v="3"/>
    <n v="1.3888888888888889E-3"/>
    <x v="1"/>
    <x v="4"/>
    <x v="3"/>
    <x v="0"/>
    <x v="7"/>
  </r>
  <r>
    <x v="0"/>
    <n v="13"/>
    <x v="2"/>
    <x v="2"/>
    <x v="4"/>
    <n v="1"/>
    <x v="6"/>
    <n v="6"/>
    <n v="1.3888888888888889E-3"/>
    <x v="1"/>
    <x v="3"/>
    <x v="0"/>
    <x v="0"/>
    <x v="9"/>
  </r>
  <r>
    <x v="0"/>
    <n v="25"/>
    <x v="2"/>
    <x v="2"/>
    <x v="2"/>
    <n v="3"/>
    <x v="3"/>
    <n v="4"/>
    <n v="1.3888888888888889E-3"/>
    <x v="0"/>
    <x v="0"/>
    <x v="2"/>
    <x v="3"/>
    <x v="13"/>
  </r>
  <r>
    <x v="0"/>
    <n v="30"/>
    <x v="2"/>
    <x v="5"/>
    <x v="1"/>
    <n v="2"/>
    <x v="2"/>
    <n v="4"/>
    <n v="1.3888888888888889E-3"/>
    <x v="0"/>
    <x v="0"/>
    <x v="2"/>
    <x v="1"/>
    <x v="1"/>
  </r>
  <r>
    <x v="0"/>
    <n v="26"/>
    <x v="3"/>
    <x v="0"/>
    <x v="3"/>
    <n v="4"/>
    <x v="1"/>
    <n v="1"/>
    <n v="1.3888888888888889E-3"/>
    <x v="2"/>
    <x v="1"/>
    <x v="1"/>
    <x v="3"/>
    <x v="13"/>
  </r>
  <r>
    <x v="0"/>
    <n v="28"/>
    <x v="3"/>
    <x v="1"/>
    <x v="1"/>
    <n v="2"/>
    <x v="2"/>
    <n v="1"/>
    <n v="1.3888888888888889E-3"/>
    <x v="0"/>
    <x v="8"/>
    <x v="2"/>
    <x v="3"/>
    <x v="4"/>
  </r>
  <r>
    <x v="0"/>
    <n v="28"/>
    <x v="3"/>
    <x v="4"/>
    <x v="1"/>
    <n v="1"/>
    <x v="0"/>
    <n v="3"/>
    <n v="1.3888888888888889E-3"/>
    <x v="0"/>
    <x v="4"/>
    <x v="7"/>
    <x v="0"/>
    <x v="7"/>
  </r>
  <r>
    <x v="0"/>
    <n v="24"/>
    <x v="4"/>
    <x v="1"/>
    <x v="3"/>
    <n v="4"/>
    <x v="5"/>
    <n v="7"/>
    <n v="1.3888888888888889E-3"/>
    <x v="0"/>
    <x v="2"/>
    <x v="2"/>
    <x v="1"/>
    <x v="15"/>
  </r>
  <r>
    <x v="0"/>
    <n v="26"/>
    <x v="4"/>
    <x v="0"/>
    <x v="2"/>
    <n v="5"/>
    <x v="4"/>
    <n v="3"/>
    <n v="1.3888888888888889E-3"/>
    <x v="0"/>
    <x v="7"/>
    <x v="4"/>
    <x v="0"/>
    <x v="12"/>
  </r>
  <r>
    <x v="0"/>
    <n v="1"/>
    <x v="4"/>
    <x v="0"/>
    <x v="2"/>
    <n v="3"/>
    <x v="3"/>
    <n v="2"/>
    <n v="1.3888888888888889E-3"/>
    <x v="0"/>
    <x v="3"/>
    <x v="5"/>
    <x v="1"/>
    <x v="1"/>
  </r>
  <r>
    <x v="0"/>
    <n v="30"/>
    <x v="4"/>
    <x v="3"/>
    <x v="1"/>
    <n v="5"/>
    <x v="10"/>
    <n v="3"/>
    <n v="1.3888888888888889E-3"/>
    <x v="0"/>
    <x v="7"/>
    <x v="6"/>
    <x v="1"/>
    <x v="6"/>
  </r>
  <r>
    <x v="0"/>
    <n v="11"/>
    <x v="6"/>
    <x v="5"/>
    <x v="0"/>
    <n v="2"/>
    <x v="7"/>
    <n v="3"/>
    <n v="1.3888888888888889E-3"/>
    <x v="1"/>
    <x v="4"/>
    <x v="3"/>
    <x v="0"/>
    <x v="7"/>
  </r>
  <r>
    <x v="1"/>
    <n v="11"/>
    <x v="4"/>
    <x v="4"/>
    <x v="2"/>
    <n v="0"/>
    <x v="9"/>
    <n v="2"/>
    <n v="1.3888888888888889E-3"/>
    <x v="3"/>
    <x v="9"/>
    <x v="1"/>
    <x v="2"/>
    <x v="3"/>
  </r>
  <r>
    <x v="1"/>
    <n v="29"/>
    <x v="4"/>
    <x v="0"/>
    <x v="2"/>
    <n v="0"/>
    <x v="9"/>
    <n v="3"/>
    <n v="1.3888888888888889E-3"/>
    <x v="3"/>
    <x v="9"/>
    <x v="6"/>
    <x v="1"/>
    <x v="6"/>
  </r>
  <r>
    <x v="0"/>
    <n v="12"/>
    <x v="6"/>
    <x v="2"/>
    <x v="0"/>
    <n v="1"/>
    <x v="6"/>
    <n v="5"/>
    <n v="1.3888888888888889E-3"/>
    <x v="1"/>
    <x v="3"/>
    <x v="6"/>
    <x v="3"/>
    <x v="13"/>
  </r>
  <r>
    <x v="0"/>
    <n v="11"/>
    <x v="7"/>
    <x v="0"/>
    <x v="2"/>
    <n v="4"/>
    <x v="5"/>
    <n v="1"/>
    <n v="1.3888888888888889E-3"/>
    <x v="0"/>
    <x v="2"/>
    <x v="2"/>
    <x v="1"/>
    <x v="2"/>
  </r>
  <r>
    <x v="0"/>
    <n v="19"/>
    <x v="3"/>
    <x v="4"/>
    <x v="1"/>
    <n v="4"/>
    <x v="1"/>
    <n v="1"/>
    <n v="1.3888888888888889E-3"/>
    <x v="2"/>
    <x v="7"/>
    <x v="3"/>
    <x v="0"/>
    <x v="0"/>
  </r>
  <r>
    <x v="0"/>
    <n v="5"/>
    <x v="3"/>
    <x v="4"/>
    <x v="1"/>
    <n v="5"/>
    <x v="4"/>
    <n v="2"/>
    <n v="1.3888888888888889E-3"/>
    <x v="0"/>
    <x v="7"/>
    <x v="2"/>
    <x v="2"/>
    <x v="8"/>
  </r>
  <r>
    <x v="0"/>
    <n v="22"/>
    <x v="3"/>
    <x v="5"/>
    <x v="1"/>
    <n v="2"/>
    <x v="2"/>
    <n v="2"/>
    <n v="1.3888888888888889E-3"/>
    <x v="0"/>
    <x v="7"/>
    <x v="4"/>
    <x v="0"/>
    <x v="5"/>
  </r>
  <r>
    <x v="0"/>
    <n v="8"/>
    <x v="3"/>
    <x v="4"/>
    <x v="2"/>
    <n v="2"/>
    <x v="2"/>
    <n v="3"/>
    <n v="1.3888888888888889E-3"/>
    <x v="0"/>
    <x v="0"/>
    <x v="5"/>
    <x v="1"/>
    <x v="2"/>
  </r>
  <r>
    <x v="0"/>
    <n v="22"/>
    <x v="4"/>
    <x v="3"/>
    <x v="2"/>
    <n v="3"/>
    <x v="3"/>
    <n v="1"/>
    <n v="1.3888888888888889E-3"/>
    <x v="0"/>
    <x v="6"/>
    <x v="4"/>
    <x v="0"/>
    <x v="9"/>
  </r>
  <r>
    <x v="0"/>
    <n v="11"/>
    <x v="4"/>
    <x v="1"/>
    <x v="3"/>
    <n v="5"/>
    <x v="10"/>
    <n v="4"/>
    <n v="1.3888888888888889E-3"/>
    <x v="0"/>
    <x v="0"/>
    <x v="0"/>
    <x v="1"/>
    <x v="1"/>
  </r>
  <r>
    <x v="0"/>
    <n v="17"/>
    <x v="4"/>
    <x v="0"/>
    <x v="2"/>
    <n v="3"/>
    <x v="3"/>
    <n v="1"/>
    <n v="1.3888888888888889E-3"/>
    <x v="0"/>
    <x v="2"/>
    <x v="6"/>
    <x v="1"/>
    <x v="2"/>
  </r>
  <r>
    <x v="0"/>
    <n v="12"/>
    <x v="6"/>
    <x v="2"/>
    <x v="0"/>
    <n v="1"/>
    <x v="6"/>
    <n v="5"/>
    <n v="1.3888888888888889E-3"/>
    <x v="1"/>
    <x v="3"/>
    <x v="6"/>
    <x v="3"/>
    <x v="13"/>
  </r>
  <r>
    <x v="0"/>
    <n v="11"/>
    <x v="7"/>
    <x v="0"/>
    <x v="2"/>
    <n v="4"/>
    <x v="5"/>
    <n v="1"/>
    <n v="1.3888888888888889E-3"/>
    <x v="0"/>
    <x v="2"/>
    <x v="2"/>
    <x v="1"/>
    <x v="2"/>
  </r>
  <r>
    <x v="1"/>
    <n v="5"/>
    <x v="8"/>
    <x v="0"/>
    <x v="1"/>
    <n v="0"/>
    <x v="9"/>
    <n v="1"/>
    <n v="1.3888888888888889E-3"/>
    <x v="3"/>
    <x v="9"/>
    <x v="5"/>
    <x v="0"/>
    <x v="10"/>
  </r>
  <r>
    <x v="1"/>
    <n v="29"/>
    <x v="2"/>
    <x v="0"/>
    <x v="2"/>
    <n v="0"/>
    <x v="9"/>
    <n v="4"/>
    <n v="1.3888888888888889E-3"/>
    <x v="3"/>
    <x v="9"/>
    <x v="6"/>
    <x v="0"/>
    <x v="9"/>
  </r>
  <r>
    <x v="1"/>
    <n v="11"/>
    <x v="3"/>
    <x v="1"/>
    <x v="2"/>
    <n v="0"/>
    <x v="9"/>
    <n v="1"/>
    <n v="1.3888888888888889E-3"/>
    <x v="3"/>
    <x v="9"/>
    <x v="7"/>
    <x v="2"/>
    <x v="11"/>
  </r>
  <r>
    <x v="1"/>
    <n v="23"/>
    <x v="4"/>
    <x v="3"/>
    <x v="1"/>
    <n v="0"/>
    <x v="9"/>
    <n v="1"/>
    <n v="1.3888888888888889E-3"/>
    <x v="3"/>
    <x v="9"/>
    <x v="2"/>
    <x v="1"/>
    <x v="2"/>
  </r>
  <r>
    <x v="1"/>
    <n v="5"/>
    <x v="8"/>
    <x v="0"/>
    <x v="1"/>
    <n v="0"/>
    <x v="9"/>
    <n v="1"/>
    <n v="1.3888888888888889E-3"/>
    <x v="3"/>
    <x v="9"/>
    <x v="5"/>
    <x v="0"/>
    <x v="10"/>
  </r>
  <r>
    <x v="0"/>
    <n v="2"/>
    <x v="5"/>
    <x v="2"/>
    <x v="2"/>
    <n v="4"/>
    <x v="3"/>
    <n v="3"/>
    <n v="1.3888888888888889E-3"/>
    <x v="0"/>
    <x v="1"/>
    <x v="1"/>
    <x v="0"/>
    <x v="5"/>
  </r>
  <r>
    <x v="0"/>
    <n v="11"/>
    <x v="6"/>
    <x v="3"/>
    <x v="2"/>
    <n v="2"/>
    <x v="2"/>
    <n v="1"/>
    <n v="1.3888888888888889E-3"/>
    <x v="0"/>
    <x v="0"/>
    <x v="1"/>
    <x v="0"/>
    <x v="7"/>
  </r>
  <r>
    <x v="0"/>
    <n v="1"/>
    <x v="8"/>
    <x v="2"/>
    <x v="3"/>
    <n v="1"/>
    <x v="6"/>
    <n v="2"/>
    <n v="1.3888888888888889E-3"/>
    <x v="1"/>
    <x v="4"/>
    <x v="2"/>
    <x v="2"/>
    <x v="11"/>
  </r>
  <r>
    <x v="0"/>
    <n v="1"/>
    <x v="9"/>
    <x v="4"/>
    <x v="1"/>
    <n v="3"/>
    <x v="3"/>
    <n v="2"/>
    <n v="1.3888888888888889E-3"/>
    <x v="0"/>
    <x v="7"/>
    <x v="7"/>
    <x v="1"/>
    <x v="2"/>
  </r>
  <r>
    <x v="0"/>
    <n v="12"/>
    <x v="2"/>
    <x v="5"/>
    <x v="2"/>
    <n v="2"/>
    <x v="7"/>
    <n v="6"/>
    <n v="1.3888888888888889E-3"/>
    <x v="1"/>
    <x v="3"/>
    <x v="2"/>
    <x v="0"/>
    <x v="10"/>
  </r>
  <r>
    <x v="0"/>
    <n v="7"/>
    <x v="2"/>
    <x v="0"/>
    <x v="1"/>
    <n v="5"/>
    <x v="10"/>
    <n v="5"/>
    <n v="1.3888888888888889E-3"/>
    <x v="0"/>
    <x v="1"/>
    <x v="5"/>
    <x v="1"/>
    <x v="1"/>
  </r>
  <r>
    <x v="0"/>
    <n v="11"/>
    <x v="2"/>
    <x v="1"/>
    <x v="2"/>
    <n v="5"/>
    <x v="4"/>
    <n v="5"/>
    <n v="1.3888888888888889E-3"/>
    <x v="0"/>
    <x v="4"/>
    <x v="3"/>
    <x v="1"/>
    <x v="2"/>
  </r>
  <r>
    <x v="0"/>
    <n v="29"/>
    <x v="2"/>
    <x v="4"/>
    <x v="2"/>
    <n v="1"/>
    <x v="0"/>
    <n v="2"/>
    <n v="1.3888888888888889E-3"/>
    <x v="0"/>
    <x v="5"/>
    <x v="4"/>
    <x v="3"/>
    <x v="13"/>
  </r>
  <r>
    <x v="0"/>
    <n v="3"/>
    <x v="3"/>
    <x v="3"/>
    <x v="2"/>
    <n v="2"/>
    <x v="7"/>
    <n v="3"/>
    <n v="1.3888888888888889E-3"/>
    <x v="1"/>
    <x v="2"/>
    <x v="2"/>
    <x v="2"/>
    <x v="11"/>
  </r>
  <r>
    <x v="0"/>
    <n v="6"/>
    <x v="3"/>
    <x v="3"/>
    <x v="2"/>
    <n v="1"/>
    <x v="6"/>
    <n v="1"/>
    <n v="1.3888888888888889E-3"/>
    <x v="1"/>
    <x v="0"/>
    <x v="4"/>
    <x v="3"/>
    <x v="4"/>
  </r>
  <r>
    <x v="0"/>
    <n v="26"/>
    <x v="3"/>
    <x v="0"/>
    <x v="1"/>
    <n v="4"/>
    <x v="5"/>
    <n v="3"/>
    <n v="1.3888888888888889E-3"/>
    <x v="2"/>
    <x v="0"/>
    <x v="6"/>
    <x v="0"/>
    <x v="10"/>
  </r>
  <r>
    <x v="0"/>
    <n v="1"/>
    <x v="3"/>
    <x v="0"/>
    <x v="0"/>
    <n v="1"/>
    <x v="0"/>
    <n v="4"/>
    <n v="1.3888888888888889E-3"/>
    <x v="0"/>
    <x v="2"/>
    <x v="2"/>
    <x v="1"/>
    <x v="2"/>
  </r>
  <r>
    <x v="0"/>
    <n v="1"/>
    <x v="3"/>
    <x v="2"/>
    <x v="1"/>
    <n v="2"/>
    <x v="2"/>
    <n v="4"/>
    <n v="1.3888888888888889E-3"/>
    <x v="0"/>
    <x v="7"/>
    <x v="2"/>
    <x v="0"/>
    <x v="12"/>
  </r>
  <r>
    <x v="0"/>
    <n v="30"/>
    <x v="3"/>
    <x v="3"/>
    <x v="2"/>
    <n v="3"/>
    <x v="3"/>
    <n v="2"/>
    <n v="1.3888888888888889E-3"/>
    <x v="0"/>
    <x v="6"/>
    <x v="6"/>
    <x v="1"/>
    <x v="1"/>
  </r>
  <r>
    <x v="0"/>
    <n v="3"/>
    <x v="4"/>
    <x v="2"/>
    <x v="1"/>
    <n v="4"/>
    <x v="5"/>
    <n v="6"/>
    <n v="1.3888888888888889E-3"/>
    <x v="2"/>
    <x v="2"/>
    <x v="3"/>
    <x v="2"/>
    <x v="8"/>
  </r>
  <r>
    <x v="0"/>
    <n v="3"/>
    <x v="4"/>
    <x v="3"/>
    <x v="3"/>
    <n v="5"/>
    <x v="4"/>
    <n v="2"/>
    <n v="1.3888888888888889E-3"/>
    <x v="0"/>
    <x v="8"/>
    <x v="5"/>
    <x v="0"/>
    <x v="7"/>
  </r>
  <r>
    <x v="0"/>
    <n v="10"/>
    <x v="4"/>
    <x v="2"/>
    <x v="2"/>
    <n v="2"/>
    <x v="2"/>
    <n v="1"/>
    <n v="1.3888888888888889E-3"/>
    <x v="0"/>
    <x v="5"/>
    <x v="5"/>
    <x v="0"/>
    <x v="12"/>
  </r>
  <r>
    <x v="0"/>
    <n v="2"/>
    <x v="4"/>
    <x v="1"/>
    <x v="1"/>
    <n v="5"/>
    <x v="4"/>
    <n v="1"/>
    <n v="1.3888888888888889E-3"/>
    <x v="0"/>
    <x v="2"/>
    <x v="6"/>
    <x v="1"/>
    <x v="6"/>
  </r>
  <r>
    <x v="0"/>
    <n v="16"/>
    <x v="10"/>
    <x v="0"/>
    <x v="1"/>
    <n v="3"/>
    <x v="2"/>
    <n v="3"/>
    <n v="1.3888888888888889E-3"/>
    <x v="0"/>
    <x v="3"/>
    <x v="3"/>
    <x v="3"/>
    <x v="4"/>
  </r>
  <r>
    <x v="0"/>
    <n v="1"/>
    <x v="10"/>
    <x v="1"/>
    <x v="2"/>
    <n v="2"/>
    <x v="8"/>
    <n v="2"/>
    <n v="1.3888888888888889E-3"/>
    <x v="0"/>
    <x v="4"/>
    <x v="7"/>
    <x v="2"/>
    <x v="11"/>
  </r>
  <r>
    <x v="0"/>
    <n v="2"/>
    <x v="5"/>
    <x v="2"/>
    <x v="2"/>
    <n v="4"/>
    <x v="3"/>
    <n v="3"/>
    <n v="1.3888888888888889E-3"/>
    <x v="0"/>
    <x v="1"/>
    <x v="1"/>
    <x v="0"/>
    <x v="5"/>
  </r>
  <r>
    <x v="0"/>
    <n v="11"/>
    <x v="6"/>
    <x v="3"/>
    <x v="2"/>
    <n v="2"/>
    <x v="2"/>
    <n v="1"/>
    <n v="1.3888888888888889E-3"/>
    <x v="0"/>
    <x v="0"/>
    <x v="1"/>
    <x v="0"/>
    <x v="7"/>
  </r>
  <r>
    <x v="0"/>
    <n v="1"/>
    <x v="8"/>
    <x v="2"/>
    <x v="3"/>
    <n v="1"/>
    <x v="6"/>
    <n v="2"/>
    <n v="1.3888888888888889E-3"/>
    <x v="1"/>
    <x v="4"/>
    <x v="2"/>
    <x v="2"/>
    <x v="11"/>
  </r>
  <r>
    <x v="0"/>
    <n v="1"/>
    <x v="9"/>
    <x v="4"/>
    <x v="1"/>
    <n v="3"/>
    <x v="3"/>
    <n v="2"/>
    <n v="1.3888888888888889E-3"/>
    <x v="0"/>
    <x v="7"/>
    <x v="7"/>
    <x v="1"/>
    <x v="2"/>
  </r>
  <r>
    <x v="1"/>
    <n v="23"/>
    <x v="2"/>
    <x v="5"/>
    <x v="1"/>
    <n v="0"/>
    <x v="9"/>
    <n v="1"/>
    <n v="1.3888888888888889E-3"/>
    <x v="3"/>
    <x v="9"/>
    <x v="6"/>
    <x v="2"/>
    <x v="8"/>
  </r>
  <r>
    <x v="1"/>
    <n v="9"/>
    <x v="3"/>
    <x v="2"/>
    <x v="4"/>
    <n v="0"/>
    <x v="9"/>
    <n v="1"/>
    <n v="1.3888888888888889E-3"/>
    <x v="3"/>
    <x v="9"/>
    <x v="3"/>
    <x v="2"/>
    <x v="8"/>
  </r>
  <r>
    <x v="1"/>
    <n v="23"/>
    <x v="3"/>
    <x v="2"/>
    <x v="3"/>
    <n v="0"/>
    <x v="9"/>
    <n v="1"/>
    <n v="1.3888888888888889E-3"/>
    <x v="3"/>
    <x v="9"/>
    <x v="0"/>
    <x v="3"/>
    <x v="4"/>
  </r>
  <r>
    <x v="1"/>
    <n v="4"/>
    <x v="3"/>
    <x v="0"/>
    <x v="2"/>
    <n v="0"/>
    <x v="9"/>
    <n v="2"/>
    <n v="1.3888888888888889E-3"/>
    <x v="3"/>
    <x v="9"/>
    <x v="5"/>
    <x v="1"/>
    <x v="6"/>
  </r>
  <r>
    <x v="1"/>
    <n v="8"/>
    <x v="10"/>
    <x v="0"/>
    <x v="0"/>
    <n v="0"/>
    <x v="9"/>
    <n v="6"/>
    <n v="1.3888888888888889E-3"/>
    <x v="3"/>
    <x v="9"/>
    <x v="5"/>
    <x v="1"/>
    <x v="15"/>
  </r>
  <r>
    <x v="1"/>
    <n v="10"/>
    <x v="10"/>
    <x v="2"/>
    <x v="2"/>
    <n v="0"/>
    <x v="9"/>
    <n v="1"/>
    <n v="1.3888888888888889E-3"/>
    <x v="3"/>
    <x v="9"/>
    <x v="7"/>
    <x v="3"/>
    <x v="4"/>
  </r>
  <r>
    <x v="0"/>
    <n v="11"/>
    <x v="6"/>
    <x v="0"/>
    <x v="1"/>
    <n v="4"/>
    <x v="5"/>
    <n v="1"/>
    <n v="1.3888888888888889E-3"/>
    <x v="0"/>
    <x v="5"/>
    <x v="1"/>
    <x v="3"/>
    <x v="13"/>
  </r>
  <r>
    <x v="0"/>
    <n v="1"/>
    <x v="0"/>
    <x v="4"/>
    <x v="2"/>
    <n v="2"/>
    <x v="2"/>
    <n v="1"/>
    <n v="1.3888888888888889E-3"/>
    <x v="0"/>
    <x v="2"/>
    <x v="3"/>
    <x v="1"/>
    <x v="14"/>
  </r>
  <r>
    <x v="0"/>
    <n v="13"/>
    <x v="9"/>
    <x v="0"/>
    <x v="1"/>
    <n v="5"/>
    <x v="10"/>
    <n v="4"/>
    <n v="1.3888888888888889E-3"/>
    <x v="0"/>
    <x v="6"/>
    <x v="4"/>
    <x v="3"/>
    <x v="4"/>
  </r>
  <r>
    <x v="0"/>
    <n v="28"/>
    <x v="1"/>
    <x v="3"/>
    <x v="2"/>
    <n v="4"/>
    <x v="1"/>
    <n v="2"/>
    <n v="1.3888888888888889E-3"/>
    <x v="2"/>
    <x v="0"/>
    <x v="4"/>
    <x v="2"/>
    <x v="8"/>
  </r>
  <r>
    <x v="0"/>
    <n v="27"/>
    <x v="3"/>
    <x v="0"/>
    <x v="2"/>
    <n v="1"/>
    <x v="6"/>
    <n v="2"/>
    <n v="1.3888888888888889E-3"/>
    <x v="1"/>
    <x v="7"/>
    <x v="5"/>
    <x v="0"/>
    <x v="7"/>
  </r>
  <r>
    <x v="0"/>
    <n v="9"/>
    <x v="3"/>
    <x v="0"/>
    <x v="0"/>
    <n v="3"/>
    <x v="3"/>
    <n v="1"/>
    <n v="1.3888888888888889E-3"/>
    <x v="0"/>
    <x v="5"/>
    <x v="7"/>
    <x v="1"/>
    <x v="1"/>
  </r>
  <r>
    <x v="0"/>
    <n v="19"/>
    <x v="3"/>
    <x v="0"/>
    <x v="2"/>
    <n v="5"/>
    <x v="4"/>
    <n v="3"/>
    <n v="1.3888888888888889E-3"/>
    <x v="0"/>
    <x v="0"/>
    <x v="6"/>
    <x v="1"/>
    <x v="1"/>
  </r>
  <r>
    <x v="0"/>
    <n v="3"/>
    <x v="4"/>
    <x v="0"/>
    <x v="2"/>
    <n v="2"/>
    <x v="2"/>
    <n v="4"/>
    <n v="1.3888888888888889E-3"/>
    <x v="0"/>
    <x v="0"/>
    <x v="0"/>
    <x v="2"/>
    <x v="11"/>
  </r>
  <r>
    <x v="0"/>
    <n v="12"/>
    <x v="4"/>
    <x v="4"/>
    <x v="0"/>
    <n v="3"/>
    <x v="3"/>
    <n v="2"/>
    <n v="1.3888888888888889E-3"/>
    <x v="0"/>
    <x v="8"/>
    <x v="5"/>
    <x v="2"/>
    <x v="3"/>
  </r>
  <r>
    <x v="0"/>
    <n v="15"/>
    <x v="10"/>
    <x v="0"/>
    <x v="1"/>
    <n v="2"/>
    <x v="7"/>
    <n v="1"/>
    <n v="1.3888888888888889E-3"/>
    <x v="1"/>
    <x v="2"/>
    <x v="3"/>
    <x v="1"/>
    <x v="14"/>
  </r>
  <r>
    <x v="0"/>
    <n v="11"/>
    <x v="6"/>
    <x v="0"/>
    <x v="1"/>
    <n v="4"/>
    <x v="5"/>
    <n v="1"/>
    <n v="1.3888888888888889E-3"/>
    <x v="0"/>
    <x v="5"/>
    <x v="1"/>
    <x v="3"/>
    <x v="13"/>
  </r>
  <r>
    <x v="0"/>
    <n v="1"/>
    <x v="0"/>
    <x v="4"/>
    <x v="2"/>
    <n v="2"/>
    <x v="2"/>
    <n v="1"/>
    <n v="1.3888888888888889E-3"/>
    <x v="0"/>
    <x v="2"/>
    <x v="3"/>
    <x v="1"/>
    <x v="14"/>
  </r>
  <r>
    <x v="0"/>
    <n v="13"/>
    <x v="9"/>
    <x v="0"/>
    <x v="1"/>
    <n v="5"/>
    <x v="10"/>
    <n v="4"/>
    <n v="1.3888888888888889E-3"/>
    <x v="0"/>
    <x v="6"/>
    <x v="4"/>
    <x v="3"/>
    <x v="4"/>
  </r>
  <r>
    <x v="0"/>
    <n v="28"/>
    <x v="1"/>
    <x v="3"/>
    <x v="2"/>
    <n v="4"/>
    <x v="1"/>
    <n v="2"/>
    <n v="1.3888888888888889E-3"/>
    <x v="2"/>
    <x v="0"/>
    <x v="4"/>
    <x v="2"/>
    <x v="8"/>
  </r>
  <r>
    <x v="1"/>
    <n v="12"/>
    <x v="5"/>
    <x v="0"/>
    <x v="1"/>
    <n v="0"/>
    <x v="9"/>
    <n v="1"/>
    <n v="1.3888888888888889E-3"/>
    <x v="3"/>
    <x v="9"/>
    <x v="3"/>
    <x v="1"/>
    <x v="15"/>
  </r>
  <r>
    <x v="1"/>
    <n v="30"/>
    <x v="10"/>
    <x v="1"/>
    <x v="3"/>
    <n v="0"/>
    <x v="9"/>
    <n v="5"/>
    <n v="1.3888888888888889E-3"/>
    <x v="3"/>
    <x v="9"/>
    <x v="2"/>
    <x v="0"/>
    <x v="12"/>
  </r>
  <r>
    <x v="1"/>
    <n v="30"/>
    <x v="10"/>
    <x v="1"/>
    <x v="2"/>
    <n v="0"/>
    <x v="9"/>
    <n v="3"/>
    <n v="1.3888888888888889E-3"/>
    <x v="3"/>
    <x v="9"/>
    <x v="7"/>
    <x v="0"/>
    <x v="7"/>
  </r>
  <r>
    <x v="1"/>
    <n v="12"/>
    <x v="5"/>
    <x v="0"/>
    <x v="1"/>
    <n v="0"/>
    <x v="9"/>
    <n v="1"/>
    <n v="1.3888888888888889E-3"/>
    <x v="3"/>
    <x v="9"/>
    <x v="3"/>
    <x v="1"/>
    <x v="15"/>
  </r>
  <r>
    <x v="0"/>
    <n v="11"/>
    <x v="6"/>
    <x v="3"/>
    <x v="2"/>
    <n v="2"/>
    <x v="7"/>
    <n v="5"/>
    <n v="1.3888888888888889E-3"/>
    <x v="1"/>
    <x v="6"/>
    <x v="3"/>
    <x v="1"/>
    <x v="1"/>
  </r>
  <r>
    <x v="0"/>
    <n v="15"/>
    <x v="1"/>
    <x v="0"/>
    <x v="1"/>
    <n v="3"/>
    <x v="3"/>
    <n v="2"/>
    <n v="1.3888888888888889E-3"/>
    <x v="0"/>
    <x v="7"/>
    <x v="5"/>
    <x v="0"/>
    <x v="7"/>
  </r>
  <r>
    <x v="0"/>
    <n v="30"/>
    <x v="2"/>
    <x v="3"/>
    <x v="1"/>
    <n v="1"/>
    <x v="6"/>
    <n v="4"/>
    <n v="1.3888888888888889E-3"/>
    <x v="1"/>
    <x v="2"/>
    <x v="7"/>
    <x v="0"/>
    <x v="0"/>
  </r>
  <r>
    <x v="0"/>
    <n v="23"/>
    <x v="2"/>
    <x v="0"/>
    <x v="1"/>
    <n v="2"/>
    <x v="2"/>
    <n v="2"/>
    <n v="1.3888888888888889E-3"/>
    <x v="0"/>
    <x v="4"/>
    <x v="1"/>
    <x v="2"/>
    <x v="8"/>
  </r>
  <r>
    <x v="0"/>
    <n v="30"/>
    <x v="2"/>
    <x v="3"/>
    <x v="2"/>
    <n v="4"/>
    <x v="5"/>
    <n v="4"/>
    <n v="1.3888888888888889E-3"/>
    <x v="0"/>
    <x v="0"/>
    <x v="2"/>
    <x v="0"/>
    <x v="5"/>
  </r>
  <r>
    <x v="0"/>
    <n v="11"/>
    <x v="2"/>
    <x v="3"/>
    <x v="1"/>
    <n v="3"/>
    <x v="3"/>
    <n v="3"/>
    <n v="1.3888888888888889E-3"/>
    <x v="0"/>
    <x v="2"/>
    <x v="4"/>
    <x v="1"/>
    <x v="6"/>
  </r>
  <r>
    <x v="0"/>
    <n v="4"/>
    <x v="2"/>
    <x v="0"/>
    <x v="0"/>
    <n v="3"/>
    <x v="1"/>
    <n v="2"/>
    <n v="1.3888888888888889E-3"/>
    <x v="0"/>
    <x v="2"/>
    <x v="6"/>
    <x v="3"/>
    <x v="13"/>
  </r>
  <r>
    <x v="0"/>
    <n v="12"/>
    <x v="2"/>
    <x v="0"/>
    <x v="1"/>
    <n v="2"/>
    <x v="2"/>
    <n v="1"/>
    <n v="1.3888888888888889E-3"/>
    <x v="0"/>
    <x v="7"/>
    <x v="6"/>
    <x v="1"/>
    <x v="6"/>
  </r>
  <r>
    <x v="0"/>
    <n v="9"/>
    <x v="2"/>
    <x v="3"/>
    <x v="4"/>
    <n v="5"/>
    <x v="10"/>
    <n v="1"/>
    <n v="1.3888888888888889E-3"/>
    <x v="0"/>
    <x v="3"/>
    <x v="7"/>
    <x v="1"/>
    <x v="6"/>
  </r>
  <r>
    <x v="0"/>
    <n v="26"/>
    <x v="3"/>
    <x v="2"/>
    <x v="2"/>
    <n v="2"/>
    <x v="7"/>
    <n v="3"/>
    <n v="1.3888888888888889E-3"/>
    <x v="1"/>
    <x v="4"/>
    <x v="6"/>
    <x v="0"/>
    <x v="7"/>
  </r>
  <r>
    <x v="0"/>
    <n v="18"/>
    <x v="3"/>
    <x v="4"/>
    <x v="2"/>
    <n v="4"/>
    <x v="1"/>
    <n v="2"/>
    <n v="1.3888888888888889E-3"/>
    <x v="2"/>
    <x v="8"/>
    <x v="0"/>
    <x v="3"/>
    <x v="4"/>
  </r>
  <r>
    <x v="0"/>
    <n v="29"/>
    <x v="3"/>
    <x v="4"/>
    <x v="1"/>
    <n v="3"/>
    <x v="3"/>
    <n v="2"/>
    <n v="1.3888888888888889E-3"/>
    <x v="0"/>
    <x v="0"/>
    <x v="3"/>
    <x v="2"/>
    <x v="3"/>
  </r>
  <r>
    <x v="0"/>
    <n v="27"/>
    <x v="3"/>
    <x v="4"/>
    <x v="2"/>
    <n v="5"/>
    <x v="4"/>
    <n v="4"/>
    <n v="1.3888888888888889E-3"/>
    <x v="0"/>
    <x v="7"/>
    <x v="5"/>
    <x v="1"/>
    <x v="2"/>
  </r>
  <r>
    <x v="0"/>
    <n v="15"/>
    <x v="4"/>
    <x v="3"/>
    <x v="0"/>
    <n v="4"/>
    <x v="3"/>
    <n v="1"/>
    <n v="1.3888888888888889E-3"/>
    <x v="0"/>
    <x v="7"/>
    <x v="2"/>
    <x v="1"/>
    <x v="6"/>
  </r>
  <r>
    <x v="0"/>
    <n v="16"/>
    <x v="4"/>
    <x v="5"/>
    <x v="1"/>
    <n v="2"/>
    <x v="2"/>
    <n v="3"/>
    <n v="1.3888888888888889E-3"/>
    <x v="0"/>
    <x v="6"/>
    <x v="5"/>
    <x v="3"/>
    <x v="4"/>
  </r>
  <r>
    <x v="0"/>
    <n v="27"/>
    <x v="4"/>
    <x v="4"/>
    <x v="0"/>
    <n v="5"/>
    <x v="5"/>
    <n v="1"/>
    <n v="1.3888888888888889E-3"/>
    <x v="0"/>
    <x v="0"/>
    <x v="2"/>
    <x v="0"/>
    <x v="10"/>
  </r>
  <r>
    <x v="0"/>
    <n v="3"/>
    <x v="4"/>
    <x v="2"/>
    <x v="1"/>
    <n v="2"/>
    <x v="2"/>
    <n v="4"/>
    <n v="1.3888888888888889E-3"/>
    <x v="0"/>
    <x v="0"/>
    <x v="5"/>
    <x v="3"/>
    <x v="13"/>
  </r>
  <r>
    <x v="0"/>
    <n v="26"/>
    <x v="4"/>
    <x v="3"/>
    <x v="1"/>
    <n v="3"/>
    <x v="2"/>
    <n v="1"/>
    <n v="1.3888888888888889E-3"/>
    <x v="0"/>
    <x v="0"/>
    <x v="7"/>
    <x v="2"/>
    <x v="11"/>
  </r>
  <r>
    <x v="0"/>
    <n v="22"/>
    <x v="10"/>
    <x v="0"/>
    <x v="2"/>
    <n v="2"/>
    <x v="2"/>
    <n v="4"/>
    <n v="1.3888888888888889E-3"/>
    <x v="0"/>
    <x v="8"/>
    <x v="3"/>
    <x v="0"/>
    <x v="7"/>
  </r>
  <r>
    <x v="0"/>
    <n v="24"/>
    <x v="10"/>
    <x v="0"/>
    <x v="2"/>
    <n v="1"/>
    <x v="0"/>
    <n v="2"/>
    <n v="1.3888888888888889E-3"/>
    <x v="0"/>
    <x v="7"/>
    <x v="3"/>
    <x v="2"/>
    <x v="11"/>
  </r>
  <r>
    <x v="0"/>
    <n v="24"/>
    <x v="10"/>
    <x v="0"/>
    <x v="4"/>
    <n v="5"/>
    <x v="4"/>
    <n v="2"/>
    <n v="1.3888888888888889E-3"/>
    <x v="0"/>
    <x v="0"/>
    <x v="5"/>
    <x v="3"/>
    <x v="4"/>
  </r>
  <r>
    <x v="0"/>
    <n v="11"/>
    <x v="6"/>
    <x v="3"/>
    <x v="2"/>
    <n v="2"/>
    <x v="7"/>
    <n v="5"/>
    <n v="1.3888888888888889E-3"/>
    <x v="1"/>
    <x v="6"/>
    <x v="3"/>
    <x v="1"/>
    <x v="1"/>
  </r>
  <r>
    <x v="0"/>
    <n v="15"/>
    <x v="1"/>
    <x v="0"/>
    <x v="1"/>
    <n v="3"/>
    <x v="3"/>
    <n v="2"/>
    <n v="1.3888888888888889E-3"/>
    <x v="0"/>
    <x v="7"/>
    <x v="5"/>
    <x v="0"/>
    <x v="7"/>
  </r>
  <r>
    <x v="1"/>
    <n v="17"/>
    <x v="7"/>
    <x v="1"/>
    <x v="1"/>
    <n v="0"/>
    <x v="9"/>
    <n v="2"/>
    <n v="1.3888888888888889E-3"/>
    <x v="3"/>
    <x v="9"/>
    <x v="2"/>
    <x v="1"/>
    <x v="2"/>
  </r>
  <r>
    <x v="1"/>
    <n v="6"/>
    <x v="1"/>
    <x v="0"/>
    <x v="0"/>
    <n v="0"/>
    <x v="9"/>
    <n v="1"/>
    <n v="1.3888888888888889E-3"/>
    <x v="3"/>
    <x v="9"/>
    <x v="5"/>
    <x v="2"/>
    <x v="11"/>
  </r>
  <r>
    <x v="1"/>
    <n v="18"/>
    <x v="2"/>
    <x v="0"/>
    <x v="1"/>
    <n v="0"/>
    <x v="9"/>
    <n v="1"/>
    <n v="1.3888888888888889E-3"/>
    <x v="3"/>
    <x v="9"/>
    <x v="7"/>
    <x v="2"/>
    <x v="8"/>
  </r>
  <r>
    <x v="1"/>
    <n v="11"/>
    <x v="4"/>
    <x v="5"/>
    <x v="2"/>
    <n v="0"/>
    <x v="9"/>
    <n v="4"/>
    <n v="1.3888888888888889E-3"/>
    <x v="3"/>
    <x v="9"/>
    <x v="6"/>
    <x v="1"/>
    <x v="1"/>
  </r>
  <r>
    <x v="1"/>
    <n v="21"/>
    <x v="10"/>
    <x v="4"/>
    <x v="1"/>
    <n v="0"/>
    <x v="9"/>
    <n v="1"/>
    <n v="1.3888888888888889E-3"/>
    <x v="3"/>
    <x v="9"/>
    <x v="4"/>
    <x v="0"/>
    <x v="10"/>
  </r>
  <r>
    <x v="1"/>
    <n v="17"/>
    <x v="7"/>
    <x v="1"/>
    <x v="1"/>
    <n v="0"/>
    <x v="9"/>
    <n v="2"/>
    <n v="1.3888888888888889E-3"/>
    <x v="3"/>
    <x v="9"/>
    <x v="2"/>
    <x v="1"/>
    <x v="2"/>
  </r>
  <r>
    <x v="0"/>
    <n v="12"/>
    <x v="5"/>
    <x v="1"/>
    <x v="1"/>
    <n v="2"/>
    <x v="2"/>
    <n v="1"/>
    <n v="1.3888888888888889E-3"/>
    <x v="0"/>
    <x v="2"/>
    <x v="3"/>
    <x v="1"/>
    <x v="14"/>
  </r>
  <r>
    <x v="0"/>
    <n v="1"/>
    <x v="0"/>
    <x v="2"/>
    <x v="2"/>
    <n v="4"/>
    <x v="5"/>
    <n v="1"/>
    <n v="1.3888888888888889E-3"/>
    <x v="0"/>
    <x v="3"/>
    <x v="3"/>
    <x v="1"/>
    <x v="15"/>
  </r>
  <r>
    <x v="0"/>
    <n v="27"/>
    <x v="1"/>
    <x v="0"/>
    <x v="1"/>
    <n v="4"/>
    <x v="1"/>
    <n v="1"/>
    <n v="1.3888888888888889E-3"/>
    <x v="2"/>
    <x v="5"/>
    <x v="1"/>
    <x v="2"/>
    <x v="8"/>
  </r>
  <r>
    <x v="0"/>
    <n v="26"/>
    <x v="1"/>
    <x v="5"/>
    <x v="0"/>
    <n v="3"/>
    <x v="3"/>
    <n v="1"/>
    <n v="1.3888888888888889E-3"/>
    <x v="0"/>
    <x v="8"/>
    <x v="5"/>
    <x v="1"/>
    <x v="2"/>
  </r>
  <r>
    <x v="0"/>
    <n v="30"/>
    <x v="2"/>
    <x v="2"/>
    <x v="2"/>
    <n v="3"/>
    <x v="3"/>
    <n v="1"/>
    <n v="1.3888888888888889E-3"/>
    <x v="0"/>
    <x v="2"/>
    <x v="5"/>
    <x v="2"/>
    <x v="11"/>
  </r>
  <r>
    <x v="0"/>
    <n v="11"/>
    <x v="2"/>
    <x v="2"/>
    <x v="0"/>
    <n v="2"/>
    <x v="2"/>
    <n v="5"/>
    <n v="1.3888888888888889E-3"/>
    <x v="0"/>
    <x v="1"/>
    <x v="6"/>
    <x v="0"/>
    <x v="9"/>
  </r>
  <r>
    <x v="0"/>
    <n v="28"/>
    <x v="3"/>
    <x v="0"/>
    <x v="0"/>
    <n v="5"/>
    <x v="10"/>
    <n v="3"/>
    <n v="1.3888888888888889E-3"/>
    <x v="0"/>
    <x v="4"/>
    <x v="1"/>
    <x v="1"/>
    <x v="6"/>
  </r>
  <r>
    <x v="0"/>
    <n v="8"/>
    <x v="3"/>
    <x v="4"/>
    <x v="0"/>
    <n v="2"/>
    <x v="2"/>
    <n v="2"/>
    <n v="1.3888888888888889E-3"/>
    <x v="0"/>
    <x v="4"/>
    <x v="3"/>
    <x v="0"/>
    <x v="12"/>
  </r>
  <r>
    <x v="0"/>
    <n v="25"/>
    <x v="3"/>
    <x v="0"/>
    <x v="1"/>
    <n v="5"/>
    <x v="4"/>
    <n v="1"/>
    <n v="1.3888888888888889E-3"/>
    <x v="0"/>
    <x v="0"/>
    <x v="6"/>
    <x v="3"/>
    <x v="4"/>
  </r>
  <r>
    <x v="0"/>
    <n v="2"/>
    <x v="3"/>
    <x v="2"/>
    <x v="1"/>
    <n v="3"/>
    <x v="3"/>
    <n v="3"/>
    <n v="1.3888888888888889E-3"/>
    <x v="0"/>
    <x v="0"/>
    <x v="7"/>
    <x v="0"/>
    <x v="12"/>
  </r>
  <r>
    <x v="0"/>
    <n v="29"/>
    <x v="3"/>
    <x v="0"/>
    <x v="1"/>
    <n v="2"/>
    <x v="2"/>
    <n v="1"/>
    <n v="1.3888888888888889E-3"/>
    <x v="0"/>
    <x v="7"/>
    <x v="7"/>
    <x v="1"/>
    <x v="2"/>
  </r>
  <r>
    <x v="0"/>
    <n v="6"/>
    <x v="4"/>
    <x v="1"/>
    <x v="1"/>
    <n v="3"/>
    <x v="3"/>
    <n v="1"/>
    <n v="1.3888888888888889E-3"/>
    <x v="0"/>
    <x v="0"/>
    <x v="2"/>
    <x v="1"/>
    <x v="6"/>
  </r>
  <r>
    <x v="0"/>
    <n v="19"/>
    <x v="4"/>
    <x v="0"/>
    <x v="1"/>
    <n v="3"/>
    <x v="3"/>
    <n v="5"/>
    <n v="1.3888888888888889E-3"/>
    <x v="0"/>
    <x v="7"/>
    <x v="2"/>
    <x v="1"/>
    <x v="6"/>
  </r>
  <r>
    <x v="0"/>
    <n v="22"/>
    <x v="4"/>
    <x v="4"/>
    <x v="1"/>
    <n v="2"/>
    <x v="2"/>
    <n v="2"/>
    <n v="1.3888888888888889E-3"/>
    <x v="0"/>
    <x v="2"/>
    <x v="1"/>
    <x v="0"/>
    <x v="7"/>
  </r>
  <r>
    <x v="0"/>
    <n v="3"/>
    <x v="4"/>
    <x v="1"/>
    <x v="2"/>
    <n v="5"/>
    <x v="4"/>
    <n v="3"/>
    <n v="1.3888888888888889E-3"/>
    <x v="0"/>
    <x v="4"/>
    <x v="4"/>
    <x v="0"/>
    <x v="5"/>
  </r>
  <r>
    <x v="0"/>
    <n v="2"/>
    <x v="4"/>
    <x v="1"/>
    <x v="2"/>
    <n v="5"/>
    <x v="4"/>
    <n v="1"/>
    <n v="1.3888888888888889E-3"/>
    <x v="0"/>
    <x v="7"/>
    <x v="7"/>
    <x v="0"/>
    <x v="12"/>
  </r>
  <r>
    <x v="0"/>
    <n v="1"/>
    <x v="10"/>
    <x v="2"/>
    <x v="2"/>
    <n v="4"/>
    <x v="5"/>
    <n v="4"/>
    <n v="1.3888888888888889E-3"/>
    <x v="0"/>
    <x v="1"/>
    <x v="7"/>
    <x v="1"/>
    <x v="6"/>
  </r>
  <r>
    <x v="0"/>
    <n v="17"/>
    <x v="10"/>
    <x v="5"/>
    <x v="0"/>
    <n v="3"/>
    <x v="3"/>
    <n v="5"/>
    <n v="1.3888888888888889E-3"/>
    <x v="0"/>
    <x v="4"/>
    <x v="7"/>
    <x v="2"/>
    <x v="8"/>
  </r>
  <r>
    <x v="0"/>
    <n v="2"/>
    <x v="10"/>
    <x v="2"/>
    <x v="0"/>
    <n v="2"/>
    <x v="2"/>
    <n v="2"/>
    <n v="1.3888888888888889E-3"/>
    <x v="0"/>
    <x v="7"/>
    <x v="0"/>
    <x v="0"/>
    <x v="5"/>
  </r>
  <r>
    <x v="0"/>
    <n v="12"/>
    <x v="5"/>
    <x v="1"/>
    <x v="1"/>
    <n v="2"/>
    <x v="2"/>
    <n v="1"/>
    <n v="1.3888888888888889E-3"/>
    <x v="0"/>
    <x v="2"/>
    <x v="3"/>
    <x v="1"/>
    <x v="14"/>
  </r>
  <r>
    <x v="0"/>
    <n v="1"/>
    <x v="0"/>
    <x v="2"/>
    <x v="2"/>
    <n v="4"/>
    <x v="5"/>
    <n v="1"/>
    <n v="1.3888888888888889E-3"/>
    <x v="0"/>
    <x v="3"/>
    <x v="3"/>
    <x v="1"/>
    <x v="15"/>
  </r>
  <r>
    <x v="0"/>
    <n v="27"/>
    <x v="1"/>
    <x v="0"/>
    <x v="1"/>
    <n v="4"/>
    <x v="1"/>
    <n v="1"/>
    <n v="1.3888888888888889E-3"/>
    <x v="2"/>
    <x v="5"/>
    <x v="1"/>
    <x v="2"/>
    <x v="8"/>
  </r>
  <r>
    <x v="1"/>
    <n v="6"/>
    <x v="5"/>
    <x v="0"/>
    <x v="0"/>
    <n v="0"/>
    <x v="9"/>
    <n v="4"/>
    <n v="1.3888888888888889E-3"/>
    <x v="3"/>
    <x v="9"/>
    <x v="7"/>
    <x v="0"/>
    <x v="7"/>
  </r>
  <r>
    <x v="1"/>
    <n v="28"/>
    <x v="8"/>
    <x v="3"/>
    <x v="0"/>
    <n v="0"/>
    <x v="9"/>
    <n v="1"/>
    <n v="1.3888888888888889E-3"/>
    <x v="3"/>
    <x v="9"/>
    <x v="6"/>
    <x v="0"/>
    <x v="5"/>
  </r>
  <r>
    <x v="1"/>
    <n v="5"/>
    <x v="3"/>
    <x v="2"/>
    <x v="2"/>
    <n v="0"/>
    <x v="9"/>
    <n v="3"/>
    <n v="1.3888888888888889E-3"/>
    <x v="3"/>
    <x v="9"/>
    <x v="2"/>
    <x v="3"/>
    <x v="4"/>
  </r>
  <r>
    <x v="1"/>
    <n v="4"/>
    <x v="10"/>
    <x v="3"/>
    <x v="4"/>
    <n v="0"/>
    <x v="9"/>
    <n v="4"/>
    <n v="1.3888888888888889E-3"/>
    <x v="3"/>
    <x v="9"/>
    <x v="3"/>
    <x v="2"/>
    <x v="8"/>
  </r>
  <r>
    <x v="1"/>
    <n v="28"/>
    <x v="10"/>
    <x v="3"/>
    <x v="3"/>
    <n v="0"/>
    <x v="9"/>
    <n v="2"/>
    <n v="1.3888888888888889E-3"/>
    <x v="3"/>
    <x v="9"/>
    <x v="3"/>
    <x v="1"/>
    <x v="2"/>
  </r>
  <r>
    <x v="1"/>
    <n v="10"/>
    <x v="10"/>
    <x v="0"/>
    <x v="1"/>
    <n v="0"/>
    <x v="9"/>
    <n v="1"/>
    <n v="1.3888888888888889E-3"/>
    <x v="3"/>
    <x v="9"/>
    <x v="4"/>
    <x v="1"/>
    <x v="1"/>
  </r>
  <r>
    <x v="1"/>
    <n v="30"/>
    <x v="10"/>
    <x v="3"/>
    <x v="1"/>
    <n v="0"/>
    <x v="9"/>
    <n v="2"/>
    <n v="1.3888888888888889E-3"/>
    <x v="3"/>
    <x v="9"/>
    <x v="0"/>
    <x v="0"/>
    <x v="9"/>
  </r>
  <r>
    <x v="1"/>
    <n v="6"/>
    <x v="5"/>
    <x v="0"/>
    <x v="0"/>
    <n v="0"/>
    <x v="9"/>
    <n v="4"/>
    <n v="1.3888888888888889E-3"/>
    <x v="3"/>
    <x v="9"/>
    <x v="7"/>
    <x v="0"/>
    <x v="7"/>
  </r>
  <r>
    <x v="1"/>
    <n v="28"/>
    <x v="8"/>
    <x v="3"/>
    <x v="0"/>
    <n v="0"/>
    <x v="9"/>
    <n v="1"/>
    <n v="1.3888888888888889E-3"/>
    <x v="3"/>
    <x v="9"/>
    <x v="6"/>
    <x v="0"/>
    <x v="5"/>
  </r>
  <r>
    <x v="0"/>
    <n v="4"/>
    <x v="0"/>
    <x v="1"/>
    <x v="2"/>
    <n v="5"/>
    <x v="5"/>
    <n v="1"/>
    <n v="1.3888888888888889E-3"/>
    <x v="0"/>
    <x v="3"/>
    <x v="7"/>
    <x v="2"/>
    <x v="8"/>
  </r>
  <r>
    <x v="0"/>
    <n v="6"/>
    <x v="8"/>
    <x v="1"/>
    <x v="4"/>
    <n v="2"/>
    <x v="2"/>
    <n v="1"/>
    <n v="1.3888888888888889E-3"/>
    <x v="0"/>
    <x v="3"/>
    <x v="3"/>
    <x v="1"/>
    <x v="6"/>
  </r>
  <r>
    <x v="0"/>
    <n v="12"/>
    <x v="9"/>
    <x v="2"/>
    <x v="3"/>
    <n v="2"/>
    <x v="2"/>
    <n v="5"/>
    <n v="1.3888888888888889E-3"/>
    <x v="0"/>
    <x v="4"/>
    <x v="2"/>
    <x v="3"/>
    <x v="13"/>
  </r>
  <r>
    <x v="0"/>
    <n v="11"/>
    <x v="1"/>
    <x v="3"/>
    <x v="2"/>
    <n v="2"/>
    <x v="2"/>
    <n v="1"/>
    <n v="1.3888888888888889E-3"/>
    <x v="0"/>
    <x v="1"/>
    <x v="5"/>
    <x v="1"/>
    <x v="1"/>
  </r>
  <r>
    <x v="0"/>
    <n v="2"/>
    <x v="3"/>
    <x v="0"/>
    <x v="1"/>
    <n v="3"/>
    <x v="3"/>
    <n v="1"/>
    <n v="1.3888888888888889E-3"/>
    <x v="0"/>
    <x v="4"/>
    <x v="0"/>
    <x v="0"/>
    <x v="12"/>
  </r>
  <r>
    <x v="0"/>
    <n v="8"/>
    <x v="3"/>
    <x v="0"/>
    <x v="2"/>
    <n v="3"/>
    <x v="3"/>
    <n v="4"/>
    <n v="1.3888888888888889E-3"/>
    <x v="0"/>
    <x v="5"/>
    <x v="7"/>
    <x v="2"/>
    <x v="8"/>
  </r>
  <r>
    <x v="0"/>
    <n v="17"/>
    <x v="4"/>
    <x v="2"/>
    <x v="1"/>
    <n v="4"/>
    <x v="1"/>
    <n v="2"/>
    <n v="1.3888888888888889E-3"/>
    <x v="2"/>
    <x v="0"/>
    <x v="7"/>
    <x v="0"/>
    <x v="0"/>
  </r>
  <r>
    <x v="0"/>
    <n v="10"/>
    <x v="10"/>
    <x v="2"/>
    <x v="1"/>
    <n v="4"/>
    <x v="5"/>
    <n v="1"/>
    <n v="1.3888888888888889E-3"/>
    <x v="0"/>
    <x v="0"/>
    <x v="6"/>
    <x v="3"/>
    <x v="13"/>
  </r>
  <r>
    <x v="0"/>
    <n v="17"/>
    <x v="10"/>
    <x v="4"/>
    <x v="0"/>
    <n v="1"/>
    <x v="0"/>
    <n v="5"/>
    <n v="1.3888888888888889E-3"/>
    <x v="0"/>
    <x v="8"/>
    <x v="6"/>
    <x v="3"/>
    <x v="4"/>
  </r>
  <r>
    <x v="0"/>
    <n v="4"/>
    <x v="0"/>
    <x v="1"/>
    <x v="2"/>
    <n v="5"/>
    <x v="5"/>
    <n v="1"/>
    <n v="1.3888888888888889E-3"/>
    <x v="0"/>
    <x v="3"/>
    <x v="7"/>
    <x v="2"/>
    <x v="8"/>
  </r>
  <r>
    <x v="0"/>
    <n v="6"/>
    <x v="8"/>
    <x v="1"/>
    <x v="4"/>
    <n v="2"/>
    <x v="2"/>
    <n v="1"/>
    <n v="1.3888888888888889E-3"/>
    <x v="0"/>
    <x v="3"/>
    <x v="3"/>
    <x v="1"/>
    <x v="6"/>
  </r>
  <r>
    <x v="0"/>
    <n v="12"/>
    <x v="9"/>
    <x v="2"/>
    <x v="3"/>
    <n v="2"/>
    <x v="2"/>
    <n v="5"/>
    <n v="1.3888888888888889E-3"/>
    <x v="0"/>
    <x v="4"/>
    <x v="2"/>
    <x v="3"/>
    <x v="13"/>
  </r>
  <r>
    <x v="1"/>
    <n v="2"/>
    <x v="8"/>
    <x v="0"/>
    <x v="2"/>
    <n v="0"/>
    <x v="9"/>
    <n v="1"/>
    <n v="1.3888888888888889E-3"/>
    <x v="3"/>
    <x v="9"/>
    <x v="1"/>
    <x v="2"/>
    <x v="11"/>
  </r>
  <r>
    <x v="1"/>
    <n v="30"/>
    <x v="2"/>
    <x v="0"/>
    <x v="1"/>
    <n v="0"/>
    <x v="9"/>
    <n v="2"/>
    <n v="1.3888888888888889E-3"/>
    <x v="3"/>
    <x v="9"/>
    <x v="5"/>
    <x v="1"/>
    <x v="2"/>
  </r>
  <r>
    <x v="1"/>
    <n v="8"/>
    <x v="3"/>
    <x v="3"/>
    <x v="1"/>
    <n v="0"/>
    <x v="9"/>
    <n v="1"/>
    <n v="1.3888888888888889E-3"/>
    <x v="3"/>
    <x v="9"/>
    <x v="2"/>
    <x v="0"/>
    <x v="9"/>
  </r>
  <r>
    <x v="1"/>
    <n v="20"/>
    <x v="4"/>
    <x v="2"/>
    <x v="0"/>
    <n v="0"/>
    <x v="9"/>
    <n v="2"/>
    <n v="1.3888888888888889E-3"/>
    <x v="3"/>
    <x v="9"/>
    <x v="3"/>
    <x v="0"/>
    <x v="9"/>
  </r>
  <r>
    <x v="1"/>
    <n v="2"/>
    <x v="8"/>
    <x v="0"/>
    <x v="2"/>
    <n v="0"/>
    <x v="9"/>
    <n v="1"/>
    <n v="1.3888888888888889E-3"/>
    <x v="3"/>
    <x v="9"/>
    <x v="1"/>
    <x v="2"/>
    <x v="11"/>
  </r>
  <r>
    <x v="0"/>
    <n v="10"/>
    <x v="5"/>
    <x v="2"/>
    <x v="2"/>
    <n v="2"/>
    <x v="2"/>
    <n v="1"/>
    <n v="1.3888888888888889E-3"/>
    <x v="0"/>
    <x v="0"/>
    <x v="0"/>
    <x v="2"/>
    <x v="3"/>
  </r>
  <r>
    <x v="0"/>
    <n v="1"/>
    <x v="5"/>
    <x v="2"/>
    <x v="2"/>
    <n v="3"/>
    <x v="1"/>
    <n v="2"/>
    <n v="1.3888888888888889E-3"/>
    <x v="0"/>
    <x v="8"/>
    <x v="0"/>
    <x v="0"/>
    <x v="10"/>
  </r>
  <r>
    <x v="0"/>
    <n v="11"/>
    <x v="6"/>
    <x v="0"/>
    <x v="0"/>
    <n v="2"/>
    <x v="8"/>
    <n v="2"/>
    <n v="1.3888888888888889E-3"/>
    <x v="0"/>
    <x v="7"/>
    <x v="6"/>
    <x v="3"/>
    <x v="4"/>
  </r>
  <r>
    <x v="0"/>
    <n v="3"/>
    <x v="8"/>
    <x v="4"/>
    <x v="2"/>
    <n v="2"/>
    <x v="7"/>
    <n v="1"/>
    <n v="1.3888888888888889E-3"/>
    <x v="1"/>
    <x v="0"/>
    <x v="2"/>
    <x v="2"/>
    <x v="11"/>
  </r>
  <r>
    <x v="0"/>
    <n v="20"/>
    <x v="11"/>
    <x v="1"/>
    <x v="2"/>
    <n v="1"/>
    <x v="6"/>
    <n v="5"/>
    <n v="1.3888888888888889E-3"/>
    <x v="1"/>
    <x v="2"/>
    <x v="5"/>
    <x v="3"/>
    <x v="13"/>
  </r>
  <r>
    <x v="0"/>
    <n v="11"/>
    <x v="1"/>
    <x v="0"/>
    <x v="2"/>
    <n v="3"/>
    <x v="3"/>
    <n v="4"/>
    <n v="1.3888888888888889E-3"/>
    <x v="0"/>
    <x v="2"/>
    <x v="7"/>
    <x v="3"/>
    <x v="13"/>
  </r>
  <r>
    <x v="0"/>
    <n v="28"/>
    <x v="2"/>
    <x v="2"/>
    <x v="1"/>
    <n v="1"/>
    <x v="6"/>
    <n v="4"/>
    <n v="1.3888888888888889E-3"/>
    <x v="4"/>
    <x v="3"/>
    <x v="5"/>
    <x v="3"/>
    <x v="4"/>
  </r>
  <r>
    <x v="0"/>
    <n v="30"/>
    <x v="2"/>
    <x v="2"/>
    <x v="2"/>
    <n v="2"/>
    <x v="7"/>
    <n v="1"/>
    <n v="1.3888888888888889E-3"/>
    <x v="1"/>
    <x v="4"/>
    <x v="2"/>
    <x v="2"/>
    <x v="8"/>
  </r>
  <r>
    <x v="0"/>
    <n v="11"/>
    <x v="2"/>
    <x v="2"/>
    <x v="2"/>
    <n v="5"/>
    <x v="4"/>
    <n v="2"/>
    <n v="1.3888888888888889E-3"/>
    <x v="0"/>
    <x v="2"/>
    <x v="2"/>
    <x v="1"/>
    <x v="15"/>
  </r>
  <r>
    <x v="0"/>
    <n v="12"/>
    <x v="2"/>
    <x v="2"/>
    <x v="2"/>
    <n v="5"/>
    <x v="4"/>
    <n v="5"/>
    <n v="1.3888888888888889E-3"/>
    <x v="0"/>
    <x v="7"/>
    <x v="2"/>
    <x v="0"/>
    <x v="10"/>
  </r>
  <r>
    <x v="0"/>
    <n v="17"/>
    <x v="2"/>
    <x v="1"/>
    <x v="2"/>
    <n v="2"/>
    <x v="2"/>
    <n v="4"/>
    <n v="1.3888888888888889E-3"/>
    <x v="0"/>
    <x v="4"/>
    <x v="6"/>
    <x v="2"/>
    <x v="8"/>
  </r>
  <r>
    <x v="0"/>
    <n v="29"/>
    <x v="2"/>
    <x v="2"/>
    <x v="1"/>
    <n v="4"/>
    <x v="3"/>
    <n v="3"/>
    <n v="1.3888888888888889E-3"/>
    <x v="0"/>
    <x v="1"/>
    <x v="7"/>
    <x v="0"/>
    <x v="7"/>
  </r>
  <r>
    <x v="0"/>
    <n v="8"/>
    <x v="3"/>
    <x v="1"/>
    <x v="1"/>
    <n v="1"/>
    <x v="0"/>
    <n v="1"/>
    <n v="1.3888888888888889E-3"/>
    <x v="0"/>
    <x v="7"/>
    <x v="6"/>
    <x v="0"/>
    <x v="5"/>
  </r>
  <r>
    <x v="0"/>
    <n v="27"/>
    <x v="3"/>
    <x v="3"/>
    <x v="1"/>
    <n v="1"/>
    <x v="0"/>
    <n v="1"/>
    <n v="1.3888888888888889E-3"/>
    <x v="0"/>
    <x v="0"/>
    <x v="1"/>
    <x v="2"/>
    <x v="8"/>
  </r>
  <r>
    <x v="0"/>
    <n v="2"/>
    <x v="4"/>
    <x v="3"/>
    <x v="1"/>
    <n v="4"/>
    <x v="5"/>
    <n v="1"/>
    <n v="1.3888888888888889E-3"/>
    <x v="2"/>
    <x v="1"/>
    <x v="4"/>
    <x v="1"/>
    <x v="6"/>
  </r>
  <r>
    <x v="0"/>
    <n v="1"/>
    <x v="4"/>
    <x v="1"/>
    <x v="3"/>
    <n v="4"/>
    <x v="5"/>
    <n v="1"/>
    <n v="1.3888888888888889E-3"/>
    <x v="0"/>
    <x v="5"/>
    <x v="7"/>
    <x v="0"/>
    <x v="5"/>
  </r>
  <r>
    <x v="0"/>
    <n v="31"/>
    <x v="10"/>
    <x v="4"/>
    <x v="2"/>
    <n v="3"/>
    <x v="2"/>
    <n v="1"/>
    <n v="1.3888888888888889E-3"/>
    <x v="0"/>
    <x v="0"/>
    <x v="3"/>
    <x v="0"/>
    <x v="7"/>
  </r>
  <r>
    <x v="0"/>
    <n v="30"/>
    <x v="10"/>
    <x v="1"/>
    <x v="1"/>
    <n v="2"/>
    <x v="2"/>
    <n v="1"/>
    <n v="1.3888888888888889E-3"/>
    <x v="0"/>
    <x v="0"/>
    <x v="7"/>
    <x v="0"/>
    <x v="10"/>
  </r>
  <r>
    <x v="0"/>
    <n v="10"/>
    <x v="5"/>
    <x v="2"/>
    <x v="2"/>
    <n v="2"/>
    <x v="2"/>
    <n v="1"/>
    <n v="1.3888888888888889E-3"/>
    <x v="0"/>
    <x v="0"/>
    <x v="0"/>
    <x v="2"/>
    <x v="3"/>
  </r>
  <r>
    <x v="0"/>
    <n v="1"/>
    <x v="5"/>
    <x v="2"/>
    <x v="2"/>
    <n v="3"/>
    <x v="1"/>
    <n v="2"/>
    <n v="1.3888888888888889E-3"/>
    <x v="0"/>
    <x v="8"/>
    <x v="0"/>
    <x v="0"/>
    <x v="10"/>
  </r>
  <r>
    <x v="0"/>
    <n v="11"/>
    <x v="6"/>
    <x v="0"/>
    <x v="0"/>
    <n v="2"/>
    <x v="8"/>
    <n v="2"/>
    <n v="1.3888888888888889E-3"/>
    <x v="0"/>
    <x v="7"/>
    <x v="6"/>
    <x v="3"/>
    <x v="4"/>
  </r>
  <r>
    <x v="0"/>
    <n v="3"/>
    <x v="8"/>
    <x v="4"/>
    <x v="2"/>
    <n v="2"/>
    <x v="7"/>
    <n v="1"/>
    <n v="1.3888888888888889E-3"/>
    <x v="1"/>
    <x v="0"/>
    <x v="2"/>
    <x v="2"/>
    <x v="11"/>
  </r>
  <r>
    <x v="0"/>
    <n v="20"/>
    <x v="11"/>
    <x v="1"/>
    <x v="2"/>
    <n v="1"/>
    <x v="6"/>
    <n v="5"/>
    <n v="1.3888888888888889E-3"/>
    <x v="1"/>
    <x v="2"/>
    <x v="5"/>
    <x v="3"/>
    <x v="13"/>
  </r>
  <r>
    <x v="0"/>
    <n v="11"/>
    <x v="1"/>
    <x v="0"/>
    <x v="2"/>
    <n v="3"/>
    <x v="3"/>
    <n v="4"/>
    <n v="1.3888888888888889E-3"/>
    <x v="0"/>
    <x v="2"/>
    <x v="7"/>
    <x v="3"/>
    <x v="13"/>
  </r>
  <r>
    <x v="1"/>
    <n v="5"/>
    <x v="0"/>
    <x v="2"/>
    <x v="0"/>
    <n v="0"/>
    <x v="9"/>
    <n v="2"/>
    <n v="1.3888888888888889E-3"/>
    <x v="3"/>
    <x v="9"/>
    <x v="6"/>
    <x v="1"/>
    <x v="6"/>
  </r>
  <r>
    <x v="1"/>
    <n v="22"/>
    <x v="3"/>
    <x v="2"/>
    <x v="0"/>
    <n v="0"/>
    <x v="9"/>
    <n v="1"/>
    <n v="1.3888888888888889E-3"/>
    <x v="3"/>
    <x v="9"/>
    <x v="5"/>
    <x v="1"/>
    <x v="2"/>
  </r>
  <r>
    <x v="1"/>
    <n v="26"/>
    <x v="3"/>
    <x v="1"/>
    <x v="2"/>
    <n v="0"/>
    <x v="9"/>
    <n v="1"/>
    <n v="1.3888888888888889E-3"/>
    <x v="3"/>
    <x v="9"/>
    <x v="4"/>
    <x v="0"/>
    <x v="5"/>
  </r>
  <r>
    <x v="1"/>
    <n v="8"/>
    <x v="3"/>
    <x v="2"/>
    <x v="1"/>
    <n v="0"/>
    <x v="9"/>
    <n v="5"/>
    <n v="1.3888888888888889E-3"/>
    <x v="3"/>
    <x v="9"/>
    <x v="6"/>
    <x v="0"/>
    <x v="10"/>
  </r>
  <r>
    <x v="1"/>
    <n v="17"/>
    <x v="4"/>
    <x v="0"/>
    <x v="2"/>
    <n v="0"/>
    <x v="9"/>
    <n v="4"/>
    <n v="1.3888888888888889E-3"/>
    <x v="3"/>
    <x v="9"/>
    <x v="6"/>
    <x v="3"/>
    <x v="13"/>
  </r>
  <r>
    <x v="1"/>
    <n v="11"/>
    <x v="10"/>
    <x v="1"/>
    <x v="1"/>
    <n v="0"/>
    <x v="9"/>
    <n v="2"/>
    <n v="1.3888888888888889E-3"/>
    <x v="3"/>
    <x v="9"/>
    <x v="7"/>
    <x v="1"/>
    <x v="6"/>
  </r>
  <r>
    <x v="1"/>
    <n v="22"/>
    <x v="10"/>
    <x v="0"/>
    <x v="3"/>
    <n v="0"/>
    <x v="9"/>
    <n v="2"/>
    <n v="1.3888888888888889E-3"/>
    <x v="3"/>
    <x v="9"/>
    <x v="3"/>
    <x v="1"/>
    <x v="15"/>
  </r>
  <r>
    <x v="1"/>
    <n v="1"/>
    <x v="10"/>
    <x v="1"/>
    <x v="1"/>
    <n v="0"/>
    <x v="9"/>
    <n v="3"/>
    <n v="1.3888888888888889E-3"/>
    <x v="3"/>
    <x v="9"/>
    <x v="0"/>
    <x v="0"/>
    <x v="7"/>
  </r>
  <r>
    <x v="1"/>
    <n v="5"/>
    <x v="0"/>
    <x v="2"/>
    <x v="0"/>
    <n v="0"/>
    <x v="9"/>
    <n v="2"/>
    <n v="1.3888888888888889E-3"/>
    <x v="3"/>
    <x v="9"/>
    <x v="6"/>
    <x v="1"/>
    <x v="6"/>
  </r>
  <r>
    <x v="0"/>
    <n v="11"/>
    <x v="6"/>
    <x v="0"/>
    <x v="0"/>
    <n v="2"/>
    <x v="2"/>
    <n v="3"/>
    <n v="1.5046296296296294E-3"/>
    <x v="0"/>
    <x v="7"/>
    <x v="6"/>
    <x v="0"/>
    <x v="10"/>
  </r>
  <r>
    <x v="0"/>
    <n v="28"/>
    <x v="11"/>
    <x v="4"/>
    <x v="2"/>
    <n v="2"/>
    <x v="2"/>
    <n v="1"/>
    <n v="1.5046296296296294E-3"/>
    <x v="0"/>
    <x v="0"/>
    <x v="6"/>
    <x v="2"/>
    <x v="8"/>
  </r>
  <r>
    <x v="0"/>
    <n v="12"/>
    <x v="1"/>
    <x v="1"/>
    <x v="1"/>
    <n v="2"/>
    <x v="7"/>
    <n v="4"/>
    <n v="1.5046296296296294E-3"/>
    <x v="1"/>
    <x v="3"/>
    <x v="3"/>
    <x v="1"/>
    <x v="6"/>
  </r>
  <r>
    <x v="0"/>
    <n v="30"/>
    <x v="2"/>
    <x v="5"/>
    <x v="2"/>
    <n v="2"/>
    <x v="2"/>
    <n v="5"/>
    <n v="1.5046296296296294E-3"/>
    <x v="0"/>
    <x v="4"/>
    <x v="2"/>
    <x v="1"/>
    <x v="6"/>
  </r>
  <r>
    <x v="0"/>
    <n v="14"/>
    <x v="2"/>
    <x v="5"/>
    <x v="2"/>
    <n v="1"/>
    <x v="0"/>
    <n v="1"/>
    <n v="1.5046296296296294E-3"/>
    <x v="0"/>
    <x v="5"/>
    <x v="1"/>
    <x v="1"/>
    <x v="2"/>
  </r>
  <r>
    <x v="0"/>
    <n v="26"/>
    <x v="2"/>
    <x v="4"/>
    <x v="1"/>
    <n v="4"/>
    <x v="5"/>
    <n v="2"/>
    <n v="1.5046296296296294E-3"/>
    <x v="0"/>
    <x v="7"/>
    <x v="7"/>
    <x v="0"/>
    <x v="10"/>
  </r>
  <r>
    <x v="0"/>
    <n v="5"/>
    <x v="3"/>
    <x v="1"/>
    <x v="2"/>
    <n v="1"/>
    <x v="6"/>
    <n v="1"/>
    <n v="1.5046296296296294E-3"/>
    <x v="1"/>
    <x v="4"/>
    <x v="5"/>
    <x v="0"/>
    <x v="10"/>
  </r>
  <r>
    <x v="0"/>
    <n v="29"/>
    <x v="3"/>
    <x v="1"/>
    <x v="1"/>
    <n v="3"/>
    <x v="3"/>
    <n v="3"/>
    <n v="1.5046296296296294E-3"/>
    <x v="0"/>
    <x v="8"/>
    <x v="4"/>
    <x v="3"/>
    <x v="13"/>
  </r>
  <r>
    <x v="0"/>
    <n v="2"/>
    <x v="4"/>
    <x v="0"/>
    <x v="2"/>
    <n v="4"/>
    <x v="5"/>
    <n v="4"/>
    <n v="1.5046296296296294E-3"/>
    <x v="2"/>
    <x v="5"/>
    <x v="4"/>
    <x v="1"/>
    <x v="6"/>
  </r>
  <r>
    <x v="0"/>
    <n v="25"/>
    <x v="4"/>
    <x v="0"/>
    <x v="0"/>
    <n v="5"/>
    <x v="4"/>
    <n v="4"/>
    <n v="1.5046296296296294E-3"/>
    <x v="0"/>
    <x v="0"/>
    <x v="6"/>
    <x v="0"/>
    <x v="7"/>
  </r>
  <r>
    <x v="0"/>
    <n v="17"/>
    <x v="4"/>
    <x v="2"/>
    <x v="0"/>
    <n v="5"/>
    <x v="10"/>
    <n v="1"/>
    <n v="1.5046296296296294E-3"/>
    <x v="0"/>
    <x v="8"/>
    <x v="7"/>
    <x v="3"/>
    <x v="4"/>
  </r>
  <r>
    <x v="0"/>
    <n v="11"/>
    <x v="6"/>
    <x v="0"/>
    <x v="0"/>
    <n v="2"/>
    <x v="2"/>
    <n v="3"/>
    <n v="1.5046296296296294E-3"/>
    <x v="0"/>
    <x v="7"/>
    <x v="6"/>
    <x v="0"/>
    <x v="10"/>
  </r>
  <r>
    <x v="0"/>
    <n v="28"/>
    <x v="11"/>
    <x v="4"/>
    <x v="2"/>
    <n v="2"/>
    <x v="2"/>
    <n v="1"/>
    <n v="1.5046296296296294E-3"/>
    <x v="0"/>
    <x v="0"/>
    <x v="6"/>
    <x v="2"/>
    <x v="8"/>
  </r>
  <r>
    <x v="0"/>
    <n v="12"/>
    <x v="1"/>
    <x v="1"/>
    <x v="1"/>
    <n v="2"/>
    <x v="7"/>
    <n v="4"/>
    <n v="1.5046296296296294E-3"/>
    <x v="1"/>
    <x v="3"/>
    <x v="3"/>
    <x v="1"/>
    <x v="6"/>
  </r>
  <r>
    <x v="1"/>
    <n v="30"/>
    <x v="4"/>
    <x v="0"/>
    <x v="3"/>
    <n v="0"/>
    <x v="9"/>
    <n v="2"/>
    <n v="1.5046296296296294E-3"/>
    <x v="3"/>
    <x v="9"/>
    <x v="3"/>
    <x v="3"/>
    <x v="4"/>
  </r>
  <r>
    <x v="1"/>
    <n v="11"/>
    <x v="4"/>
    <x v="3"/>
    <x v="1"/>
    <n v="0"/>
    <x v="9"/>
    <n v="3"/>
    <n v="1.5046296296296294E-3"/>
    <x v="3"/>
    <x v="9"/>
    <x v="0"/>
    <x v="1"/>
    <x v="6"/>
  </r>
  <r>
    <x v="0"/>
    <n v="11"/>
    <x v="5"/>
    <x v="4"/>
    <x v="0"/>
    <n v="5"/>
    <x v="4"/>
    <n v="3"/>
    <n v="1.5277777777777779E-3"/>
    <x v="0"/>
    <x v="5"/>
    <x v="0"/>
    <x v="3"/>
    <x v="4"/>
  </r>
  <r>
    <x v="0"/>
    <n v="15"/>
    <x v="5"/>
    <x v="2"/>
    <x v="2"/>
    <n v="2"/>
    <x v="2"/>
    <n v="1"/>
    <n v="1.5277777777777779E-3"/>
    <x v="0"/>
    <x v="2"/>
    <x v="5"/>
    <x v="1"/>
    <x v="2"/>
  </r>
  <r>
    <x v="0"/>
    <n v="14"/>
    <x v="6"/>
    <x v="1"/>
    <x v="1"/>
    <n v="2"/>
    <x v="2"/>
    <n v="1"/>
    <n v="1.5277777777777779E-3"/>
    <x v="0"/>
    <x v="5"/>
    <x v="2"/>
    <x v="2"/>
    <x v="11"/>
  </r>
  <r>
    <x v="0"/>
    <n v="11"/>
    <x v="6"/>
    <x v="0"/>
    <x v="2"/>
    <n v="1"/>
    <x v="0"/>
    <n v="1"/>
    <n v="1.5277777777777779E-3"/>
    <x v="0"/>
    <x v="4"/>
    <x v="3"/>
    <x v="1"/>
    <x v="2"/>
  </r>
  <r>
    <x v="0"/>
    <n v="1"/>
    <x v="8"/>
    <x v="1"/>
    <x v="0"/>
    <n v="4"/>
    <x v="5"/>
    <n v="2"/>
    <n v="1.5277777777777779E-3"/>
    <x v="2"/>
    <x v="2"/>
    <x v="1"/>
    <x v="0"/>
    <x v="7"/>
  </r>
  <r>
    <x v="0"/>
    <n v="7"/>
    <x v="8"/>
    <x v="1"/>
    <x v="2"/>
    <n v="3"/>
    <x v="3"/>
    <n v="1"/>
    <n v="1.5277777777777779E-3"/>
    <x v="0"/>
    <x v="5"/>
    <x v="5"/>
    <x v="0"/>
    <x v="5"/>
  </r>
  <r>
    <x v="0"/>
    <n v="1"/>
    <x v="8"/>
    <x v="2"/>
    <x v="1"/>
    <n v="3"/>
    <x v="3"/>
    <n v="2"/>
    <n v="1.5277777777777779E-3"/>
    <x v="0"/>
    <x v="0"/>
    <x v="7"/>
    <x v="1"/>
    <x v="6"/>
  </r>
  <r>
    <x v="0"/>
    <n v="6"/>
    <x v="11"/>
    <x v="4"/>
    <x v="2"/>
    <n v="2"/>
    <x v="7"/>
    <n v="1"/>
    <n v="1.5277777777777779E-3"/>
    <x v="1"/>
    <x v="2"/>
    <x v="0"/>
    <x v="0"/>
    <x v="9"/>
  </r>
  <r>
    <x v="0"/>
    <n v="31"/>
    <x v="1"/>
    <x v="1"/>
    <x v="1"/>
    <n v="1"/>
    <x v="6"/>
    <n v="2"/>
    <n v="1.5277777777777779E-3"/>
    <x v="1"/>
    <x v="0"/>
    <x v="2"/>
    <x v="1"/>
    <x v="6"/>
  </r>
  <r>
    <x v="0"/>
    <n v="12"/>
    <x v="1"/>
    <x v="1"/>
    <x v="2"/>
    <n v="2"/>
    <x v="8"/>
    <n v="4"/>
    <n v="1.5277777777777779E-3"/>
    <x v="0"/>
    <x v="1"/>
    <x v="4"/>
    <x v="3"/>
    <x v="4"/>
  </r>
  <r>
    <x v="0"/>
    <n v="28"/>
    <x v="2"/>
    <x v="5"/>
    <x v="4"/>
    <n v="5"/>
    <x v="10"/>
    <n v="3"/>
    <n v="1.5277777777777779E-3"/>
    <x v="0"/>
    <x v="7"/>
    <x v="4"/>
    <x v="1"/>
    <x v="15"/>
  </r>
  <r>
    <x v="0"/>
    <n v="2"/>
    <x v="2"/>
    <x v="0"/>
    <x v="3"/>
    <n v="2"/>
    <x v="8"/>
    <n v="2"/>
    <n v="1.5277777777777779E-3"/>
    <x v="0"/>
    <x v="5"/>
    <x v="2"/>
    <x v="1"/>
    <x v="2"/>
  </r>
  <r>
    <x v="0"/>
    <n v="21"/>
    <x v="2"/>
    <x v="2"/>
    <x v="1"/>
    <n v="2"/>
    <x v="2"/>
    <n v="3"/>
    <n v="1.5277777777777779E-3"/>
    <x v="0"/>
    <x v="0"/>
    <x v="2"/>
    <x v="2"/>
    <x v="8"/>
  </r>
  <r>
    <x v="0"/>
    <n v="30"/>
    <x v="2"/>
    <x v="1"/>
    <x v="0"/>
    <n v="4"/>
    <x v="3"/>
    <n v="1"/>
    <n v="1.5277777777777779E-3"/>
    <x v="0"/>
    <x v="4"/>
    <x v="1"/>
    <x v="1"/>
    <x v="15"/>
  </r>
  <r>
    <x v="0"/>
    <n v="24"/>
    <x v="2"/>
    <x v="5"/>
    <x v="2"/>
    <n v="5"/>
    <x v="4"/>
    <n v="2"/>
    <n v="1.5277777777777779E-3"/>
    <x v="0"/>
    <x v="0"/>
    <x v="3"/>
    <x v="3"/>
    <x v="4"/>
  </r>
  <r>
    <x v="0"/>
    <n v="24"/>
    <x v="2"/>
    <x v="3"/>
    <x v="1"/>
    <n v="3"/>
    <x v="3"/>
    <n v="2"/>
    <n v="1.5277777777777779E-3"/>
    <x v="0"/>
    <x v="6"/>
    <x v="4"/>
    <x v="1"/>
    <x v="1"/>
  </r>
  <r>
    <x v="0"/>
    <n v="30"/>
    <x v="2"/>
    <x v="4"/>
    <x v="0"/>
    <n v="2"/>
    <x v="2"/>
    <n v="2"/>
    <n v="1.5277777777777779E-3"/>
    <x v="0"/>
    <x v="5"/>
    <x v="0"/>
    <x v="2"/>
    <x v="11"/>
  </r>
  <r>
    <x v="0"/>
    <n v="22"/>
    <x v="2"/>
    <x v="4"/>
    <x v="0"/>
    <n v="3"/>
    <x v="2"/>
    <n v="2"/>
    <n v="1.5277777777777779E-3"/>
    <x v="0"/>
    <x v="0"/>
    <x v="5"/>
    <x v="2"/>
    <x v="8"/>
  </r>
  <r>
    <x v="0"/>
    <n v="26"/>
    <x v="2"/>
    <x v="2"/>
    <x v="4"/>
    <n v="5"/>
    <x v="4"/>
    <n v="3"/>
    <n v="1.5277777777777779E-3"/>
    <x v="0"/>
    <x v="7"/>
    <x v="6"/>
    <x v="1"/>
    <x v="6"/>
  </r>
  <r>
    <x v="0"/>
    <n v="29"/>
    <x v="3"/>
    <x v="2"/>
    <x v="2"/>
    <n v="1"/>
    <x v="6"/>
    <n v="4"/>
    <n v="1.5277777777777779E-3"/>
    <x v="1"/>
    <x v="3"/>
    <x v="6"/>
    <x v="0"/>
    <x v="7"/>
  </r>
  <r>
    <x v="0"/>
    <n v="20"/>
    <x v="3"/>
    <x v="1"/>
    <x v="2"/>
    <n v="2"/>
    <x v="7"/>
    <n v="5"/>
    <n v="1.5277777777777779E-3"/>
    <x v="1"/>
    <x v="0"/>
    <x v="7"/>
    <x v="0"/>
    <x v="5"/>
  </r>
  <r>
    <x v="0"/>
    <n v="4"/>
    <x v="3"/>
    <x v="2"/>
    <x v="0"/>
    <n v="5"/>
    <x v="5"/>
    <n v="2"/>
    <n v="1.5277777777777779E-3"/>
    <x v="0"/>
    <x v="1"/>
    <x v="2"/>
    <x v="0"/>
    <x v="10"/>
  </r>
  <r>
    <x v="0"/>
    <n v="20"/>
    <x v="3"/>
    <x v="2"/>
    <x v="1"/>
    <n v="2"/>
    <x v="2"/>
    <n v="2"/>
    <n v="1.5277777777777779E-3"/>
    <x v="0"/>
    <x v="0"/>
    <x v="2"/>
    <x v="3"/>
    <x v="13"/>
  </r>
  <r>
    <x v="0"/>
    <n v="22"/>
    <x v="3"/>
    <x v="4"/>
    <x v="2"/>
    <n v="1"/>
    <x v="0"/>
    <n v="1"/>
    <n v="1.5277777777777779E-3"/>
    <x v="0"/>
    <x v="4"/>
    <x v="3"/>
    <x v="0"/>
    <x v="5"/>
  </r>
  <r>
    <x v="0"/>
    <n v="30"/>
    <x v="3"/>
    <x v="3"/>
    <x v="1"/>
    <n v="3"/>
    <x v="3"/>
    <n v="2"/>
    <n v="1.5277777777777779E-3"/>
    <x v="0"/>
    <x v="7"/>
    <x v="6"/>
    <x v="1"/>
    <x v="1"/>
  </r>
  <r>
    <x v="0"/>
    <n v="3"/>
    <x v="3"/>
    <x v="0"/>
    <x v="0"/>
    <n v="3"/>
    <x v="3"/>
    <n v="2"/>
    <n v="1.5277777777777779E-3"/>
    <x v="0"/>
    <x v="0"/>
    <x v="1"/>
    <x v="0"/>
    <x v="9"/>
  </r>
  <r>
    <x v="0"/>
    <n v="8"/>
    <x v="3"/>
    <x v="0"/>
    <x v="3"/>
    <n v="4"/>
    <x v="5"/>
    <n v="3"/>
    <n v="1.5277777777777779E-3"/>
    <x v="0"/>
    <x v="2"/>
    <x v="6"/>
    <x v="2"/>
    <x v="8"/>
  </r>
  <r>
    <x v="0"/>
    <n v="23"/>
    <x v="3"/>
    <x v="0"/>
    <x v="2"/>
    <n v="3"/>
    <x v="3"/>
    <n v="1"/>
    <n v="1.5277777777777779E-3"/>
    <x v="0"/>
    <x v="2"/>
    <x v="7"/>
    <x v="3"/>
    <x v="13"/>
  </r>
  <r>
    <x v="0"/>
    <n v="22"/>
    <x v="4"/>
    <x v="2"/>
    <x v="2"/>
    <n v="2"/>
    <x v="7"/>
    <n v="3"/>
    <n v="1.5277777777777779E-3"/>
    <x v="1"/>
    <x v="8"/>
    <x v="1"/>
    <x v="0"/>
    <x v="9"/>
  </r>
  <r>
    <x v="0"/>
    <n v="3"/>
    <x v="4"/>
    <x v="2"/>
    <x v="1"/>
    <n v="1"/>
    <x v="6"/>
    <n v="3"/>
    <n v="1.5277777777777779E-3"/>
    <x v="1"/>
    <x v="2"/>
    <x v="6"/>
    <x v="1"/>
    <x v="2"/>
  </r>
  <r>
    <x v="0"/>
    <n v="6"/>
    <x v="4"/>
    <x v="2"/>
    <x v="1"/>
    <n v="3"/>
    <x v="1"/>
    <n v="5"/>
    <n v="1.5277777777777779E-3"/>
    <x v="0"/>
    <x v="6"/>
    <x v="2"/>
    <x v="3"/>
    <x v="13"/>
  </r>
  <r>
    <x v="0"/>
    <n v="22"/>
    <x v="4"/>
    <x v="2"/>
    <x v="2"/>
    <n v="5"/>
    <x v="4"/>
    <n v="2"/>
    <n v="1.5277777777777779E-3"/>
    <x v="0"/>
    <x v="4"/>
    <x v="5"/>
    <x v="0"/>
    <x v="5"/>
  </r>
  <r>
    <x v="0"/>
    <n v="22"/>
    <x v="4"/>
    <x v="4"/>
    <x v="0"/>
    <n v="2"/>
    <x v="2"/>
    <n v="1"/>
    <n v="1.5277777777777779E-3"/>
    <x v="0"/>
    <x v="8"/>
    <x v="3"/>
    <x v="0"/>
    <x v="9"/>
  </r>
  <r>
    <x v="0"/>
    <n v="11"/>
    <x v="4"/>
    <x v="1"/>
    <x v="2"/>
    <n v="3"/>
    <x v="3"/>
    <n v="1"/>
    <n v="1.5277777777777779E-3"/>
    <x v="0"/>
    <x v="6"/>
    <x v="6"/>
    <x v="0"/>
    <x v="5"/>
  </r>
  <r>
    <x v="0"/>
    <n v="17"/>
    <x v="4"/>
    <x v="0"/>
    <x v="1"/>
    <n v="3"/>
    <x v="3"/>
    <n v="5"/>
    <n v="1.5277777777777779E-3"/>
    <x v="0"/>
    <x v="4"/>
    <x v="6"/>
    <x v="1"/>
    <x v="1"/>
  </r>
  <r>
    <x v="0"/>
    <n v="1"/>
    <x v="4"/>
    <x v="1"/>
    <x v="2"/>
    <n v="4"/>
    <x v="5"/>
    <n v="1"/>
    <n v="1.5277777777777779E-3"/>
    <x v="0"/>
    <x v="2"/>
    <x v="7"/>
    <x v="1"/>
    <x v="6"/>
  </r>
  <r>
    <x v="0"/>
    <n v="11"/>
    <x v="10"/>
    <x v="4"/>
    <x v="1"/>
    <n v="4"/>
    <x v="5"/>
    <n v="3"/>
    <n v="1.5277777777777779E-3"/>
    <x v="2"/>
    <x v="8"/>
    <x v="3"/>
    <x v="2"/>
    <x v="11"/>
  </r>
  <r>
    <x v="0"/>
    <n v="25"/>
    <x v="10"/>
    <x v="4"/>
    <x v="2"/>
    <n v="2"/>
    <x v="2"/>
    <n v="2"/>
    <n v="1.5277777777777779E-3"/>
    <x v="0"/>
    <x v="2"/>
    <x v="3"/>
    <x v="2"/>
    <x v="11"/>
  </r>
  <r>
    <x v="0"/>
    <n v="24"/>
    <x v="10"/>
    <x v="0"/>
    <x v="0"/>
    <n v="3"/>
    <x v="3"/>
    <n v="3"/>
    <n v="1.5277777777777779E-3"/>
    <x v="0"/>
    <x v="0"/>
    <x v="5"/>
    <x v="3"/>
    <x v="13"/>
  </r>
  <r>
    <x v="0"/>
    <n v="31"/>
    <x v="10"/>
    <x v="0"/>
    <x v="1"/>
    <n v="2"/>
    <x v="2"/>
    <n v="2"/>
    <n v="1.5277777777777779E-3"/>
    <x v="0"/>
    <x v="1"/>
    <x v="7"/>
    <x v="1"/>
    <x v="1"/>
  </r>
  <r>
    <x v="0"/>
    <n v="11"/>
    <x v="5"/>
    <x v="4"/>
    <x v="0"/>
    <n v="5"/>
    <x v="4"/>
    <n v="3"/>
    <n v="1.5277777777777779E-3"/>
    <x v="0"/>
    <x v="5"/>
    <x v="0"/>
    <x v="3"/>
    <x v="4"/>
  </r>
  <r>
    <x v="0"/>
    <n v="15"/>
    <x v="5"/>
    <x v="2"/>
    <x v="2"/>
    <n v="2"/>
    <x v="2"/>
    <n v="1"/>
    <n v="1.5277777777777779E-3"/>
    <x v="0"/>
    <x v="2"/>
    <x v="5"/>
    <x v="1"/>
    <x v="2"/>
  </r>
  <r>
    <x v="0"/>
    <n v="14"/>
    <x v="6"/>
    <x v="1"/>
    <x v="1"/>
    <n v="2"/>
    <x v="2"/>
    <n v="1"/>
    <n v="1.5277777777777779E-3"/>
    <x v="0"/>
    <x v="5"/>
    <x v="2"/>
    <x v="2"/>
    <x v="11"/>
  </r>
  <r>
    <x v="0"/>
    <n v="11"/>
    <x v="6"/>
    <x v="0"/>
    <x v="2"/>
    <n v="1"/>
    <x v="0"/>
    <n v="1"/>
    <n v="1.5277777777777779E-3"/>
    <x v="0"/>
    <x v="4"/>
    <x v="3"/>
    <x v="1"/>
    <x v="2"/>
  </r>
  <r>
    <x v="0"/>
    <n v="1"/>
    <x v="8"/>
    <x v="1"/>
    <x v="0"/>
    <n v="4"/>
    <x v="5"/>
    <n v="2"/>
    <n v="1.5277777777777779E-3"/>
    <x v="2"/>
    <x v="2"/>
    <x v="1"/>
    <x v="0"/>
    <x v="7"/>
  </r>
  <r>
    <x v="0"/>
    <n v="7"/>
    <x v="8"/>
    <x v="1"/>
    <x v="2"/>
    <n v="3"/>
    <x v="3"/>
    <n v="1"/>
    <n v="1.5277777777777779E-3"/>
    <x v="0"/>
    <x v="5"/>
    <x v="5"/>
    <x v="0"/>
    <x v="5"/>
  </r>
  <r>
    <x v="0"/>
    <n v="1"/>
    <x v="8"/>
    <x v="2"/>
    <x v="1"/>
    <n v="3"/>
    <x v="3"/>
    <n v="2"/>
    <n v="1.5277777777777779E-3"/>
    <x v="0"/>
    <x v="0"/>
    <x v="7"/>
    <x v="1"/>
    <x v="6"/>
  </r>
  <r>
    <x v="0"/>
    <n v="6"/>
    <x v="11"/>
    <x v="4"/>
    <x v="2"/>
    <n v="2"/>
    <x v="7"/>
    <n v="1"/>
    <n v="1.5277777777777779E-3"/>
    <x v="1"/>
    <x v="2"/>
    <x v="0"/>
    <x v="0"/>
    <x v="9"/>
  </r>
  <r>
    <x v="0"/>
    <n v="31"/>
    <x v="1"/>
    <x v="1"/>
    <x v="1"/>
    <n v="1"/>
    <x v="6"/>
    <n v="2"/>
    <n v="1.5277777777777779E-3"/>
    <x v="1"/>
    <x v="0"/>
    <x v="2"/>
    <x v="1"/>
    <x v="6"/>
  </r>
  <r>
    <x v="1"/>
    <n v="14"/>
    <x v="7"/>
    <x v="3"/>
    <x v="2"/>
    <n v="0"/>
    <x v="9"/>
    <n v="4"/>
    <n v="1.5277777777777779E-3"/>
    <x v="3"/>
    <x v="9"/>
    <x v="3"/>
    <x v="1"/>
    <x v="6"/>
  </r>
  <r>
    <x v="1"/>
    <n v="3"/>
    <x v="8"/>
    <x v="0"/>
    <x v="3"/>
    <n v="0"/>
    <x v="9"/>
    <n v="1"/>
    <n v="1.5277777777777779E-3"/>
    <x v="3"/>
    <x v="9"/>
    <x v="7"/>
    <x v="1"/>
    <x v="1"/>
  </r>
  <r>
    <x v="1"/>
    <n v="8"/>
    <x v="9"/>
    <x v="0"/>
    <x v="3"/>
    <n v="0"/>
    <x v="9"/>
    <n v="2"/>
    <n v="1.5277777777777779E-3"/>
    <x v="3"/>
    <x v="9"/>
    <x v="3"/>
    <x v="0"/>
    <x v="10"/>
  </r>
  <r>
    <x v="1"/>
    <n v="30"/>
    <x v="1"/>
    <x v="2"/>
    <x v="2"/>
    <n v="0"/>
    <x v="9"/>
    <n v="1"/>
    <n v="1.5277777777777779E-3"/>
    <x v="3"/>
    <x v="9"/>
    <x v="5"/>
    <x v="0"/>
    <x v="7"/>
  </r>
  <r>
    <x v="1"/>
    <n v="27"/>
    <x v="2"/>
    <x v="0"/>
    <x v="2"/>
    <n v="0"/>
    <x v="9"/>
    <n v="3"/>
    <n v="1.5277777777777779E-3"/>
    <x v="3"/>
    <x v="9"/>
    <x v="5"/>
    <x v="3"/>
    <x v="13"/>
  </r>
  <r>
    <x v="1"/>
    <n v="16"/>
    <x v="2"/>
    <x v="1"/>
    <x v="3"/>
    <n v="0"/>
    <x v="9"/>
    <n v="5"/>
    <n v="1.5277777777777779E-3"/>
    <x v="3"/>
    <x v="9"/>
    <x v="1"/>
    <x v="0"/>
    <x v="10"/>
  </r>
  <r>
    <x v="1"/>
    <n v="9"/>
    <x v="3"/>
    <x v="1"/>
    <x v="1"/>
    <n v="0"/>
    <x v="9"/>
    <n v="5"/>
    <n v="1.5277777777777779E-3"/>
    <x v="3"/>
    <x v="9"/>
    <x v="2"/>
    <x v="2"/>
    <x v="11"/>
  </r>
  <r>
    <x v="1"/>
    <n v="9"/>
    <x v="3"/>
    <x v="3"/>
    <x v="1"/>
    <n v="0"/>
    <x v="9"/>
    <n v="2"/>
    <n v="1.5277777777777779E-3"/>
    <x v="3"/>
    <x v="9"/>
    <x v="2"/>
    <x v="0"/>
    <x v="7"/>
  </r>
  <r>
    <x v="1"/>
    <n v="29"/>
    <x v="3"/>
    <x v="0"/>
    <x v="0"/>
    <n v="0"/>
    <x v="9"/>
    <n v="4"/>
    <n v="1.5277777777777779E-3"/>
    <x v="3"/>
    <x v="9"/>
    <x v="5"/>
    <x v="0"/>
    <x v="5"/>
  </r>
  <r>
    <x v="1"/>
    <n v="29"/>
    <x v="3"/>
    <x v="5"/>
    <x v="2"/>
    <n v="0"/>
    <x v="9"/>
    <n v="2"/>
    <n v="1.5277777777777779E-3"/>
    <x v="3"/>
    <x v="9"/>
    <x v="5"/>
    <x v="0"/>
    <x v="12"/>
  </r>
  <r>
    <x v="1"/>
    <n v="21"/>
    <x v="4"/>
    <x v="4"/>
    <x v="2"/>
    <n v="0"/>
    <x v="9"/>
    <n v="2"/>
    <n v="1.5277777777777779E-3"/>
    <x v="3"/>
    <x v="9"/>
    <x v="5"/>
    <x v="2"/>
    <x v="8"/>
  </r>
  <r>
    <x v="1"/>
    <n v="21"/>
    <x v="10"/>
    <x v="0"/>
    <x v="2"/>
    <n v="0"/>
    <x v="9"/>
    <n v="1"/>
    <n v="1.5277777777777779E-3"/>
    <x v="3"/>
    <x v="9"/>
    <x v="5"/>
    <x v="0"/>
    <x v="7"/>
  </r>
  <r>
    <x v="1"/>
    <n v="14"/>
    <x v="7"/>
    <x v="3"/>
    <x v="2"/>
    <n v="0"/>
    <x v="9"/>
    <n v="4"/>
    <n v="1.5277777777777779E-3"/>
    <x v="3"/>
    <x v="9"/>
    <x v="3"/>
    <x v="1"/>
    <x v="6"/>
  </r>
  <r>
    <x v="1"/>
    <n v="3"/>
    <x v="8"/>
    <x v="0"/>
    <x v="3"/>
    <n v="0"/>
    <x v="9"/>
    <n v="1"/>
    <n v="1.5277777777777779E-3"/>
    <x v="3"/>
    <x v="9"/>
    <x v="7"/>
    <x v="1"/>
    <x v="1"/>
  </r>
  <r>
    <x v="1"/>
    <n v="8"/>
    <x v="9"/>
    <x v="0"/>
    <x v="3"/>
    <n v="0"/>
    <x v="9"/>
    <n v="2"/>
    <n v="1.5277777777777779E-3"/>
    <x v="3"/>
    <x v="9"/>
    <x v="3"/>
    <x v="0"/>
    <x v="10"/>
  </r>
  <r>
    <x v="0"/>
    <n v="11"/>
    <x v="5"/>
    <x v="3"/>
    <x v="4"/>
    <n v="3"/>
    <x v="3"/>
    <n v="2"/>
    <n v="1.5972222222222221E-3"/>
    <x v="0"/>
    <x v="0"/>
    <x v="7"/>
    <x v="2"/>
    <x v="8"/>
  </r>
  <r>
    <x v="0"/>
    <n v="30"/>
    <x v="2"/>
    <x v="4"/>
    <x v="2"/>
    <n v="5"/>
    <x v="4"/>
    <n v="2"/>
    <n v="1.5972222222222221E-3"/>
    <x v="0"/>
    <x v="4"/>
    <x v="2"/>
    <x v="1"/>
    <x v="2"/>
  </r>
  <r>
    <x v="0"/>
    <n v="1"/>
    <x v="3"/>
    <x v="4"/>
    <x v="2"/>
    <n v="4"/>
    <x v="1"/>
    <n v="2"/>
    <n v="1.5972222222222221E-3"/>
    <x v="2"/>
    <x v="3"/>
    <x v="7"/>
    <x v="0"/>
    <x v="10"/>
  </r>
  <r>
    <x v="0"/>
    <n v="28"/>
    <x v="3"/>
    <x v="4"/>
    <x v="2"/>
    <n v="2"/>
    <x v="2"/>
    <n v="1"/>
    <n v="1.5972222222222221E-3"/>
    <x v="0"/>
    <x v="8"/>
    <x v="2"/>
    <x v="0"/>
    <x v="9"/>
  </r>
  <r>
    <x v="0"/>
    <n v="4"/>
    <x v="4"/>
    <x v="0"/>
    <x v="2"/>
    <n v="2"/>
    <x v="2"/>
    <n v="5"/>
    <n v="1.5972222222222221E-3"/>
    <x v="0"/>
    <x v="5"/>
    <x v="7"/>
    <x v="0"/>
    <x v="0"/>
  </r>
  <r>
    <x v="0"/>
    <n v="19"/>
    <x v="4"/>
    <x v="4"/>
    <x v="2"/>
    <n v="5"/>
    <x v="10"/>
    <n v="1"/>
    <n v="1.5972222222222221E-3"/>
    <x v="0"/>
    <x v="4"/>
    <x v="3"/>
    <x v="1"/>
    <x v="6"/>
  </r>
  <r>
    <x v="0"/>
    <n v="8"/>
    <x v="4"/>
    <x v="0"/>
    <x v="0"/>
    <n v="4"/>
    <x v="5"/>
    <n v="1"/>
    <n v="1.5972222222222221E-3"/>
    <x v="0"/>
    <x v="7"/>
    <x v="6"/>
    <x v="3"/>
    <x v="4"/>
  </r>
  <r>
    <x v="0"/>
    <n v="13"/>
    <x v="10"/>
    <x v="2"/>
    <x v="2"/>
    <n v="1"/>
    <x v="6"/>
    <n v="3"/>
    <n v="1.5972222222222221E-3"/>
    <x v="1"/>
    <x v="0"/>
    <x v="1"/>
    <x v="3"/>
    <x v="4"/>
  </r>
  <r>
    <x v="0"/>
    <n v="16"/>
    <x v="10"/>
    <x v="0"/>
    <x v="0"/>
    <n v="3"/>
    <x v="3"/>
    <n v="3"/>
    <n v="1.5972222222222221E-3"/>
    <x v="0"/>
    <x v="8"/>
    <x v="4"/>
    <x v="0"/>
    <x v="0"/>
  </r>
  <r>
    <x v="0"/>
    <n v="11"/>
    <x v="5"/>
    <x v="3"/>
    <x v="4"/>
    <n v="3"/>
    <x v="3"/>
    <n v="2"/>
    <n v="1.5972222222222221E-3"/>
    <x v="0"/>
    <x v="0"/>
    <x v="7"/>
    <x v="2"/>
    <x v="8"/>
  </r>
  <r>
    <x v="1"/>
    <n v="11"/>
    <x v="5"/>
    <x v="5"/>
    <x v="2"/>
    <n v="0"/>
    <x v="9"/>
    <n v="4"/>
    <n v="1.5972222222222221E-3"/>
    <x v="3"/>
    <x v="9"/>
    <x v="3"/>
    <x v="0"/>
    <x v="10"/>
  </r>
  <r>
    <x v="1"/>
    <n v="12"/>
    <x v="7"/>
    <x v="0"/>
    <x v="4"/>
    <n v="0"/>
    <x v="9"/>
    <n v="4"/>
    <n v="1.5972222222222221E-3"/>
    <x v="3"/>
    <x v="9"/>
    <x v="0"/>
    <x v="1"/>
    <x v="6"/>
  </r>
  <r>
    <x v="1"/>
    <n v="30"/>
    <x v="8"/>
    <x v="1"/>
    <x v="2"/>
    <n v="0"/>
    <x v="9"/>
    <n v="3"/>
    <n v="1.5972222222222221E-3"/>
    <x v="3"/>
    <x v="9"/>
    <x v="5"/>
    <x v="2"/>
    <x v="11"/>
  </r>
  <r>
    <x v="1"/>
    <n v="6"/>
    <x v="10"/>
    <x v="1"/>
    <x v="2"/>
    <n v="0"/>
    <x v="9"/>
    <n v="2"/>
    <n v="1.5972222222222221E-3"/>
    <x v="3"/>
    <x v="9"/>
    <x v="6"/>
    <x v="1"/>
    <x v="14"/>
  </r>
  <r>
    <x v="1"/>
    <n v="11"/>
    <x v="5"/>
    <x v="5"/>
    <x v="2"/>
    <n v="0"/>
    <x v="9"/>
    <n v="4"/>
    <n v="1.5972222222222221E-3"/>
    <x v="3"/>
    <x v="9"/>
    <x v="3"/>
    <x v="0"/>
    <x v="10"/>
  </r>
  <r>
    <x v="1"/>
    <n v="12"/>
    <x v="7"/>
    <x v="0"/>
    <x v="4"/>
    <n v="0"/>
    <x v="9"/>
    <n v="4"/>
    <n v="1.5972222222222221E-3"/>
    <x v="3"/>
    <x v="9"/>
    <x v="0"/>
    <x v="1"/>
    <x v="6"/>
  </r>
  <r>
    <x v="1"/>
    <n v="30"/>
    <x v="8"/>
    <x v="1"/>
    <x v="2"/>
    <n v="0"/>
    <x v="9"/>
    <n v="3"/>
    <n v="1.5972222222222221E-3"/>
    <x v="3"/>
    <x v="9"/>
    <x v="5"/>
    <x v="2"/>
    <x v="11"/>
  </r>
  <r>
    <x v="0"/>
    <n v="15"/>
    <x v="5"/>
    <x v="3"/>
    <x v="2"/>
    <n v="4"/>
    <x v="5"/>
    <n v="3"/>
    <n v="1.6782407407407406E-3"/>
    <x v="2"/>
    <x v="3"/>
    <x v="7"/>
    <x v="0"/>
    <x v="5"/>
  </r>
  <r>
    <x v="0"/>
    <n v="1"/>
    <x v="8"/>
    <x v="3"/>
    <x v="2"/>
    <n v="2"/>
    <x v="7"/>
    <n v="2"/>
    <n v="1.6782407407407406E-3"/>
    <x v="1"/>
    <x v="1"/>
    <x v="2"/>
    <x v="2"/>
    <x v="3"/>
  </r>
  <r>
    <x v="0"/>
    <n v="1"/>
    <x v="8"/>
    <x v="2"/>
    <x v="1"/>
    <n v="2"/>
    <x v="2"/>
    <n v="3"/>
    <n v="1.6782407407407406E-3"/>
    <x v="0"/>
    <x v="2"/>
    <x v="6"/>
    <x v="0"/>
    <x v="7"/>
  </r>
  <r>
    <x v="0"/>
    <n v="20"/>
    <x v="8"/>
    <x v="2"/>
    <x v="3"/>
    <n v="3"/>
    <x v="3"/>
    <n v="2"/>
    <n v="1.6782407407407406E-3"/>
    <x v="0"/>
    <x v="4"/>
    <x v="7"/>
    <x v="0"/>
    <x v="5"/>
  </r>
  <r>
    <x v="0"/>
    <n v="10"/>
    <x v="2"/>
    <x v="2"/>
    <x v="2"/>
    <n v="1"/>
    <x v="6"/>
    <n v="3"/>
    <n v="1.6782407407407406E-3"/>
    <x v="1"/>
    <x v="7"/>
    <x v="1"/>
    <x v="1"/>
    <x v="6"/>
  </r>
  <r>
    <x v="0"/>
    <n v="14"/>
    <x v="2"/>
    <x v="3"/>
    <x v="0"/>
    <n v="3"/>
    <x v="1"/>
    <n v="2"/>
    <n v="1.6782407407407406E-3"/>
    <x v="0"/>
    <x v="2"/>
    <x v="3"/>
    <x v="0"/>
    <x v="12"/>
  </r>
  <r>
    <x v="0"/>
    <n v="1"/>
    <x v="3"/>
    <x v="2"/>
    <x v="1"/>
    <n v="1"/>
    <x v="6"/>
    <n v="1"/>
    <n v="1.6782407407407406E-3"/>
    <x v="1"/>
    <x v="4"/>
    <x v="2"/>
    <x v="1"/>
    <x v="14"/>
  </r>
  <r>
    <x v="0"/>
    <n v="11"/>
    <x v="3"/>
    <x v="0"/>
    <x v="1"/>
    <n v="5"/>
    <x v="10"/>
    <n v="1"/>
    <n v="1.6782407407407406E-3"/>
    <x v="0"/>
    <x v="0"/>
    <x v="2"/>
    <x v="0"/>
    <x v="12"/>
  </r>
  <r>
    <x v="0"/>
    <n v="15"/>
    <x v="3"/>
    <x v="0"/>
    <x v="2"/>
    <n v="2"/>
    <x v="8"/>
    <n v="4"/>
    <n v="1.6782407407407406E-3"/>
    <x v="0"/>
    <x v="5"/>
    <x v="7"/>
    <x v="3"/>
    <x v="13"/>
  </r>
  <r>
    <x v="0"/>
    <n v="29"/>
    <x v="3"/>
    <x v="0"/>
    <x v="2"/>
    <n v="3"/>
    <x v="3"/>
    <n v="1"/>
    <n v="1.6782407407407406E-3"/>
    <x v="0"/>
    <x v="4"/>
    <x v="0"/>
    <x v="0"/>
    <x v="12"/>
  </r>
  <r>
    <x v="0"/>
    <n v="8"/>
    <x v="3"/>
    <x v="2"/>
    <x v="2"/>
    <n v="2"/>
    <x v="2"/>
    <n v="5"/>
    <n v="1.6782407407407406E-3"/>
    <x v="0"/>
    <x v="6"/>
    <x v="1"/>
    <x v="1"/>
    <x v="6"/>
  </r>
  <r>
    <x v="0"/>
    <n v="8"/>
    <x v="3"/>
    <x v="3"/>
    <x v="0"/>
    <n v="5"/>
    <x v="4"/>
    <n v="3"/>
    <n v="1.6782407407407406E-3"/>
    <x v="0"/>
    <x v="4"/>
    <x v="6"/>
    <x v="1"/>
    <x v="6"/>
  </r>
  <r>
    <x v="0"/>
    <n v="10"/>
    <x v="4"/>
    <x v="3"/>
    <x v="1"/>
    <n v="1"/>
    <x v="0"/>
    <n v="6"/>
    <n v="1.6782407407407406E-3"/>
    <x v="0"/>
    <x v="0"/>
    <x v="5"/>
    <x v="2"/>
    <x v="11"/>
  </r>
  <r>
    <x v="0"/>
    <n v="11"/>
    <x v="4"/>
    <x v="1"/>
    <x v="1"/>
    <n v="4"/>
    <x v="5"/>
    <n v="2"/>
    <n v="1.6782407407407406E-3"/>
    <x v="0"/>
    <x v="5"/>
    <x v="3"/>
    <x v="1"/>
    <x v="2"/>
  </r>
  <r>
    <x v="0"/>
    <n v="22"/>
    <x v="4"/>
    <x v="5"/>
    <x v="0"/>
    <n v="2"/>
    <x v="2"/>
    <n v="2"/>
    <n v="1.6782407407407406E-3"/>
    <x v="0"/>
    <x v="7"/>
    <x v="3"/>
    <x v="1"/>
    <x v="1"/>
  </r>
  <r>
    <x v="0"/>
    <n v="18"/>
    <x v="4"/>
    <x v="2"/>
    <x v="4"/>
    <n v="5"/>
    <x v="4"/>
    <n v="4"/>
    <n v="1.6782407407407406E-3"/>
    <x v="0"/>
    <x v="0"/>
    <x v="5"/>
    <x v="2"/>
    <x v="8"/>
  </r>
  <r>
    <x v="0"/>
    <n v="15"/>
    <x v="5"/>
    <x v="3"/>
    <x v="2"/>
    <n v="4"/>
    <x v="5"/>
    <n v="3"/>
    <n v="1.6782407407407406E-3"/>
    <x v="2"/>
    <x v="3"/>
    <x v="7"/>
    <x v="0"/>
    <x v="5"/>
  </r>
  <r>
    <x v="0"/>
    <n v="1"/>
    <x v="8"/>
    <x v="3"/>
    <x v="2"/>
    <n v="2"/>
    <x v="7"/>
    <n v="2"/>
    <n v="1.6782407407407406E-3"/>
    <x v="1"/>
    <x v="1"/>
    <x v="2"/>
    <x v="2"/>
    <x v="3"/>
  </r>
  <r>
    <x v="0"/>
    <n v="1"/>
    <x v="8"/>
    <x v="2"/>
    <x v="1"/>
    <n v="2"/>
    <x v="2"/>
    <n v="3"/>
    <n v="1.6782407407407406E-3"/>
    <x v="0"/>
    <x v="2"/>
    <x v="6"/>
    <x v="0"/>
    <x v="7"/>
  </r>
  <r>
    <x v="0"/>
    <n v="20"/>
    <x v="8"/>
    <x v="2"/>
    <x v="3"/>
    <n v="3"/>
    <x v="3"/>
    <n v="2"/>
    <n v="1.6782407407407406E-3"/>
    <x v="0"/>
    <x v="4"/>
    <x v="7"/>
    <x v="0"/>
    <x v="5"/>
  </r>
  <r>
    <x v="1"/>
    <n v="12"/>
    <x v="8"/>
    <x v="0"/>
    <x v="1"/>
    <n v="0"/>
    <x v="9"/>
    <n v="2"/>
    <n v="1.6782407407407406E-3"/>
    <x v="3"/>
    <x v="9"/>
    <x v="5"/>
    <x v="3"/>
    <x v="13"/>
  </r>
  <r>
    <x v="1"/>
    <n v="14"/>
    <x v="9"/>
    <x v="0"/>
    <x v="2"/>
    <n v="0"/>
    <x v="9"/>
    <n v="1"/>
    <n v="1.6782407407407406E-3"/>
    <x v="3"/>
    <x v="9"/>
    <x v="7"/>
    <x v="1"/>
    <x v="2"/>
  </r>
  <r>
    <x v="1"/>
    <n v="15"/>
    <x v="1"/>
    <x v="0"/>
    <x v="1"/>
    <n v="0"/>
    <x v="9"/>
    <n v="2"/>
    <n v="1.6782407407407406E-3"/>
    <x v="3"/>
    <x v="9"/>
    <x v="4"/>
    <x v="0"/>
    <x v="9"/>
  </r>
  <r>
    <x v="1"/>
    <n v="20"/>
    <x v="2"/>
    <x v="4"/>
    <x v="1"/>
    <n v="0"/>
    <x v="9"/>
    <n v="1"/>
    <n v="1.6782407407407406E-3"/>
    <x v="3"/>
    <x v="9"/>
    <x v="1"/>
    <x v="2"/>
    <x v="8"/>
  </r>
  <r>
    <x v="1"/>
    <n v="2"/>
    <x v="3"/>
    <x v="0"/>
    <x v="1"/>
    <n v="0"/>
    <x v="9"/>
    <n v="2"/>
    <n v="1.6782407407407406E-3"/>
    <x v="3"/>
    <x v="9"/>
    <x v="2"/>
    <x v="1"/>
    <x v="15"/>
  </r>
  <r>
    <x v="1"/>
    <n v="21"/>
    <x v="3"/>
    <x v="2"/>
    <x v="2"/>
    <n v="0"/>
    <x v="9"/>
    <n v="3"/>
    <n v="1.6782407407407406E-3"/>
    <x v="3"/>
    <x v="9"/>
    <x v="2"/>
    <x v="0"/>
    <x v="9"/>
  </r>
  <r>
    <x v="1"/>
    <n v="23"/>
    <x v="3"/>
    <x v="4"/>
    <x v="2"/>
    <n v="0"/>
    <x v="9"/>
    <n v="3"/>
    <n v="1.6782407407407406E-3"/>
    <x v="3"/>
    <x v="9"/>
    <x v="6"/>
    <x v="3"/>
    <x v="13"/>
  </r>
  <r>
    <x v="1"/>
    <n v="14"/>
    <x v="4"/>
    <x v="0"/>
    <x v="2"/>
    <n v="0"/>
    <x v="9"/>
    <n v="2"/>
    <n v="1.6782407407407406E-3"/>
    <x v="3"/>
    <x v="9"/>
    <x v="5"/>
    <x v="1"/>
    <x v="6"/>
  </r>
  <r>
    <x v="1"/>
    <n v="16"/>
    <x v="4"/>
    <x v="3"/>
    <x v="2"/>
    <n v="0"/>
    <x v="9"/>
    <n v="3"/>
    <n v="1.6782407407407406E-3"/>
    <x v="3"/>
    <x v="9"/>
    <x v="5"/>
    <x v="2"/>
    <x v="11"/>
  </r>
  <r>
    <x v="1"/>
    <n v="12"/>
    <x v="8"/>
    <x v="0"/>
    <x v="1"/>
    <n v="0"/>
    <x v="9"/>
    <n v="2"/>
    <n v="1.6782407407407406E-3"/>
    <x v="3"/>
    <x v="9"/>
    <x v="5"/>
    <x v="3"/>
    <x v="13"/>
  </r>
  <r>
    <x v="1"/>
    <n v="14"/>
    <x v="9"/>
    <x v="0"/>
    <x v="2"/>
    <n v="0"/>
    <x v="9"/>
    <n v="1"/>
    <n v="1.6782407407407406E-3"/>
    <x v="3"/>
    <x v="9"/>
    <x v="7"/>
    <x v="1"/>
    <x v="2"/>
  </r>
  <r>
    <x v="0"/>
    <n v="11"/>
    <x v="5"/>
    <x v="3"/>
    <x v="2"/>
    <n v="5"/>
    <x v="5"/>
    <n v="1"/>
    <n v="1.736111111111111E-3"/>
    <x v="0"/>
    <x v="2"/>
    <x v="6"/>
    <x v="2"/>
    <x v="8"/>
  </r>
  <r>
    <x v="0"/>
    <n v="14"/>
    <x v="6"/>
    <x v="4"/>
    <x v="2"/>
    <n v="2"/>
    <x v="8"/>
    <n v="7"/>
    <n v="1.736111111111111E-3"/>
    <x v="0"/>
    <x v="2"/>
    <x v="5"/>
    <x v="0"/>
    <x v="7"/>
  </r>
  <r>
    <x v="0"/>
    <n v="10"/>
    <x v="11"/>
    <x v="2"/>
    <x v="1"/>
    <n v="1"/>
    <x v="0"/>
    <n v="1"/>
    <n v="1.736111111111111E-3"/>
    <x v="0"/>
    <x v="5"/>
    <x v="2"/>
    <x v="0"/>
    <x v="7"/>
  </r>
  <r>
    <x v="0"/>
    <n v="12"/>
    <x v="11"/>
    <x v="1"/>
    <x v="1"/>
    <n v="5"/>
    <x v="4"/>
    <n v="2"/>
    <n v="1.736111111111111E-3"/>
    <x v="0"/>
    <x v="0"/>
    <x v="0"/>
    <x v="2"/>
    <x v="11"/>
  </r>
  <r>
    <x v="0"/>
    <n v="22"/>
    <x v="2"/>
    <x v="2"/>
    <x v="2"/>
    <n v="1"/>
    <x v="6"/>
    <n v="2"/>
    <n v="1.736111111111111E-3"/>
    <x v="1"/>
    <x v="4"/>
    <x v="7"/>
    <x v="3"/>
    <x v="13"/>
  </r>
  <r>
    <x v="0"/>
    <n v="27"/>
    <x v="2"/>
    <x v="0"/>
    <x v="2"/>
    <n v="5"/>
    <x v="10"/>
    <n v="3"/>
    <n v="1.736111111111111E-3"/>
    <x v="0"/>
    <x v="4"/>
    <x v="5"/>
    <x v="1"/>
    <x v="6"/>
  </r>
  <r>
    <x v="0"/>
    <n v="21"/>
    <x v="3"/>
    <x v="3"/>
    <x v="0"/>
    <n v="2"/>
    <x v="7"/>
    <n v="3"/>
    <n v="1.736111111111111E-3"/>
    <x v="1"/>
    <x v="3"/>
    <x v="2"/>
    <x v="2"/>
    <x v="8"/>
  </r>
  <r>
    <x v="0"/>
    <n v="24"/>
    <x v="3"/>
    <x v="0"/>
    <x v="1"/>
    <n v="4"/>
    <x v="5"/>
    <n v="2"/>
    <n v="1.736111111111111E-3"/>
    <x v="2"/>
    <x v="5"/>
    <x v="2"/>
    <x v="2"/>
    <x v="8"/>
  </r>
  <r>
    <x v="0"/>
    <n v="5"/>
    <x v="3"/>
    <x v="0"/>
    <x v="0"/>
    <n v="4"/>
    <x v="1"/>
    <n v="4"/>
    <n v="1.736111111111111E-3"/>
    <x v="2"/>
    <x v="0"/>
    <x v="4"/>
    <x v="1"/>
    <x v="1"/>
  </r>
  <r>
    <x v="0"/>
    <n v="1"/>
    <x v="3"/>
    <x v="2"/>
    <x v="1"/>
    <n v="2"/>
    <x v="2"/>
    <n v="1"/>
    <n v="1.736111111111111E-3"/>
    <x v="0"/>
    <x v="2"/>
    <x v="2"/>
    <x v="1"/>
    <x v="2"/>
  </r>
  <r>
    <x v="0"/>
    <n v="8"/>
    <x v="3"/>
    <x v="3"/>
    <x v="2"/>
    <n v="3"/>
    <x v="3"/>
    <n v="1"/>
    <n v="1.736111111111111E-3"/>
    <x v="0"/>
    <x v="4"/>
    <x v="3"/>
    <x v="1"/>
    <x v="1"/>
  </r>
  <r>
    <x v="0"/>
    <n v="28"/>
    <x v="3"/>
    <x v="2"/>
    <x v="2"/>
    <n v="3"/>
    <x v="3"/>
    <n v="2"/>
    <n v="1.736111111111111E-3"/>
    <x v="0"/>
    <x v="6"/>
    <x v="3"/>
    <x v="0"/>
    <x v="7"/>
  </r>
  <r>
    <x v="0"/>
    <n v="7"/>
    <x v="3"/>
    <x v="3"/>
    <x v="4"/>
    <n v="2"/>
    <x v="2"/>
    <n v="1"/>
    <n v="1.736111111111111E-3"/>
    <x v="0"/>
    <x v="3"/>
    <x v="6"/>
    <x v="1"/>
    <x v="2"/>
  </r>
  <r>
    <x v="0"/>
    <n v="30"/>
    <x v="4"/>
    <x v="2"/>
    <x v="0"/>
    <n v="3"/>
    <x v="3"/>
    <n v="1"/>
    <n v="1.736111111111111E-3"/>
    <x v="0"/>
    <x v="2"/>
    <x v="5"/>
    <x v="2"/>
    <x v="8"/>
  </r>
  <r>
    <x v="0"/>
    <n v="1"/>
    <x v="4"/>
    <x v="1"/>
    <x v="2"/>
    <n v="4"/>
    <x v="5"/>
    <n v="3"/>
    <n v="1.736111111111111E-3"/>
    <x v="0"/>
    <x v="7"/>
    <x v="1"/>
    <x v="3"/>
    <x v="4"/>
  </r>
  <r>
    <x v="0"/>
    <n v="5"/>
    <x v="4"/>
    <x v="3"/>
    <x v="0"/>
    <n v="2"/>
    <x v="2"/>
    <n v="3"/>
    <n v="1.736111111111111E-3"/>
    <x v="0"/>
    <x v="0"/>
    <x v="7"/>
    <x v="0"/>
    <x v="7"/>
  </r>
  <r>
    <x v="0"/>
    <n v="1"/>
    <x v="10"/>
    <x v="2"/>
    <x v="1"/>
    <n v="2"/>
    <x v="2"/>
    <n v="4"/>
    <n v="1.736111111111111E-3"/>
    <x v="0"/>
    <x v="0"/>
    <x v="0"/>
    <x v="3"/>
    <x v="13"/>
  </r>
  <r>
    <x v="0"/>
    <n v="2"/>
    <x v="10"/>
    <x v="0"/>
    <x v="2"/>
    <n v="2"/>
    <x v="2"/>
    <n v="1"/>
    <n v="1.736111111111111E-3"/>
    <x v="0"/>
    <x v="8"/>
    <x v="7"/>
    <x v="3"/>
    <x v="13"/>
  </r>
  <r>
    <x v="0"/>
    <n v="11"/>
    <x v="5"/>
    <x v="3"/>
    <x v="2"/>
    <n v="5"/>
    <x v="5"/>
    <n v="1"/>
    <n v="1.736111111111111E-3"/>
    <x v="0"/>
    <x v="2"/>
    <x v="6"/>
    <x v="2"/>
    <x v="8"/>
  </r>
  <r>
    <x v="0"/>
    <n v="14"/>
    <x v="6"/>
    <x v="4"/>
    <x v="2"/>
    <n v="2"/>
    <x v="8"/>
    <n v="7"/>
    <n v="1.736111111111111E-3"/>
    <x v="0"/>
    <x v="2"/>
    <x v="5"/>
    <x v="0"/>
    <x v="7"/>
  </r>
  <r>
    <x v="0"/>
    <n v="10"/>
    <x v="11"/>
    <x v="2"/>
    <x v="1"/>
    <n v="1"/>
    <x v="0"/>
    <n v="1"/>
    <n v="1.736111111111111E-3"/>
    <x v="0"/>
    <x v="5"/>
    <x v="2"/>
    <x v="0"/>
    <x v="7"/>
  </r>
  <r>
    <x v="0"/>
    <n v="12"/>
    <x v="11"/>
    <x v="1"/>
    <x v="1"/>
    <n v="5"/>
    <x v="4"/>
    <n v="2"/>
    <n v="1.736111111111111E-3"/>
    <x v="0"/>
    <x v="0"/>
    <x v="0"/>
    <x v="2"/>
    <x v="11"/>
  </r>
  <r>
    <x v="1"/>
    <n v="11"/>
    <x v="8"/>
    <x v="0"/>
    <x v="1"/>
    <n v="0"/>
    <x v="9"/>
    <n v="2"/>
    <n v="1.736111111111111E-3"/>
    <x v="3"/>
    <x v="9"/>
    <x v="6"/>
    <x v="3"/>
    <x v="13"/>
  </r>
  <r>
    <x v="1"/>
    <n v="27"/>
    <x v="8"/>
    <x v="3"/>
    <x v="2"/>
    <n v="0"/>
    <x v="9"/>
    <n v="3"/>
    <n v="1.736111111111111E-3"/>
    <x v="3"/>
    <x v="9"/>
    <x v="2"/>
    <x v="0"/>
    <x v="5"/>
  </r>
  <r>
    <x v="1"/>
    <n v="20"/>
    <x v="2"/>
    <x v="0"/>
    <x v="1"/>
    <n v="0"/>
    <x v="9"/>
    <n v="2"/>
    <n v="1.736111111111111E-3"/>
    <x v="3"/>
    <x v="9"/>
    <x v="5"/>
    <x v="1"/>
    <x v="1"/>
  </r>
  <r>
    <x v="1"/>
    <n v="1"/>
    <x v="3"/>
    <x v="2"/>
    <x v="1"/>
    <n v="0"/>
    <x v="9"/>
    <n v="4"/>
    <n v="1.736111111111111E-3"/>
    <x v="3"/>
    <x v="9"/>
    <x v="6"/>
    <x v="0"/>
    <x v="7"/>
  </r>
  <r>
    <x v="1"/>
    <n v="1"/>
    <x v="4"/>
    <x v="0"/>
    <x v="2"/>
    <n v="0"/>
    <x v="9"/>
    <n v="4"/>
    <n v="1.736111111111111E-3"/>
    <x v="3"/>
    <x v="9"/>
    <x v="3"/>
    <x v="1"/>
    <x v="2"/>
  </r>
  <r>
    <x v="1"/>
    <n v="25"/>
    <x v="4"/>
    <x v="1"/>
    <x v="0"/>
    <n v="0"/>
    <x v="9"/>
    <n v="3"/>
    <n v="1.736111111111111E-3"/>
    <x v="3"/>
    <x v="9"/>
    <x v="1"/>
    <x v="0"/>
    <x v="7"/>
  </r>
  <r>
    <x v="1"/>
    <n v="3"/>
    <x v="10"/>
    <x v="3"/>
    <x v="1"/>
    <n v="0"/>
    <x v="9"/>
    <n v="1"/>
    <n v="1.736111111111111E-3"/>
    <x v="3"/>
    <x v="9"/>
    <x v="2"/>
    <x v="2"/>
    <x v="11"/>
  </r>
  <r>
    <x v="1"/>
    <n v="10"/>
    <x v="10"/>
    <x v="2"/>
    <x v="1"/>
    <n v="0"/>
    <x v="9"/>
    <n v="1"/>
    <n v="1.736111111111111E-3"/>
    <x v="3"/>
    <x v="9"/>
    <x v="3"/>
    <x v="1"/>
    <x v="2"/>
  </r>
  <r>
    <x v="1"/>
    <n v="11"/>
    <x v="8"/>
    <x v="0"/>
    <x v="1"/>
    <n v="0"/>
    <x v="9"/>
    <n v="2"/>
    <n v="1.736111111111111E-3"/>
    <x v="3"/>
    <x v="9"/>
    <x v="6"/>
    <x v="3"/>
    <x v="13"/>
  </r>
  <r>
    <x v="1"/>
    <n v="27"/>
    <x v="8"/>
    <x v="3"/>
    <x v="2"/>
    <n v="0"/>
    <x v="9"/>
    <n v="3"/>
    <n v="1.736111111111111E-3"/>
    <x v="3"/>
    <x v="9"/>
    <x v="2"/>
    <x v="0"/>
    <x v="5"/>
  </r>
  <r>
    <x v="0"/>
    <n v="11"/>
    <x v="6"/>
    <x v="0"/>
    <x v="2"/>
    <n v="4"/>
    <x v="5"/>
    <n v="2"/>
    <n v="1.9675925925925928E-3"/>
    <x v="0"/>
    <x v="0"/>
    <x v="5"/>
    <x v="0"/>
    <x v="10"/>
  </r>
  <r>
    <x v="0"/>
    <n v="12"/>
    <x v="2"/>
    <x v="2"/>
    <x v="3"/>
    <n v="2"/>
    <x v="7"/>
    <n v="1"/>
    <n v="1.9675925925925928E-3"/>
    <x v="1"/>
    <x v="7"/>
    <x v="2"/>
    <x v="1"/>
    <x v="14"/>
  </r>
  <r>
    <x v="0"/>
    <n v="30"/>
    <x v="2"/>
    <x v="2"/>
    <x v="1"/>
    <n v="5"/>
    <x v="4"/>
    <n v="2"/>
    <n v="1.9675925925925928E-3"/>
    <x v="0"/>
    <x v="2"/>
    <x v="2"/>
    <x v="0"/>
    <x v="12"/>
  </r>
  <r>
    <x v="0"/>
    <n v="27"/>
    <x v="3"/>
    <x v="2"/>
    <x v="2"/>
    <n v="1"/>
    <x v="6"/>
    <n v="1"/>
    <n v="1.9675925925925928E-3"/>
    <x v="1"/>
    <x v="4"/>
    <x v="3"/>
    <x v="0"/>
    <x v="5"/>
  </r>
  <r>
    <x v="0"/>
    <n v="31"/>
    <x v="3"/>
    <x v="1"/>
    <x v="1"/>
    <n v="2"/>
    <x v="2"/>
    <n v="2"/>
    <n v="1.9675925925925928E-3"/>
    <x v="0"/>
    <x v="7"/>
    <x v="3"/>
    <x v="2"/>
    <x v="3"/>
  </r>
  <r>
    <x v="0"/>
    <n v="25"/>
    <x v="3"/>
    <x v="0"/>
    <x v="2"/>
    <n v="3"/>
    <x v="3"/>
    <n v="2"/>
    <n v="1.9675925925925928E-3"/>
    <x v="0"/>
    <x v="2"/>
    <x v="0"/>
    <x v="1"/>
    <x v="6"/>
  </r>
  <r>
    <x v="0"/>
    <n v="27"/>
    <x v="3"/>
    <x v="3"/>
    <x v="0"/>
    <n v="2"/>
    <x v="2"/>
    <n v="2"/>
    <n v="1.9675925925925928E-3"/>
    <x v="0"/>
    <x v="1"/>
    <x v="7"/>
    <x v="1"/>
    <x v="2"/>
  </r>
  <r>
    <x v="0"/>
    <n v="29"/>
    <x v="4"/>
    <x v="3"/>
    <x v="4"/>
    <n v="4"/>
    <x v="1"/>
    <n v="3"/>
    <n v="1.9675925925925928E-3"/>
    <x v="2"/>
    <x v="7"/>
    <x v="7"/>
    <x v="2"/>
    <x v="8"/>
  </r>
  <r>
    <x v="0"/>
    <n v="18"/>
    <x v="4"/>
    <x v="2"/>
    <x v="0"/>
    <n v="5"/>
    <x v="10"/>
    <n v="1"/>
    <n v="1.9675925925925928E-3"/>
    <x v="0"/>
    <x v="0"/>
    <x v="6"/>
    <x v="3"/>
    <x v="4"/>
  </r>
  <r>
    <x v="0"/>
    <n v="16"/>
    <x v="10"/>
    <x v="1"/>
    <x v="2"/>
    <n v="3"/>
    <x v="3"/>
    <n v="6"/>
    <n v="1.9675925925925928E-3"/>
    <x v="0"/>
    <x v="2"/>
    <x v="6"/>
    <x v="1"/>
    <x v="6"/>
  </r>
  <r>
    <x v="0"/>
    <n v="11"/>
    <x v="6"/>
    <x v="0"/>
    <x v="2"/>
    <n v="4"/>
    <x v="5"/>
    <n v="2"/>
    <n v="1.9675925925925928E-3"/>
    <x v="0"/>
    <x v="0"/>
    <x v="5"/>
    <x v="0"/>
    <x v="10"/>
  </r>
  <r>
    <x v="1"/>
    <n v="24"/>
    <x v="2"/>
    <x v="2"/>
    <x v="2"/>
    <n v="0"/>
    <x v="9"/>
    <n v="2"/>
    <n v="1.9675925925925928E-3"/>
    <x v="3"/>
    <x v="9"/>
    <x v="7"/>
    <x v="3"/>
    <x v="4"/>
  </r>
  <r>
    <x v="1"/>
    <n v="28"/>
    <x v="4"/>
    <x v="0"/>
    <x v="2"/>
    <n v="0"/>
    <x v="9"/>
    <n v="2"/>
    <n v="1.9675925925925928E-3"/>
    <x v="3"/>
    <x v="9"/>
    <x v="3"/>
    <x v="1"/>
    <x v="2"/>
  </r>
  <r>
    <x v="1"/>
    <n v="11"/>
    <x v="4"/>
    <x v="4"/>
    <x v="1"/>
    <n v="0"/>
    <x v="9"/>
    <n v="3"/>
    <n v="1.9675925925925928E-3"/>
    <x v="3"/>
    <x v="9"/>
    <x v="4"/>
    <x v="2"/>
    <x v="11"/>
  </r>
  <r>
    <x v="0"/>
    <n v="12"/>
    <x v="5"/>
    <x v="0"/>
    <x v="1"/>
    <n v="2"/>
    <x v="2"/>
    <n v="3"/>
    <n v="2.0370370370370373E-3"/>
    <x v="0"/>
    <x v="4"/>
    <x v="3"/>
    <x v="1"/>
    <x v="14"/>
  </r>
  <r>
    <x v="0"/>
    <n v="17"/>
    <x v="9"/>
    <x v="0"/>
    <x v="2"/>
    <n v="4"/>
    <x v="5"/>
    <n v="1"/>
    <n v="2.0370370370370373E-3"/>
    <x v="2"/>
    <x v="1"/>
    <x v="6"/>
    <x v="0"/>
    <x v="12"/>
  </r>
  <r>
    <x v="0"/>
    <n v="27"/>
    <x v="2"/>
    <x v="4"/>
    <x v="1"/>
    <n v="5"/>
    <x v="4"/>
    <n v="1"/>
    <n v="2.0370370370370373E-3"/>
    <x v="0"/>
    <x v="7"/>
    <x v="6"/>
    <x v="0"/>
    <x v="9"/>
  </r>
  <r>
    <x v="0"/>
    <n v="15"/>
    <x v="2"/>
    <x v="5"/>
    <x v="0"/>
    <n v="2"/>
    <x v="8"/>
    <n v="2"/>
    <n v="2.0370370370370373E-3"/>
    <x v="0"/>
    <x v="2"/>
    <x v="7"/>
    <x v="1"/>
    <x v="1"/>
  </r>
  <r>
    <x v="0"/>
    <n v="30"/>
    <x v="2"/>
    <x v="5"/>
    <x v="0"/>
    <n v="3"/>
    <x v="3"/>
    <n v="4"/>
    <n v="2.0370370370370373E-3"/>
    <x v="0"/>
    <x v="4"/>
    <x v="7"/>
    <x v="3"/>
    <x v="13"/>
  </r>
  <r>
    <x v="0"/>
    <n v="8"/>
    <x v="3"/>
    <x v="1"/>
    <x v="0"/>
    <n v="1"/>
    <x v="6"/>
    <n v="2"/>
    <n v="2.0370370370370373E-3"/>
    <x v="1"/>
    <x v="5"/>
    <x v="5"/>
    <x v="0"/>
    <x v="7"/>
  </r>
  <r>
    <x v="0"/>
    <n v="6"/>
    <x v="3"/>
    <x v="0"/>
    <x v="1"/>
    <n v="1"/>
    <x v="0"/>
    <n v="2"/>
    <n v="2.0370370370370373E-3"/>
    <x v="0"/>
    <x v="0"/>
    <x v="2"/>
    <x v="0"/>
    <x v="10"/>
  </r>
  <r>
    <x v="0"/>
    <n v="29"/>
    <x v="3"/>
    <x v="4"/>
    <x v="1"/>
    <n v="2"/>
    <x v="2"/>
    <n v="1"/>
    <n v="2.0370370370370373E-3"/>
    <x v="0"/>
    <x v="3"/>
    <x v="0"/>
    <x v="2"/>
    <x v="8"/>
  </r>
  <r>
    <x v="0"/>
    <n v="3"/>
    <x v="4"/>
    <x v="0"/>
    <x v="1"/>
    <n v="5"/>
    <x v="4"/>
    <n v="2"/>
    <n v="2.0370370370370373E-3"/>
    <x v="0"/>
    <x v="2"/>
    <x v="0"/>
    <x v="0"/>
    <x v="7"/>
  </r>
  <r>
    <x v="0"/>
    <n v="30"/>
    <x v="10"/>
    <x v="2"/>
    <x v="2"/>
    <n v="2"/>
    <x v="7"/>
    <n v="2"/>
    <n v="2.0370370370370373E-3"/>
    <x v="1"/>
    <x v="8"/>
    <x v="2"/>
    <x v="0"/>
    <x v="10"/>
  </r>
  <r>
    <x v="0"/>
    <n v="21"/>
    <x v="10"/>
    <x v="3"/>
    <x v="1"/>
    <n v="3"/>
    <x v="3"/>
    <n v="3"/>
    <n v="2.0370370370370373E-3"/>
    <x v="0"/>
    <x v="0"/>
    <x v="3"/>
    <x v="2"/>
    <x v="11"/>
  </r>
  <r>
    <x v="0"/>
    <n v="12"/>
    <x v="5"/>
    <x v="0"/>
    <x v="1"/>
    <n v="2"/>
    <x v="2"/>
    <n v="3"/>
    <n v="2.0370370370370373E-3"/>
    <x v="0"/>
    <x v="4"/>
    <x v="3"/>
    <x v="1"/>
    <x v="14"/>
  </r>
  <r>
    <x v="0"/>
    <n v="17"/>
    <x v="9"/>
    <x v="0"/>
    <x v="2"/>
    <n v="4"/>
    <x v="5"/>
    <n v="1"/>
    <n v="2.0370370370370373E-3"/>
    <x v="2"/>
    <x v="1"/>
    <x v="6"/>
    <x v="0"/>
    <x v="12"/>
  </r>
  <r>
    <x v="1"/>
    <n v="11"/>
    <x v="4"/>
    <x v="3"/>
    <x v="1"/>
    <n v="0"/>
    <x v="9"/>
    <n v="2"/>
    <n v="2.0370370370370373E-3"/>
    <x v="3"/>
    <x v="9"/>
    <x v="1"/>
    <x v="1"/>
    <x v="2"/>
  </r>
  <r>
    <x v="1"/>
    <n v="1"/>
    <x v="10"/>
    <x v="0"/>
    <x v="1"/>
    <n v="0"/>
    <x v="9"/>
    <n v="2"/>
    <n v="2.0370370370370373E-3"/>
    <x v="3"/>
    <x v="9"/>
    <x v="5"/>
    <x v="3"/>
    <x v="13"/>
  </r>
  <r>
    <x v="0"/>
    <n v="15"/>
    <x v="6"/>
    <x v="0"/>
    <x v="1"/>
    <n v="2"/>
    <x v="2"/>
    <n v="2"/>
    <n v="2.0833333333333333E-3"/>
    <x v="0"/>
    <x v="2"/>
    <x v="7"/>
    <x v="1"/>
    <x v="1"/>
  </r>
  <r>
    <x v="0"/>
    <n v="8"/>
    <x v="8"/>
    <x v="0"/>
    <x v="2"/>
    <n v="3"/>
    <x v="3"/>
    <n v="3"/>
    <n v="2.0833333333333333E-3"/>
    <x v="0"/>
    <x v="2"/>
    <x v="4"/>
    <x v="1"/>
    <x v="1"/>
  </r>
  <r>
    <x v="0"/>
    <n v="16"/>
    <x v="1"/>
    <x v="1"/>
    <x v="1"/>
    <n v="4"/>
    <x v="1"/>
    <n v="3"/>
    <n v="2.0833333333333333E-3"/>
    <x v="2"/>
    <x v="2"/>
    <x v="3"/>
    <x v="0"/>
    <x v="7"/>
  </r>
  <r>
    <x v="0"/>
    <n v="8"/>
    <x v="3"/>
    <x v="0"/>
    <x v="0"/>
    <n v="5"/>
    <x v="4"/>
    <n v="2"/>
    <n v="2.0833333333333333E-3"/>
    <x v="0"/>
    <x v="2"/>
    <x v="3"/>
    <x v="1"/>
    <x v="6"/>
  </r>
  <r>
    <x v="0"/>
    <n v="21"/>
    <x v="3"/>
    <x v="5"/>
    <x v="2"/>
    <n v="2"/>
    <x v="2"/>
    <n v="4"/>
    <n v="2.0833333333333333E-3"/>
    <x v="0"/>
    <x v="7"/>
    <x v="5"/>
    <x v="0"/>
    <x v="5"/>
  </r>
  <r>
    <x v="0"/>
    <n v="20"/>
    <x v="3"/>
    <x v="4"/>
    <x v="0"/>
    <n v="3"/>
    <x v="3"/>
    <n v="6"/>
    <n v="2.0833333333333333E-3"/>
    <x v="0"/>
    <x v="0"/>
    <x v="6"/>
    <x v="0"/>
    <x v="12"/>
  </r>
  <r>
    <x v="0"/>
    <n v="4"/>
    <x v="3"/>
    <x v="0"/>
    <x v="4"/>
    <n v="4"/>
    <x v="5"/>
    <n v="3"/>
    <n v="2.0833333333333333E-3"/>
    <x v="0"/>
    <x v="0"/>
    <x v="7"/>
    <x v="2"/>
    <x v="11"/>
  </r>
  <r>
    <x v="0"/>
    <n v="22"/>
    <x v="4"/>
    <x v="3"/>
    <x v="2"/>
    <n v="3"/>
    <x v="3"/>
    <n v="6"/>
    <n v="2.0833333333333333E-3"/>
    <x v="0"/>
    <x v="1"/>
    <x v="5"/>
    <x v="0"/>
    <x v="12"/>
  </r>
  <r>
    <x v="0"/>
    <n v="31"/>
    <x v="10"/>
    <x v="2"/>
    <x v="4"/>
    <n v="2"/>
    <x v="7"/>
    <n v="4"/>
    <n v="2.0833333333333333E-3"/>
    <x v="1"/>
    <x v="7"/>
    <x v="2"/>
    <x v="1"/>
    <x v="14"/>
  </r>
  <r>
    <x v="0"/>
    <n v="15"/>
    <x v="6"/>
    <x v="0"/>
    <x v="1"/>
    <n v="2"/>
    <x v="2"/>
    <n v="2"/>
    <n v="2.0833333333333333E-3"/>
    <x v="0"/>
    <x v="2"/>
    <x v="7"/>
    <x v="1"/>
    <x v="1"/>
  </r>
  <r>
    <x v="0"/>
    <n v="8"/>
    <x v="8"/>
    <x v="0"/>
    <x v="2"/>
    <n v="3"/>
    <x v="3"/>
    <n v="3"/>
    <n v="2.0833333333333333E-3"/>
    <x v="0"/>
    <x v="2"/>
    <x v="4"/>
    <x v="1"/>
    <x v="1"/>
  </r>
  <r>
    <x v="0"/>
    <n v="16"/>
    <x v="1"/>
    <x v="1"/>
    <x v="1"/>
    <n v="4"/>
    <x v="1"/>
    <n v="3"/>
    <n v="2.0833333333333333E-3"/>
    <x v="2"/>
    <x v="2"/>
    <x v="3"/>
    <x v="0"/>
    <x v="7"/>
  </r>
  <r>
    <x v="1"/>
    <n v="4"/>
    <x v="8"/>
    <x v="0"/>
    <x v="0"/>
    <n v="0"/>
    <x v="9"/>
    <n v="3"/>
    <n v="2.0833333333333333E-3"/>
    <x v="3"/>
    <x v="9"/>
    <x v="2"/>
    <x v="1"/>
    <x v="1"/>
  </r>
  <r>
    <x v="1"/>
    <n v="28"/>
    <x v="2"/>
    <x v="0"/>
    <x v="0"/>
    <n v="0"/>
    <x v="9"/>
    <n v="3"/>
    <n v="2.0833333333333333E-3"/>
    <x v="3"/>
    <x v="9"/>
    <x v="7"/>
    <x v="3"/>
    <x v="4"/>
  </r>
  <r>
    <x v="1"/>
    <n v="10"/>
    <x v="3"/>
    <x v="1"/>
    <x v="2"/>
    <n v="0"/>
    <x v="9"/>
    <n v="3"/>
    <n v="2.0833333333333333E-3"/>
    <x v="3"/>
    <x v="9"/>
    <x v="2"/>
    <x v="0"/>
    <x v="12"/>
  </r>
  <r>
    <x v="1"/>
    <n v="22"/>
    <x v="4"/>
    <x v="4"/>
    <x v="1"/>
    <n v="0"/>
    <x v="9"/>
    <n v="1"/>
    <n v="2.0833333333333333E-3"/>
    <x v="3"/>
    <x v="9"/>
    <x v="4"/>
    <x v="2"/>
    <x v="8"/>
  </r>
  <r>
    <x v="1"/>
    <n v="4"/>
    <x v="8"/>
    <x v="0"/>
    <x v="0"/>
    <n v="0"/>
    <x v="9"/>
    <n v="3"/>
    <n v="2.0833333333333333E-3"/>
    <x v="3"/>
    <x v="9"/>
    <x v="2"/>
    <x v="1"/>
    <x v="1"/>
  </r>
  <r>
    <x v="0"/>
    <n v="4"/>
    <x v="8"/>
    <x v="3"/>
    <x v="2"/>
    <n v="1"/>
    <x v="6"/>
    <n v="1"/>
    <n v="2.1990740740740742E-3"/>
    <x v="1"/>
    <x v="7"/>
    <x v="3"/>
    <x v="2"/>
    <x v="3"/>
  </r>
  <r>
    <x v="0"/>
    <n v="17"/>
    <x v="1"/>
    <x v="0"/>
    <x v="2"/>
    <n v="3"/>
    <x v="3"/>
    <n v="2"/>
    <n v="2.1990740740740742E-3"/>
    <x v="0"/>
    <x v="4"/>
    <x v="5"/>
    <x v="1"/>
    <x v="15"/>
  </r>
  <r>
    <x v="0"/>
    <n v="30"/>
    <x v="2"/>
    <x v="0"/>
    <x v="0"/>
    <n v="1"/>
    <x v="0"/>
    <n v="2"/>
    <n v="2.1990740740740742E-3"/>
    <x v="0"/>
    <x v="0"/>
    <x v="4"/>
    <x v="3"/>
    <x v="4"/>
  </r>
  <r>
    <x v="0"/>
    <n v="18"/>
    <x v="2"/>
    <x v="0"/>
    <x v="2"/>
    <n v="2"/>
    <x v="2"/>
    <n v="2"/>
    <n v="2.1990740740740742E-3"/>
    <x v="0"/>
    <x v="4"/>
    <x v="0"/>
    <x v="1"/>
    <x v="6"/>
  </r>
  <r>
    <x v="0"/>
    <n v="27"/>
    <x v="2"/>
    <x v="3"/>
    <x v="2"/>
    <n v="3"/>
    <x v="1"/>
    <n v="4"/>
    <n v="2.1990740740740742E-3"/>
    <x v="0"/>
    <x v="7"/>
    <x v="5"/>
    <x v="0"/>
    <x v="7"/>
  </r>
  <r>
    <x v="0"/>
    <n v="12"/>
    <x v="3"/>
    <x v="2"/>
    <x v="0"/>
    <n v="2"/>
    <x v="7"/>
    <n v="4"/>
    <n v="2.1990740740740742E-3"/>
    <x v="1"/>
    <x v="2"/>
    <x v="6"/>
    <x v="1"/>
    <x v="14"/>
  </r>
  <r>
    <x v="0"/>
    <n v="8"/>
    <x v="3"/>
    <x v="0"/>
    <x v="1"/>
    <n v="2"/>
    <x v="2"/>
    <n v="2"/>
    <n v="2.1990740740740742E-3"/>
    <x v="0"/>
    <x v="7"/>
    <x v="1"/>
    <x v="0"/>
    <x v="12"/>
  </r>
  <r>
    <x v="0"/>
    <n v="11"/>
    <x v="4"/>
    <x v="4"/>
    <x v="2"/>
    <n v="5"/>
    <x v="5"/>
    <n v="4"/>
    <n v="2.1990740740740742E-3"/>
    <x v="0"/>
    <x v="8"/>
    <x v="6"/>
    <x v="2"/>
    <x v="8"/>
  </r>
  <r>
    <x v="0"/>
    <n v="2"/>
    <x v="10"/>
    <x v="0"/>
    <x v="0"/>
    <n v="4"/>
    <x v="3"/>
    <n v="1"/>
    <n v="2.1990740740740742E-3"/>
    <x v="0"/>
    <x v="0"/>
    <x v="1"/>
    <x v="1"/>
    <x v="2"/>
  </r>
  <r>
    <x v="0"/>
    <n v="4"/>
    <x v="8"/>
    <x v="3"/>
    <x v="2"/>
    <n v="1"/>
    <x v="6"/>
    <n v="1"/>
    <n v="2.1990740740740742E-3"/>
    <x v="1"/>
    <x v="7"/>
    <x v="3"/>
    <x v="2"/>
    <x v="3"/>
  </r>
  <r>
    <x v="0"/>
    <n v="17"/>
    <x v="1"/>
    <x v="0"/>
    <x v="2"/>
    <n v="3"/>
    <x v="3"/>
    <n v="2"/>
    <n v="2.1990740740740742E-3"/>
    <x v="0"/>
    <x v="4"/>
    <x v="5"/>
    <x v="1"/>
    <x v="15"/>
  </r>
  <r>
    <x v="1"/>
    <n v="13"/>
    <x v="0"/>
    <x v="1"/>
    <x v="2"/>
    <n v="0"/>
    <x v="9"/>
    <n v="4"/>
    <n v="2.1990740740740742E-3"/>
    <x v="3"/>
    <x v="9"/>
    <x v="6"/>
    <x v="0"/>
    <x v="12"/>
  </r>
  <r>
    <x v="1"/>
    <n v="27"/>
    <x v="3"/>
    <x v="1"/>
    <x v="2"/>
    <n v="0"/>
    <x v="9"/>
    <n v="2"/>
    <n v="2.1990740740740742E-3"/>
    <x v="3"/>
    <x v="9"/>
    <x v="5"/>
    <x v="0"/>
    <x v="9"/>
  </r>
  <r>
    <x v="1"/>
    <n v="20"/>
    <x v="3"/>
    <x v="4"/>
    <x v="2"/>
    <n v="0"/>
    <x v="9"/>
    <n v="1"/>
    <n v="2.1990740740740742E-3"/>
    <x v="3"/>
    <x v="9"/>
    <x v="3"/>
    <x v="3"/>
    <x v="13"/>
  </r>
  <r>
    <x v="1"/>
    <n v="18"/>
    <x v="4"/>
    <x v="2"/>
    <x v="2"/>
    <n v="0"/>
    <x v="9"/>
    <n v="5"/>
    <n v="2.1990740740740742E-3"/>
    <x v="3"/>
    <x v="9"/>
    <x v="7"/>
    <x v="0"/>
    <x v="9"/>
  </r>
  <r>
    <x v="1"/>
    <n v="13"/>
    <x v="0"/>
    <x v="1"/>
    <x v="2"/>
    <n v="0"/>
    <x v="9"/>
    <n v="4"/>
    <n v="2.1990740740740742E-3"/>
    <x v="3"/>
    <x v="9"/>
    <x v="6"/>
    <x v="0"/>
    <x v="12"/>
  </r>
  <r>
    <x v="0"/>
    <n v="17"/>
    <x v="5"/>
    <x v="4"/>
    <x v="4"/>
    <n v="3"/>
    <x v="3"/>
    <n v="1"/>
    <n v="2.2222222222222222E-3"/>
    <x v="0"/>
    <x v="1"/>
    <x v="2"/>
    <x v="3"/>
    <x v="13"/>
  </r>
  <r>
    <x v="0"/>
    <n v="11"/>
    <x v="6"/>
    <x v="0"/>
    <x v="2"/>
    <n v="3"/>
    <x v="3"/>
    <n v="5"/>
    <n v="2.2222222222222222E-3"/>
    <x v="0"/>
    <x v="0"/>
    <x v="7"/>
    <x v="3"/>
    <x v="4"/>
  </r>
  <r>
    <x v="0"/>
    <n v="1"/>
    <x v="8"/>
    <x v="4"/>
    <x v="2"/>
    <n v="4"/>
    <x v="5"/>
    <n v="3"/>
    <n v="2.2222222222222222E-3"/>
    <x v="0"/>
    <x v="7"/>
    <x v="3"/>
    <x v="1"/>
    <x v="6"/>
  </r>
  <r>
    <x v="0"/>
    <n v="10"/>
    <x v="11"/>
    <x v="2"/>
    <x v="2"/>
    <n v="1"/>
    <x v="0"/>
    <n v="4"/>
    <n v="2.2222222222222222E-3"/>
    <x v="0"/>
    <x v="0"/>
    <x v="7"/>
    <x v="0"/>
    <x v="7"/>
  </r>
  <r>
    <x v="0"/>
    <n v="30"/>
    <x v="2"/>
    <x v="0"/>
    <x v="2"/>
    <n v="1"/>
    <x v="6"/>
    <n v="1"/>
    <n v="2.2222222222222222E-3"/>
    <x v="1"/>
    <x v="2"/>
    <x v="0"/>
    <x v="1"/>
    <x v="2"/>
  </r>
  <r>
    <x v="0"/>
    <n v="28"/>
    <x v="2"/>
    <x v="4"/>
    <x v="3"/>
    <n v="4"/>
    <x v="1"/>
    <n v="2"/>
    <n v="2.2222222222222222E-3"/>
    <x v="2"/>
    <x v="7"/>
    <x v="0"/>
    <x v="1"/>
    <x v="1"/>
  </r>
  <r>
    <x v="0"/>
    <n v="22"/>
    <x v="2"/>
    <x v="0"/>
    <x v="2"/>
    <n v="5"/>
    <x v="4"/>
    <n v="3"/>
    <n v="2.2222222222222222E-3"/>
    <x v="0"/>
    <x v="0"/>
    <x v="5"/>
    <x v="2"/>
    <x v="11"/>
  </r>
  <r>
    <x v="0"/>
    <n v="11"/>
    <x v="2"/>
    <x v="0"/>
    <x v="0"/>
    <n v="2"/>
    <x v="2"/>
    <n v="3"/>
    <n v="2.2222222222222222E-3"/>
    <x v="0"/>
    <x v="0"/>
    <x v="7"/>
    <x v="1"/>
    <x v="14"/>
  </r>
  <r>
    <x v="0"/>
    <n v="30"/>
    <x v="2"/>
    <x v="3"/>
    <x v="1"/>
    <n v="3"/>
    <x v="3"/>
    <n v="5"/>
    <n v="2.2222222222222222E-3"/>
    <x v="0"/>
    <x v="2"/>
    <x v="7"/>
    <x v="1"/>
    <x v="6"/>
  </r>
  <r>
    <x v="0"/>
    <n v="2"/>
    <x v="3"/>
    <x v="4"/>
    <x v="2"/>
    <n v="5"/>
    <x v="10"/>
    <n v="1"/>
    <n v="2.2222222222222222E-3"/>
    <x v="0"/>
    <x v="5"/>
    <x v="2"/>
    <x v="2"/>
    <x v="8"/>
  </r>
  <r>
    <x v="0"/>
    <n v="25"/>
    <x v="3"/>
    <x v="2"/>
    <x v="0"/>
    <n v="5"/>
    <x v="4"/>
    <n v="2"/>
    <n v="2.2222222222222222E-3"/>
    <x v="0"/>
    <x v="4"/>
    <x v="2"/>
    <x v="0"/>
    <x v="10"/>
  </r>
  <r>
    <x v="0"/>
    <n v="28"/>
    <x v="3"/>
    <x v="5"/>
    <x v="1"/>
    <n v="1"/>
    <x v="0"/>
    <n v="2"/>
    <n v="2.2222222222222222E-3"/>
    <x v="0"/>
    <x v="1"/>
    <x v="7"/>
    <x v="1"/>
    <x v="1"/>
  </r>
  <r>
    <x v="0"/>
    <n v="22"/>
    <x v="3"/>
    <x v="2"/>
    <x v="1"/>
    <n v="3"/>
    <x v="3"/>
    <n v="2"/>
    <n v="2.2222222222222222E-3"/>
    <x v="0"/>
    <x v="2"/>
    <x v="6"/>
    <x v="2"/>
    <x v="8"/>
  </r>
  <r>
    <x v="0"/>
    <n v="25"/>
    <x v="3"/>
    <x v="4"/>
    <x v="2"/>
    <n v="2"/>
    <x v="2"/>
    <n v="1"/>
    <n v="2.2222222222222222E-3"/>
    <x v="0"/>
    <x v="2"/>
    <x v="6"/>
    <x v="2"/>
    <x v="11"/>
  </r>
  <r>
    <x v="0"/>
    <n v="29"/>
    <x v="3"/>
    <x v="4"/>
    <x v="2"/>
    <n v="2"/>
    <x v="2"/>
    <n v="1"/>
    <n v="2.2222222222222222E-3"/>
    <x v="0"/>
    <x v="1"/>
    <x v="7"/>
    <x v="1"/>
    <x v="1"/>
  </r>
  <r>
    <x v="0"/>
    <n v="20"/>
    <x v="4"/>
    <x v="3"/>
    <x v="2"/>
    <n v="2"/>
    <x v="7"/>
    <n v="4"/>
    <n v="2.2222222222222222E-3"/>
    <x v="4"/>
    <x v="0"/>
    <x v="5"/>
    <x v="3"/>
    <x v="13"/>
  </r>
  <r>
    <x v="0"/>
    <n v="9"/>
    <x v="4"/>
    <x v="2"/>
    <x v="2"/>
    <n v="5"/>
    <x v="4"/>
    <n v="2"/>
    <n v="2.2222222222222222E-3"/>
    <x v="0"/>
    <x v="3"/>
    <x v="3"/>
    <x v="3"/>
    <x v="4"/>
  </r>
  <r>
    <x v="0"/>
    <n v="17"/>
    <x v="10"/>
    <x v="0"/>
    <x v="1"/>
    <n v="4"/>
    <x v="1"/>
    <n v="1"/>
    <n v="2.2222222222222222E-3"/>
    <x v="2"/>
    <x v="8"/>
    <x v="0"/>
    <x v="1"/>
    <x v="1"/>
  </r>
  <r>
    <x v="0"/>
    <n v="10"/>
    <x v="10"/>
    <x v="4"/>
    <x v="2"/>
    <n v="2"/>
    <x v="2"/>
    <n v="4"/>
    <n v="2.2222222222222222E-3"/>
    <x v="0"/>
    <x v="4"/>
    <x v="0"/>
    <x v="1"/>
    <x v="6"/>
  </r>
  <r>
    <x v="0"/>
    <n v="24"/>
    <x v="10"/>
    <x v="4"/>
    <x v="2"/>
    <n v="2"/>
    <x v="2"/>
    <n v="2"/>
    <n v="2.2222222222222222E-3"/>
    <x v="0"/>
    <x v="2"/>
    <x v="5"/>
    <x v="2"/>
    <x v="8"/>
  </r>
  <r>
    <x v="0"/>
    <n v="20"/>
    <x v="10"/>
    <x v="3"/>
    <x v="1"/>
    <n v="4"/>
    <x v="5"/>
    <n v="4"/>
    <n v="2.2222222222222222E-3"/>
    <x v="0"/>
    <x v="4"/>
    <x v="6"/>
    <x v="2"/>
    <x v="11"/>
  </r>
  <r>
    <x v="0"/>
    <n v="17"/>
    <x v="5"/>
    <x v="4"/>
    <x v="4"/>
    <n v="3"/>
    <x v="3"/>
    <n v="1"/>
    <n v="2.2222222222222222E-3"/>
    <x v="0"/>
    <x v="1"/>
    <x v="2"/>
    <x v="3"/>
    <x v="13"/>
  </r>
  <r>
    <x v="0"/>
    <n v="11"/>
    <x v="6"/>
    <x v="0"/>
    <x v="2"/>
    <n v="3"/>
    <x v="3"/>
    <n v="5"/>
    <n v="2.2222222222222222E-3"/>
    <x v="0"/>
    <x v="0"/>
    <x v="7"/>
    <x v="3"/>
    <x v="4"/>
  </r>
  <r>
    <x v="0"/>
    <n v="1"/>
    <x v="8"/>
    <x v="4"/>
    <x v="2"/>
    <n v="4"/>
    <x v="5"/>
    <n v="3"/>
    <n v="2.2222222222222222E-3"/>
    <x v="0"/>
    <x v="7"/>
    <x v="3"/>
    <x v="1"/>
    <x v="6"/>
  </r>
  <r>
    <x v="0"/>
    <n v="10"/>
    <x v="11"/>
    <x v="2"/>
    <x v="2"/>
    <n v="1"/>
    <x v="0"/>
    <n v="4"/>
    <n v="2.2222222222222222E-3"/>
    <x v="0"/>
    <x v="0"/>
    <x v="7"/>
    <x v="0"/>
    <x v="7"/>
  </r>
  <r>
    <x v="1"/>
    <n v="21"/>
    <x v="6"/>
    <x v="5"/>
    <x v="2"/>
    <n v="0"/>
    <x v="9"/>
    <n v="2"/>
    <n v="2.2222222222222222E-3"/>
    <x v="3"/>
    <x v="9"/>
    <x v="5"/>
    <x v="0"/>
    <x v="7"/>
  </r>
  <r>
    <x v="1"/>
    <n v="16"/>
    <x v="7"/>
    <x v="1"/>
    <x v="0"/>
    <n v="0"/>
    <x v="9"/>
    <n v="5"/>
    <n v="2.2222222222222222E-3"/>
    <x v="3"/>
    <x v="9"/>
    <x v="4"/>
    <x v="0"/>
    <x v="7"/>
  </r>
  <r>
    <x v="1"/>
    <n v="25"/>
    <x v="2"/>
    <x v="1"/>
    <x v="2"/>
    <n v="0"/>
    <x v="9"/>
    <n v="1"/>
    <n v="2.2222222222222222E-3"/>
    <x v="3"/>
    <x v="9"/>
    <x v="2"/>
    <x v="0"/>
    <x v="10"/>
  </r>
  <r>
    <x v="1"/>
    <n v="7"/>
    <x v="10"/>
    <x v="0"/>
    <x v="0"/>
    <n v="0"/>
    <x v="9"/>
    <n v="1"/>
    <n v="2.2222222222222222E-3"/>
    <x v="3"/>
    <x v="9"/>
    <x v="3"/>
    <x v="0"/>
    <x v="5"/>
  </r>
  <r>
    <x v="1"/>
    <n v="23"/>
    <x v="10"/>
    <x v="2"/>
    <x v="2"/>
    <n v="0"/>
    <x v="9"/>
    <n v="5"/>
    <n v="2.2222222222222222E-3"/>
    <x v="3"/>
    <x v="9"/>
    <x v="1"/>
    <x v="1"/>
    <x v="2"/>
  </r>
  <r>
    <x v="1"/>
    <n v="21"/>
    <x v="6"/>
    <x v="5"/>
    <x v="2"/>
    <n v="0"/>
    <x v="9"/>
    <n v="2"/>
    <n v="2.2222222222222222E-3"/>
    <x v="3"/>
    <x v="9"/>
    <x v="5"/>
    <x v="0"/>
    <x v="7"/>
  </r>
  <r>
    <x v="1"/>
    <n v="16"/>
    <x v="7"/>
    <x v="1"/>
    <x v="0"/>
    <n v="0"/>
    <x v="9"/>
    <n v="5"/>
    <n v="2.2222222222222222E-3"/>
    <x v="3"/>
    <x v="9"/>
    <x v="4"/>
    <x v="0"/>
    <x v="7"/>
  </r>
  <r>
    <x v="0"/>
    <n v="30"/>
    <x v="1"/>
    <x v="1"/>
    <x v="1"/>
    <n v="5"/>
    <x v="4"/>
    <n v="1"/>
    <n v="2.2453703703703702E-3"/>
    <x v="0"/>
    <x v="8"/>
    <x v="1"/>
    <x v="1"/>
    <x v="1"/>
  </r>
  <r>
    <x v="0"/>
    <n v="25"/>
    <x v="2"/>
    <x v="0"/>
    <x v="1"/>
    <n v="4"/>
    <x v="5"/>
    <n v="2"/>
    <n v="2.2453703703703702E-3"/>
    <x v="2"/>
    <x v="0"/>
    <x v="7"/>
    <x v="0"/>
    <x v="10"/>
  </r>
  <r>
    <x v="0"/>
    <n v="9"/>
    <x v="2"/>
    <x v="1"/>
    <x v="1"/>
    <n v="1"/>
    <x v="0"/>
    <n v="2"/>
    <n v="2.2453703703703702E-3"/>
    <x v="0"/>
    <x v="2"/>
    <x v="5"/>
    <x v="1"/>
    <x v="1"/>
  </r>
  <r>
    <x v="0"/>
    <n v="29"/>
    <x v="3"/>
    <x v="4"/>
    <x v="2"/>
    <n v="2"/>
    <x v="2"/>
    <n v="1"/>
    <n v="2.2453703703703702E-3"/>
    <x v="0"/>
    <x v="7"/>
    <x v="2"/>
    <x v="2"/>
    <x v="3"/>
  </r>
  <r>
    <x v="0"/>
    <n v="13"/>
    <x v="3"/>
    <x v="1"/>
    <x v="1"/>
    <n v="2"/>
    <x v="2"/>
    <n v="2"/>
    <n v="2.2453703703703702E-3"/>
    <x v="0"/>
    <x v="0"/>
    <x v="3"/>
    <x v="3"/>
    <x v="4"/>
  </r>
  <r>
    <x v="0"/>
    <n v="29"/>
    <x v="3"/>
    <x v="2"/>
    <x v="4"/>
    <n v="2"/>
    <x v="2"/>
    <n v="1"/>
    <n v="2.2453703703703702E-3"/>
    <x v="0"/>
    <x v="5"/>
    <x v="6"/>
    <x v="2"/>
    <x v="8"/>
  </r>
  <r>
    <x v="0"/>
    <n v="1"/>
    <x v="4"/>
    <x v="1"/>
    <x v="1"/>
    <n v="2"/>
    <x v="7"/>
    <n v="4"/>
    <n v="2.2453703703703702E-3"/>
    <x v="1"/>
    <x v="0"/>
    <x v="2"/>
    <x v="0"/>
    <x v="5"/>
  </r>
  <r>
    <x v="0"/>
    <n v="22"/>
    <x v="4"/>
    <x v="0"/>
    <x v="3"/>
    <n v="4"/>
    <x v="5"/>
    <n v="5"/>
    <n v="2.2453703703703702E-3"/>
    <x v="0"/>
    <x v="4"/>
    <x v="5"/>
    <x v="0"/>
    <x v="7"/>
  </r>
  <r>
    <x v="0"/>
    <n v="1"/>
    <x v="10"/>
    <x v="0"/>
    <x v="1"/>
    <n v="5"/>
    <x v="10"/>
    <n v="2"/>
    <n v="2.2453703703703702E-3"/>
    <x v="0"/>
    <x v="5"/>
    <x v="4"/>
    <x v="0"/>
    <x v="12"/>
  </r>
  <r>
    <x v="0"/>
    <n v="15"/>
    <x v="10"/>
    <x v="1"/>
    <x v="2"/>
    <n v="3"/>
    <x v="3"/>
    <n v="2"/>
    <n v="2.2453703703703702E-3"/>
    <x v="0"/>
    <x v="2"/>
    <x v="0"/>
    <x v="0"/>
    <x v="9"/>
  </r>
  <r>
    <x v="1"/>
    <n v="20"/>
    <x v="7"/>
    <x v="0"/>
    <x v="1"/>
    <n v="0"/>
    <x v="9"/>
    <n v="2"/>
    <n v="2.2453703703703702E-3"/>
    <x v="3"/>
    <x v="9"/>
    <x v="7"/>
    <x v="3"/>
    <x v="4"/>
  </r>
  <r>
    <x v="1"/>
    <n v="10"/>
    <x v="10"/>
    <x v="1"/>
    <x v="2"/>
    <n v="0"/>
    <x v="9"/>
    <n v="4"/>
    <n v="2.2453703703703702E-3"/>
    <x v="3"/>
    <x v="9"/>
    <x v="5"/>
    <x v="0"/>
    <x v="12"/>
  </r>
  <r>
    <x v="1"/>
    <n v="20"/>
    <x v="10"/>
    <x v="0"/>
    <x v="1"/>
    <n v="0"/>
    <x v="9"/>
    <n v="1"/>
    <n v="2.2453703703703702E-3"/>
    <x v="3"/>
    <x v="9"/>
    <x v="3"/>
    <x v="1"/>
    <x v="14"/>
  </r>
  <r>
    <x v="1"/>
    <n v="20"/>
    <x v="7"/>
    <x v="0"/>
    <x v="1"/>
    <n v="0"/>
    <x v="9"/>
    <n v="2"/>
    <n v="2.2453703703703702E-3"/>
    <x v="3"/>
    <x v="9"/>
    <x v="7"/>
    <x v="3"/>
    <x v="4"/>
  </r>
  <r>
    <x v="0"/>
    <n v="12"/>
    <x v="5"/>
    <x v="0"/>
    <x v="1"/>
    <n v="5"/>
    <x v="4"/>
    <n v="1"/>
    <n v="2.2685185185185182E-3"/>
    <x v="0"/>
    <x v="1"/>
    <x v="2"/>
    <x v="1"/>
    <x v="6"/>
  </r>
  <r>
    <x v="0"/>
    <n v="1"/>
    <x v="9"/>
    <x v="0"/>
    <x v="1"/>
    <n v="4"/>
    <x v="5"/>
    <n v="4"/>
    <n v="2.2685185185185182E-3"/>
    <x v="2"/>
    <x v="4"/>
    <x v="3"/>
    <x v="3"/>
    <x v="13"/>
  </r>
  <r>
    <x v="0"/>
    <n v="28"/>
    <x v="9"/>
    <x v="4"/>
    <x v="0"/>
    <n v="4"/>
    <x v="3"/>
    <n v="2"/>
    <n v="2.2685185185185182E-3"/>
    <x v="0"/>
    <x v="2"/>
    <x v="6"/>
    <x v="3"/>
    <x v="13"/>
  </r>
  <r>
    <x v="0"/>
    <n v="3"/>
    <x v="2"/>
    <x v="0"/>
    <x v="0"/>
    <n v="3"/>
    <x v="2"/>
    <n v="1"/>
    <n v="2.2685185185185182E-3"/>
    <x v="0"/>
    <x v="2"/>
    <x v="2"/>
    <x v="1"/>
    <x v="1"/>
  </r>
  <r>
    <x v="0"/>
    <n v="28"/>
    <x v="3"/>
    <x v="3"/>
    <x v="3"/>
    <n v="2"/>
    <x v="7"/>
    <n v="2"/>
    <n v="2.2685185185185182E-3"/>
    <x v="1"/>
    <x v="2"/>
    <x v="1"/>
    <x v="0"/>
    <x v="9"/>
  </r>
  <r>
    <x v="0"/>
    <n v="28"/>
    <x v="3"/>
    <x v="0"/>
    <x v="0"/>
    <n v="1"/>
    <x v="6"/>
    <n v="1"/>
    <n v="2.2685185185185182E-3"/>
    <x v="1"/>
    <x v="0"/>
    <x v="6"/>
    <x v="0"/>
    <x v="7"/>
  </r>
  <r>
    <x v="0"/>
    <n v="23"/>
    <x v="3"/>
    <x v="4"/>
    <x v="2"/>
    <n v="2"/>
    <x v="8"/>
    <n v="2"/>
    <n v="2.2685185185185182E-3"/>
    <x v="0"/>
    <x v="0"/>
    <x v="1"/>
    <x v="0"/>
    <x v="7"/>
  </r>
  <r>
    <x v="0"/>
    <n v="26"/>
    <x v="3"/>
    <x v="2"/>
    <x v="1"/>
    <n v="1"/>
    <x v="0"/>
    <n v="2"/>
    <n v="2.2685185185185182E-3"/>
    <x v="0"/>
    <x v="2"/>
    <x v="3"/>
    <x v="1"/>
    <x v="2"/>
  </r>
  <r>
    <x v="0"/>
    <n v="1"/>
    <x v="3"/>
    <x v="3"/>
    <x v="4"/>
    <n v="3"/>
    <x v="1"/>
    <n v="3"/>
    <n v="2.2685185185185182E-3"/>
    <x v="0"/>
    <x v="0"/>
    <x v="4"/>
    <x v="2"/>
    <x v="11"/>
  </r>
  <r>
    <x v="0"/>
    <n v="12"/>
    <x v="4"/>
    <x v="4"/>
    <x v="0"/>
    <n v="5"/>
    <x v="4"/>
    <n v="4"/>
    <n v="2.2685185185185182E-3"/>
    <x v="0"/>
    <x v="1"/>
    <x v="5"/>
    <x v="1"/>
    <x v="2"/>
  </r>
  <r>
    <x v="0"/>
    <n v="12"/>
    <x v="5"/>
    <x v="0"/>
    <x v="1"/>
    <n v="5"/>
    <x v="4"/>
    <n v="1"/>
    <n v="2.2685185185185182E-3"/>
    <x v="0"/>
    <x v="1"/>
    <x v="2"/>
    <x v="1"/>
    <x v="6"/>
  </r>
  <r>
    <x v="0"/>
    <n v="1"/>
    <x v="9"/>
    <x v="0"/>
    <x v="1"/>
    <n v="4"/>
    <x v="5"/>
    <n v="4"/>
    <n v="2.2685185185185182E-3"/>
    <x v="2"/>
    <x v="4"/>
    <x v="3"/>
    <x v="3"/>
    <x v="13"/>
  </r>
  <r>
    <x v="0"/>
    <n v="28"/>
    <x v="9"/>
    <x v="4"/>
    <x v="0"/>
    <n v="4"/>
    <x v="3"/>
    <n v="2"/>
    <n v="2.2685185185185182E-3"/>
    <x v="0"/>
    <x v="2"/>
    <x v="6"/>
    <x v="3"/>
    <x v="13"/>
  </r>
  <r>
    <x v="1"/>
    <n v="9"/>
    <x v="9"/>
    <x v="0"/>
    <x v="0"/>
    <n v="0"/>
    <x v="9"/>
    <n v="3"/>
    <n v="2.2685185185185182E-3"/>
    <x v="3"/>
    <x v="9"/>
    <x v="5"/>
    <x v="0"/>
    <x v="12"/>
  </r>
  <r>
    <x v="1"/>
    <n v="17"/>
    <x v="2"/>
    <x v="1"/>
    <x v="0"/>
    <n v="0"/>
    <x v="9"/>
    <n v="2"/>
    <n v="2.2685185185185182E-3"/>
    <x v="3"/>
    <x v="9"/>
    <x v="7"/>
    <x v="2"/>
    <x v="8"/>
  </r>
  <r>
    <x v="1"/>
    <n v="11"/>
    <x v="4"/>
    <x v="5"/>
    <x v="2"/>
    <n v="0"/>
    <x v="9"/>
    <n v="3"/>
    <n v="2.2685185185185182E-3"/>
    <x v="3"/>
    <x v="9"/>
    <x v="4"/>
    <x v="1"/>
    <x v="1"/>
  </r>
  <r>
    <x v="1"/>
    <n v="9"/>
    <x v="9"/>
    <x v="0"/>
    <x v="0"/>
    <n v="0"/>
    <x v="9"/>
    <n v="3"/>
    <n v="2.2685185185185182E-3"/>
    <x v="3"/>
    <x v="9"/>
    <x v="5"/>
    <x v="0"/>
    <x v="12"/>
  </r>
  <r>
    <x v="0"/>
    <n v="3"/>
    <x v="1"/>
    <x v="2"/>
    <x v="2"/>
    <n v="1"/>
    <x v="6"/>
    <n v="2"/>
    <n v="2.2800925925925927E-3"/>
    <x v="1"/>
    <x v="3"/>
    <x v="5"/>
    <x v="3"/>
    <x v="4"/>
  </r>
  <r>
    <x v="0"/>
    <n v="30"/>
    <x v="1"/>
    <x v="2"/>
    <x v="1"/>
    <n v="2"/>
    <x v="2"/>
    <n v="2"/>
    <n v="2.2800925925925927E-3"/>
    <x v="0"/>
    <x v="2"/>
    <x v="2"/>
    <x v="1"/>
    <x v="2"/>
  </r>
  <r>
    <x v="0"/>
    <n v="21"/>
    <x v="2"/>
    <x v="0"/>
    <x v="3"/>
    <n v="3"/>
    <x v="3"/>
    <n v="1"/>
    <n v="2.2800925925925927E-3"/>
    <x v="0"/>
    <x v="2"/>
    <x v="3"/>
    <x v="2"/>
    <x v="11"/>
  </r>
  <r>
    <x v="0"/>
    <n v="31"/>
    <x v="3"/>
    <x v="3"/>
    <x v="1"/>
    <n v="3"/>
    <x v="3"/>
    <n v="2"/>
    <n v="2.2800925925925927E-3"/>
    <x v="0"/>
    <x v="0"/>
    <x v="0"/>
    <x v="3"/>
    <x v="13"/>
  </r>
  <r>
    <x v="0"/>
    <n v="27"/>
    <x v="3"/>
    <x v="0"/>
    <x v="1"/>
    <n v="2"/>
    <x v="2"/>
    <n v="5"/>
    <n v="2.2800925925925927E-3"/>
    <x v="0"/>
    <x v="1"/>
    <x v="6"/>
    <x v="0"/>
    <x v="0"/>
  </r>
  <r>
    <x v="0"/>
    <n v="30"/>
    <x v="4"/>
    <x v="0"/>
    <x v="1"/>
    <n v="5"/>
    <x v="5"/>
    <n v="2"/>
    <n v="2.2800925925925927E-3"/>
    <x v="0"/>
    <x v="0"/>
    <x v="4"/>
    <x v="3"/>
    <x v="4"/>
  </r>
  <r>
    <x v="0"/>
    <n v="20"/>
    <x v="4"/>
    <x v="0"/>
    <x v="0"/>
    <n v="3"/>
    <x v="3"/>
    <n v="5"/>
    <n v="2.2800925925925927E-3"/>
    <x v="0"/>
    <x v="2"/>
    <x v="5"/>
    <x v="0"/>
    <x v="10"/>
  </r>
  <r>
    <x v="0"/>
    <n v="4"/>
    <x v="4"/>
    <x v="3"/>
    <x v="1"/>
    <n v="1"/>
    <x v="0"/>
    <n v="2"/>
    <n v="2.2800925925925927E-3"/>
    <x v="0"/>
    <x v="4"/>
    <x v="1"/>
    <x v="1"/>
    <x v="1"/>
  </r>
  <r>
    <x v="0"/>
    <n v="3"/>
    <x v="1"/>
    <x v="2"/>
    <x v="2"/>
    <n v="1"/>
    <x v="6"/>
    <n v="2"/>
    <n v="2.2800925925925927E-3"/>
    <x v="1"/>
    <x v="3"/>
    <x v="5"/>
    <x v="3"/>
    <x v="4"/>
  </r>
  <r>
    <x v="0"/>
    <n v="30"/>
    <x v="1"/>
    <x v="2"/>
    <x v="1"/>
    <n v="2"/>
    <x v="2"/>
    <n v="2"/>
    <n v="2.2800925925925927E-3"/>
    <x v="0"/>
    <x v="2"/>
    <x v="2"/>
    <x v="1"/>
    <x v="2"/>
  </r>
  <r>
    <x v="1"/>
    <n v="14"/>
    <x v="3"/>
    <x v="4"/>
    <x v="2"/>
    <n v="0"/>
    <x v="9"/>
    <n v="4"/>
    <n v="2.2800925925925927E-3"/>
    <x v="3"/>
    <x v="9"/>
    <x v="1"/>
    <x v="0"/>
    <x v="7"/>
  </r>
  <r>
    <x v="1"/>
    <n v="5"/>
    <x v="3"/>
    <x v="1"/>
    <x v="1"/>
    <n v="0"/>
    <x v="9"/>
    <n v="1"/>
    <n v="2.2800925925925927E-3"/>
    <x v="3"/>
    <x v="9"/>
    <x v="7"/>
    <x v="1"/>
    <x v="14"/>
  </r>
  <r>
    <x v="1"/>
    <n v="2"/>
    <x v="10"/>
    <x v="4"/>
    <x v="2"/>
    <n v="0"/>
    <x v="9"/>
    <n v="3"/>
    <n v="2.2800925925925927E-3"/>
    <x v="3"/>
    <x v="9"/>
    <x v="2"/>
    <x v="0"/>
    <x v="7"/>
  </r>
  <r>
    <x v="1"/>
    <n v="30"/>
    <x v="10"/>
    <x v="3"/>
    <x v="1"/>
    <n v="0"/>
    <x v="9"/>
    <n v="2"/>
    <n v="2.2800925925925927E-3"/>
    <x v="3"/>
    <x v="9"/>
    <x v="2"/>
    <x v="2"/>
    <x v="8"/>
  </r>
  <r>
    <x v="1"/>
    <n v="10"/>
    <x v="10"/>
    <x v="1"/>
    <x v="2"/>
    <n v="0"/>
    <x v="9"/>
    <n v="1"/>
    <n v="2.2800925925925927E-3"/>
    <x v="3"/>
    <x v="9"/>
    <x v="3"/>
    <x v="2"/>
    <x v="3"/>
  </r>
  <r>
    <x v="0"/>
    <n v="1"/>
    <x v="5"/>
    <x v="4"/>
    <x v="1"/>
    <n v="1"/>
    <x v="0"/>
    <n v="3"/>
    <n v="2.4305555555555556E-3"/>
    <x v="0"/>
    <x v="6"/>
    <x v="6"/>
    <x v="0"/>
    <x v="5"/>
  </r>
  <r>
    <x v="0"/>
    <n v="11"/>
    <x v="6"/>
    <x v="3"/>
    <x v="1"/>
    <n v="4"/>
    <x v="5"/>
    <n v="2"/>
    <n v="2.4305555555555556E-3"/>
    <x v="2"/>
    <x v="2"/>
    <x v="7"/>
    <x v="1"/>
    <x v="14"/>
  </r>
  <r>
    <x v="0"/>
    <n v="25"/>
    <x v="1"/>
    <x v="0"/>
    <x v="0"/>
    <n v="3"/>
    <x v="3"/>
    <n v="1"/>
    <n v="2.4305555555555556E-3"/>
    <x v="0"/>
    <x v="0"/>
    <x v="1"/>
    <x v="3"/>
    <x v="13"/>
  </r>
  <r>
    <x v="0"/>
    <n v="17"/>
    <x v="2"/>
    <x v="5"/>
    <x v="0"/>
    <n v="3"/>
    <x v="1"/>
    <n v="4"/>
    <n v="2.4305555555555556E-3"/>
    <x v="0"/>
    <x v="0"/>
    <x v="1"/>
    <x v="3"/>
    <x v="13"/>
  </r>
  <r>
    <x v="0"/>
    <n v="30"/>
    <x v="2"/>
    <x v="0"/>
    <x v="1"/>
    <n v="5"/>
    <x v="4"/>
    <n v="3"/>
    <n v="2.4305555555555556E-3"/>
    <x v="0"/>
    <x v="0"/>
    <x v="3"/>
    <x v="0"/>
    <x v="5"/>
  </r>
  <r>
    <x v="0"/>
    <n v="22"/>
    <x v="3"/>
    <x v="0"/>
    <x v="2"/>
    <n v="2"/>
    <x v="7"/>
    <n v="6"/>
    <n v="2.4305555555555556E-3"/>
    <x v="1"/>
    <x v="2"/>
    <x v="5"/>
    <x v="0"/>
    <x v="12"/>
  </r>
  <r>
    <x v="0"/>
    <n v="7"/>
    <x v="3"/>
    <x v="0"/>
    <x v="2"/>
    <n v="2"/>
    <x v="8"/>
    <n v="5"/>
    <n v="2.4305555555555556E-3"/>
    <x v="0"/>
    <x v="2"/>
    <x v="2"/>
    <x v="1"/>
    <x v="2"/>
  </r>
  <r>
    <x v="0"/>
    <n v="8"/>
    <x v="3"/>
    <x v="0"/>
    <x v="2"/>
    <n v="3"/>
    <x v="2"/>
    <n v="3"/>
    <n v="2.4305555555555556E-3"/>
    <x v="0"/>
    <x v="7"/>
    <x v="2"/>
    <x v="2"/>
    <x v="8"/>
  </r>
  <r>
    <x v="0"/>
    <n v="19"/>
    <x v="3"/>
    <x v="1"/>
    <x v="4"/>
    <n v="4"/>
    <x v="5"/>
    <n v="1"/>
    <n v="2.4305555555555556E-3"/>
    <x v="0"/>
    <x v="7"/>
    <x v="4"/>
    <x v="1"/>
    <x v="15"/>
  </r>
  <r>
    <x v="0"/>
    <n v="28"/>
    <x v="3"/>
    <x v="3"/>
    <x v="2"/>
    <n v="2"/>
    <x v="2"/>
    <n v="3"/>
    <n v="2.4305555555555556E-3"/>
    <x v="0"/>
    <x v="5"/>
    <x v="5"/>
    <x v="2"/>
    <x v="11"/>
  </r>
  <r>
    <x v="0"/>
    <n v="5"/>
    <x v="4"/>
    <x v="0"/>
    <x v="2"/>
    <n v="1"/>
    <x v="6"/>
    <n v="2"/>
    <n v="2.4305555555555556E-3"/>
    <x v="1"/>
    <x v="1"/>
    <x v="1"/>
    <x v="1"/>
    <x v="1"/>
  </r>
  <r>
    <x v="0"/>
    <n v="1"/>
    <x v="5"/>
    <x v="4"/>
    <x v="1"/>
    <n v="1"/>
    <x v="0"/>
    <n v="3"/>
    <n v="2.4305555555555556E-3"/>
    <x v="0"/>
    <x v="6"/>
    <x v="6"/>
    <x v="0"/>
    <x v="5"/>
  </r>
  <r>
    <x v="0"/>
    <n v="11"/>
    <x v="6"/>
    <x v="3"/>
    <x v="1"/>
    <n v="4"/>
    <x v="5"/>
    <n v="2"/>
    <n v="2.4305555555555556E-3"/>
    <x v="2"/>
    <x v="2"/>
    <x v="7"/>
    <x v="1"/>
    <x v="14"/>
  </r>
  <r>
    <x v="0"/>
    <n v="25"/>
    <x v="1"/>
    <x v="0"/>
    <x v="0"/>
    <n v="3"/>
    <x v="3"/>
    <n v="1"/>
    <n v="2.4305555555555556E-3"/>
    <x v="0"/>
    <x v="0"/>
    <x v="1"/>
    <x v="3"/>
    <x v="13"/>
  </r>
  <r>
    <x v="1"/>
    <n v="12"/>
    <x v="2"/>
    <x v="2"/>
    <x v="2"/>
    <n v="0"/>
    <x v="9"/>
    <n v="1"/>
    <n v="2.4305555555555556E-3"/>
    <x v="3"/>
    <x v="9"/>
    <x v="2"/>
    <x v="0"/>
    <x v="9"/>
  </r>
  <r>
    <x v="1"/>
    <n v="14"/>
    <x v="10"/>
    <x v="1"/>
    <x v="1"/>
    <n v="0"/>
    <x v="9"/>
    <n v="4"/>
    <n v="2.4305555555555556E-3"/>
    <x v="3"/>
    <x v="9"/>
    <x v="2"/>
    <x v="1"/>
    <x v="2"/>
  </r>
  <r>
    <x v="0"/>
    <n v="11"/>
    <x v="6"/>
    <x v="0"/>
    <x v="4"/>
    <n v="3"/>
    <x v="3"/>
    <n v="1"/>
    <n v="2.5462962962962961E-3"/>
    <x v="0"/>
    <x v="0"/>
    <x v="3"/>
    <x v="3"/>
    <x v="13"/>
  </r>
  <r>
    <x v="0"/>
    <n v="13"/>
    <x v="11"/>
    <x v="3"/>
    <x v="1"/>
    <n v="3"/>
    <x v="3"/>
    <n v="5"/>
    <n v="2.5462962962962961E-3"/>
    <x v="0"/>
    <x v="5"/>
    <x v="7"/>
    <x v="2"/>
    <x v="11"/>
  </r>
  <r>
    <x v="0"/>
    <n v="10"/>
    <x v="1"/>
    <x v="0"/>
    <x v="1"/>
    <n v="2"/>
    <x v="2"/>
    <n v="2"/>
    <n v="2.5462962962962961E-3"/>
    <x v="0"/>
    <x v="2"/>
    <x v="6"/>
    <x v="1"/>
    <x v="6"/>
  </r>
  <r>
    <x v="0"/>
    <n v="19"/>
    <x v="1"/>
    <x v="4"/>
    <x v="2"/>
    <n v="3"/>
    <x v="3"/>
    <n v="2"/>
    <n v="2.5462962962962961E-3"/>
    <x v="0"/>
    <x v="0"/>
    <x v="4"/>
    <x v="2"/>
    <x v="11"/>
  </r>
  <r>
    <x v="0"/>
    <n v="11"/>
    <x v="2"/>
    <x v="0"/>
    <x v="1"/>
    <n v="5"/>
    <x v="10"/>
    <n v="5"/>
    <n v="2.5462962962962961E-3"/>
    <x v="0"/>
    <x v="7"/>
    <x v="4"/>
    <x v="1"/>
    <x v="15"/>
  </r>
  <r>
    <x v="0"/>
    <n v="30"/>
    <x v="2"/>
    <x v="2"/>
    <x v="0"/>
    <n v="4"/>
    <x v="5"/>
    <n v="4"/>
    <n v="2.5462962962962961E-3"/>
    <x v="0"/>
    <x v="6"/>
    <x v="5"/>
    <x v="1"/>
    <x v="1"/>
  </r>
  <r>
    <x v="0"/>
    <n v="30"/>
    <x v="3"/>
    <x v="1"/>
    <x v="2"/>
    <n v="2"/>
    <x v="2"/>
    <n v="1"/>
    <n v="2.5462962962962961E-3"/>
    <x v="0"/>
    <x v="7"/>
    <x v="6"/>
    <x v="2"/>
    <x v="11"/>
  </r>
  <r>
    <x v="0"/>
    <n v="17"/>
    <x v="4"/>
    <x v="2"/>
    <x v="0"/>
    <n v="4"/>
    <x v="1"/>
    <n v="1"/>
    <n v="2.5462962962962961E-3"/>
    <x v="2"/>
    <x v="2"/>
    <x v="4"/>
    <x v="3"/>
    <x v="13"/>
  </r>
  <r>
    <x v="0"/>
    <n v="16"/>
    <x v="4"/>
    <x v="3"/>
    <x v="4"/>
    <n v="5"/>
    <x v="4"/>
    <n v="1"/>
    <n v="2.5462962962962961E-3"/>
    <x v="0"/>
    <x v="2"/>
    <x v="1"/>
    <x v="1"/>
    <x v="6"/>
  </r>
  <r>
    <x v="0"/>
    <n v="27"/>
    <x v="10"/>
    <x v="2"/>
    <x v="2"/>
    <n v="2"/>
    <x v="7"/>
    <n v="1"/>
    <n v="2.5462962962962961E-3"/>
    <x v="1"/>
    <x v="0"/>
    <x v="2"/>
    <x v="0"/>
    <x v="10"/>
  </r>
  <r>
    <x v="0"/>
    <n v="11"/>
    <x v="6"/>
    <x v="0"/>
    <x v="4"/>
    <n v="3"/>
    <x v="3"/>
    <n v="1"/>
    <n v="2.5462962962962961E-3"/>
    <x v="0"/>
    <x v="0"/>
    <x v="3"/>
    <x v="3"/>
    <x v="13"/>
  </r>
  <r>
    <x v="0"/>
    <n v="13"/>
    <x v="11"/>
    <x v="3"/>
    <x v="1"/>
    <n v="3"/>
    <x v="3"/>
    <n v="5"/>
    <n v="2.5462962962962961E-3"/>
    <x v="0"/>
    <x v="5"/>
    <x v="7"/>
    <x v="2"/>
    <x v="11"/>
  </r>
  <r>
    <x v="0"/>
    <n v="10"/>
    <x v="1"/>
    <x v="0"/>
    <x v="1"/>
    <n v="2"/>
    <x v="2"/>
    <n v="2"/>
    <n v="2.5462962962962961E-3"/>
    <x v="0"/>
    <x v="2"/>
    <x v="6"/>
    <x v="1"/>
    <x v="6"/>
  </r>
  <r>
    <x v="0"/>
    <n v="19"/>
    <x v="1"/>
    <x v="4"/>
    <x v="2"/>
    <n v="3"/>
    <x v="3"/>
    <n v="2"/>
    <n v="2.5462962962962961E-3"/>
    <x v="0"/>
    <x v="0"/>
    <x v="4"/>
    <x v="2"/>
    <x v="11"/>
  </r>
  <r>
    <x v="1"/>
    <n v="23"/>
    <x v="2"/>
    <x v="2"/>
    <x v="2"/>
    <n v="0"/>
    <x v="9"/>
    <n v="1"/>
    <n v="2.5462962962962961E-3"/>
    <x v="3"/>
    <x v="9"/>
    <x v="4"/>
    <x v="1"/>
    <x v="1"/>
  </r>
  <r>
    <x v="1"/>
    <n v="19"/>
    <x v="3"/>
    <x v="2"/>
    <x v="2"/>
    <n v="0"/>
    <x v="9"/>
    <n v="4"/>
    <n v="2.5462962962962961E-3"/>
    <x v="3"/>
    <x v="9"/>
    <x v="5"/>
    <x v="0"/>
    <x v="10"/>
  </r>
  <r>
    <x v="1"/>
    <n v="27"/>
    <x v="4"/>
    <x v="0"/>
    <x v="2"/>
    <n v="0"/>
    <x v="9"/>
    <n v="1"/>
    <n v="2.5462962962962961E-3"/>
    <x v="3"/>
    <x v="9"/>
    <x v="2"/>
    <x v="0"/>
    <x v="9"/>
  </r>
  <r>
    <x v="0"/>
    <n v="15"/>
    <x v="6"/>
    <x v="4"/>
    <x v="1"/>
    <n v="3"/>
    <x v="2"/>
    <n v="4"/>
    <n v="2.7777777777777779E-3"/>
    <x v="0"/>
    <x v="2"/>
    <x v="2"/>
    <x v="0"/>
    <x v="7"/>
  </r>
  <r>
    <x v="0"/>
    <n v="4"/>
    <x v="11"/>
    <x v="1"/>
    <x v="1"/>
    <n v="1"/>
    <x v="6"/>
    <n v="2"/>
    <n v="2.7777777777777779E-3"/>
    <x v="1"/>
    <x v="5"/>
    <x v="1"/>
    <x v="2"/>
    <x v="3"/>
  </r>
  <r>
    <x v="0"/>
    <n v="11"/>
    <x v="2"/>
    <x v="0"/>
    <x v="0"/>
    <n v="2"/>
    <x v="7"/>
    <n v="1"/>
    <n v="2.7777777777777779E-3"/>
    <x v="4"/>
    <x v="4"/>
    <x v="4"/>
    <x v="1"/>
    <x v="15"/>
  </r>
  <r>
    <x v="0"/>
    <n v="23"/>
    <x v="2"/>
    <x v="2"/>
    <x v="0"/>
    <n v="1"/>
    <x v="0"/>
    <n v="3"/>
    <n v="2.7777777777777779E-3"/>
    <x v="0"/>
    <x v="0"/>
    <x v="5"/>
    <x v="3"/>
    <x v="4"/>
  </r>
  <r>
    <x v="0"/>
    <n v="8"/>
    <x v="3"/>
    <x v="1"/>
    <x v="1"/>
    <n v="4"/>
    <x v="5"/>
    <n v="4"/>
    <n v="2.7777777777777779E-3"/>
    <x v="2"/>
    <x v="0"/>
    <x v="0"/>
    <x v="1"/>
    <x v="2"/>
  </r>
  <r>
    <x v="0"/>
    <n v="8"/>
    <x v="3"/>
    <x v="1"/>
    <x v="0"/>
    <n v="3"/>
    <x v="3"/>
    <n v="1"/>
    <n v="2.7777777777777779E-3"/>
    <x v="0"/>
    <x v="5"/>
    <x v="3"/>
    <x v="0"/>
    <x v="12"/>
  </r>
  <r>
    <x v="0"/>
    <n v="29"/>
    <x v="3"/>
    <x v="0"/>
    <x v="0"/>
    <n v="2"/>
    <x v="2"/>
    <n v="1"/>
    <n v="2.7777777777777779E-3"/>
    <x v="0"/>
    <x v="8"/>
    <x v="6"/>
    <x v="0"/>
    <x v="9"/>
  </r>
  <r>
    <x v="0"/>
    <n v="25"/>
    <x v="3"/>
    <x v="2"/>
    <x v="1"/>
    <n v="5"/>
    <x v="4"/>
    <n v="3"/>
    <n v="2.7777777777777779E-3"/>
    <x v="0"/>
    <x v="2"/>
    <x v="7"/>
    <x v="2"/>
    <x v="11"/>
  </r>
  <r>
    <x v="0"/>
    <n v="22"/>
    <x v="4"/>
    <x v="1"/>
    <x v="1"/>
    <n v="2"/>
    <x v="2"/>
    <n v="4"/>
    <n v="2.7777777777777779E-3"/>
    <x v="0"/>
    <x v="4"/>
    <x v="1"/>
    <x v="1"/>
    <x v="6"/>
  </r>
  <r>
    <x v="0"/>
    <n v="15"/>
    <x v="6"/>
    <x v="4"/>
    <x v="1"/>
    <n v="3"/>
    <x v="2"/>
    <n v="4"/>
    <n v="2.7777777777777779E-3"/>
    <x v="0"/>
    <x v="2"/>
    <x v="2"/>
    <x v="0"/>
    <x v="7"/>
  </r>
  <r>
    <x v="0"/>
    <n v="4"/>
    <x v="11"/>
    <x v="1"/>
    <x v="1"/>
    <n v="1"/>
    <x v="6"/>
    <n v="2"/>
    <n v="2.7777777777777779E-3"/>
    <x v="1"/>
    <x v="5"/>
    <x v="1"/>
    <x v="2"/>
    <x v="3"/>
  </r>
  <r>
    <x v="1"/>
    <n v="25"/>
    <x v="3"/>
    <x v="2"/>
    <x v="2"/>
    <n v="0"/>
    <x v="9"/>
    <n v="5"/>
    <n v="2.7777777777777779E-3"/>
    <x v="3"/>
    <x v="9"/>
    <x v="3"/>
    <x v="2"/>
    <x v="8"/>
  </r>
  <r>
    <x v="1"/>
    <n v="26"/>
    <x v="4"/>
    <x v="0"/>
    <x v="1"/>
    <n v="0"/>
    <x v="9"/>
    <n v="2"/>
    <n v="2.7777777777777779E-3"/>
    <x v="3"/>
    <x v="9"/>
    <x v="5"/>
    <x v="1"/>
    <x v="1"/>
  </r>
  <r>
    <x v="1"/>
    <n v="26"/>
    <x v="4"/>
    <x v="1"/>
    <x v="1"/>
    <n v="0"/>
    <x v="9"/>
    <n v="3"/>
    <n v="2.7777777777777779E-3"/>
    <x v="3"/>
    <x v="9"/>
    <x v="7"/>
    <x v="1"/>
    <x v="1"/>
  </r>
  <r>
    <x v="1"/>
    <n v="10"/>
    <x v="10"/>
    <x v="2"/>
    <x v="0"/>
    <n v="0"/>
    <x v="9"/>
    <n v="3"/>
    <n v="2.7777777777777779E-3"/>
    <x v="3"/>
    <x v="9"/>
    <x v="5"/>
    <x v="3"/>
    <x v="4"/>
  </r>
  <r>
    <x v="0"/>
    <n v="16"/>
    <x v="5"/>
    <x v="2"/>
    <x v="1"/>
    <n v="2"/>
    <x v="2"/>
    <n v="1"/>
    <n v="3.2407407407407406E-3"/>
    <x v="0"/>
    <x v="2"/>
    <x v="4"/>
    <x v="1"/>
    <x v="1"/>
  </r>
  <r>
    <x v="0"/>
    <n v="11"/>
    <x v="6"/>
    <x v="0"/>
    <x v="2"/>
    <n v="2"/>
    <x v="2"/>
    <n v="4"/>
    <n v="3.2407407407407406E-3"/>
    <x v="0"/>
    <x v="0"/>
    <x v="5"/>
    <x v="3"/>
    <x v="4"/>
  </r>
  <r>
    <x v="0"/>
    <n v="1"/>
    <x v="8"/>
    <x v="2"/>
    <x v="1"/>
    <n v="2"/>
    <x v="2"/>
    <n v="2"/>
    <n v="3.2407407407407406E-3"/>
    <x v="0"/>
    <x v="2"/>
    <x v="7"/>
    <x v="3"/>
    <x v="13"/>
  </r>
  <r>
    <x v="0"/>
    <n v="9"/>
    <x v="2"/>
    <x v="2"/>
    <x v="1"/>
    <n v="2"/>
    <x v="7"/>
    <n v="5"/>
    <n v="3.2407407407407406E-3"/>
    <x v="1"/>
    <x v="0"/>
    <x v="6"/>
    <x v="1"/>
    <x v="2"/>
  </r>
  <r>
    <x v="0"/>
    <n v="11"/>
    <x v="2"/>
    <x v="2"/>
    <x v="2"/>
    <n v="2"/>
    <x v="2"/>
    <n v="5"/>
    <n v="3.2407407407407406E-3"/>
    <x v="0"/>
    <x v="6"/>
    <x v="0"/>
    <x v="0"/>
    <x v="10"/>
  </r>
  <r>
    <x v="0"/>
    <n v="22"/>
    <x v="2"/>
    <x v="4"/>
    <x v="2"/>
    <n v="3"/>
    <x v="3"/>
    <n v="4"/>
    <n v="3.2407407407407406E-3"/>
    <x v="0"/>
    <x v="7"/>
    <x v="2"/>
    <x v="2"/>
    <x v="11"/>
  </r>
  <r>
    <x v="0"/>
    <n v="30"/>
    <x v="2"/>
    <x v="4"/>
    <x v="1"/>
    <n v="3"/>
    <x v="3"/>
    <n v="3"/>
    <n v="3.2407407407407406E-3"/>
    <x v="0"/>
    <x v="2"/>
    <x v="1"/>
    <x v="1"/>
    <x v="2"/>
  </r>
  <r>
    <x v="0"/>
    <n v="10"/>
    <x v="3"/>
    <x v="1"/>
    <x v="0"/>
    <n v="4"/>
    <x v="1"/>
    <n v="2"/>
    <n v="3.2407407407407406E-3"/>
    <x v="2"/>
    <x v="0"/>
    <x v="2"/>
    <x v="1"/>
    <x v="15"/>
  </r>
  <r>
    <x v="0"/>
    <n v="24"/>
    <x v="3"/>
    <x v="0"/>
    <x v="2"/>
    <n v="4"/>
    <x v="5"/>
    <n v="1"/>
    <n v="3.2407407407407406E-3"/>
    <x v="2"/>
    <x v="0"/>
    <x v="2"/>
    <x v="3"/>
    <x v="4"/>
  </r>
  <r>
    <x v="0"/>
    <n v="26"/>
    <x v="3"/>
    <x v="1"/>
    <x v="2"/>
    <n v="5"/>
    <x v="5"/>
    <n v="2"/>
    <n v="3.2407407407407406E-3"/>
    <x v="0"/>
    <x v="0"/>
    <x v="2"/>
    <x v="0"/>
    <x v="5"/>
  </r>
  <r>
    <x v="0"/>
    <n v="1"/>
    <x v="3"/>
    <x v="2"/>
    <x v="3"/>
    <n v="4"/>
    <x v="5"/>
    <n v="2"/>
    <n v="3.2407407407407406E-3"/>
    <x v="0"/>
    <x v="4"/>
    <x v="3"/>
    <x v="0"/>
    <x v="10"/>
  </r>
  <r>
    <x v="0"/>
    <n v="30"/>
    <x v="3"/>
    <x v="4"/>
    <x v="3"/>
    <n v="1"/>
    <x v="0"/>
    <n v="3"/>
    <n v="3.2407407407407406E-3"/>
    <x v="0"/>
    <x v="5"/>
    <x v="3"/>
    <x v="2"/>
    <x v="8"/>
  </r>
  <r>
    <x v="0"/>
    <n v="8"/>
    <x v="3"/>
    <x v="2"/>
    <x v="1"/>
    <n v="5"/>
    <x v="4"/>
    <n v="4"/>
    <n v="3.2407407407407406E-3"/>
    <x v="0"/>
    <x v="1"/>
    <x v="0"/>
    <x v="2"/>
    <x v="11"/>
  </r>
  <r>
    <x v="0"/>
    <n v="11"/>
    <x v="3"/>
    <x v="0"/>
    <x v="2"/>
    <n v="3"/>
    <x v="3"/>
    <n v="3"/>
    <n v="3.2407407407407406E-3"/>
    <x v="0"/>
    <x v="4"/>
    <x v="1"/>
    <x v="0"/>
    <x v="10"/>
  </r>
  <r>
    <x v="0"/>
    <n v="11"/>
    <x v="3"/>
    <x v="3"/>
    <x v="2"/>
    <n v="3"/>
    <x v="3"/>
    <n v="1"/>
    <n v="3.2407407407407406E-3"/>
    <x v="0"/>
    <x v="3"/>
    <x v="6"/>
    <x v="0"/>
    <x v="5"/>
  </r>
  <r>
    <x v="0"/>
    <n v="9"/>
    <x v="4"/>
    <x v="3"/>
    <x v="1"/>
    <n v="1"/>
    <x v="6"/>
    <n v="5"/>
    <n v="3.2407407407407406E-3"/>
    <x v="1"/>
    <x v="2"/>
    <x v="7"/>
    <x v="2"/>
    <x v="8"/>
  </r>
  <r>
    <x v="0"/>
    <n v="22"/>
    <x v="4"/>
    <x v="2"/>
    <x v="2"/>
    <n v="1"/>
    <x v="6"/>
    <n v="1"/>
    <n v="3.2407407407407406E-3"/>
    <x v="1"/>
    <x v="8"/>
    <x v="7"/>
    <x v="1"/>
    <x v="2"/>
  </r>
  <r>
    <x v="0"/>
    <n v="12"/>
    <x v="4"/>
    <x v="1"/>
    <x v="2"/>
    <n v="4"/>
    <x v="5"/>
    <n v="2"/>
    <n v="3.2407407407407406E-3"/>
    <x v="0"/>
    <x v="2"/>
    <x v="3"/>
    <x v="0"/>
    <x v="7"/>
  </r>
  <r>
    <x v="0"/>
    <n v="22"/>
    <x v="4"/>
    <x v="2"/>
    <x v="2"/>
    <n v="3"/>
    <x v="3"/>
    <n v="1"/>
    <n v="3.2407407407407406E-3"/>
    <x v="0"/>
    <x v="0"/>
    <x v="6"/>
    <x v="0"/>
    <x v="10"/>
  </r>
  <r>
    <x v="0"/>
    <n v="16"/>
    <x v="5"/>
    <x v="2"/>
    <x v="1"/>
    <n v="2"/>
    <x v="2"/>
    <n v="1"/>
    <n v="3.2407407407407406E-3"/>
    <x v="0"/>
    <x v="2"/>
    <x v="4"/>
    <x v="1"/>
    <x v="1"/>
  </r>
  <r>
    <x v="0"/>
    <n v="11"/>
    <x v="6"/>
    <x v="0"/>
    <x v="2"/>
    <n v="2"/>
    <x v="2"/>
    <n v="4"/>
    <n v="3.2407407407407406E-3"/>
    <x v="0"/>
    <x v="0"/>
    <x v="5"/>
    <x v="3"/>
    <x v="4"/>
  </r>
  <r>
    <x v="0"/>
    <n v="1"/>
    <x v="8"/>
    <x v="2"/>
    <x v="1"/>
    <n v="2"/>
    <x v="2"/>
    <n v="2"/>
    <n v="3.2407407407407406E-3"/>
    <x v="0"/>
    <x v="2"/>
    <x v="7"/>
    <x v="3"/>
    <x v="13"/>
  </r>
  <r>
    <x v="1"/>
    <n v="15"/>
    <x v="7"/>
    <x v="3"/>
    <x v="0"/>
    <n v="0"/>
    <x v="9"/>
    <n v="2"/>
    <n v="3.2407407407407406E-3"/>
    <x v="3"/>
    <x v="9"/>
    <x v="5"/>
    <x v="1"/>
    <x v="1"/>
  </r>
  <r>
    <x v="1"/>
    <n v="11"/>
    <x v="8"/>
    <x v="0"/>
    <x v="2"/>
    <n v="0"/>
    <x v="9"/>
    <n v="5"/>
    <n v="3.2407407407407406E-3"/>
    <x v="3"/>
    <x v="9"/>
    <x v="3"/>
    <x v="3"/>
    <x v="13"/>
  </r>
  <r>
    <x v="1"/>
    <n v="14"/>
    <x v="1"/>
    <x v="1"/>
    <x v="2"/>
    <n v="0"/>
    <x v="9"/>
    <n v="4"/>
    <n v="3.2407407407407406E-3"/>
    <x v="3"/>
    <x v="9"/>
    <x v="5"/>
    <x v="0"/>
    <x v="5"/>
  </r>
  <r>
    <x v="1"/>
    <n v="24"/>
    <x v="2"/>
    <x v="5"/>
    <x v="2"/>
    <n v="0"/>
    <x v="9"/>
    <n v="3"/>
    <n v="3.2407407407407406E-3"/>
    <x v="3"/>
    <x v="9"/>
    <x v="0"/>
    <x v="0"/>
    <x v="10"/>
  </r>
  <r>
    <x v="1"/>
    <n v="1"/>
    <x v="3"/>
    <x v="0"/>
    <x v="2"/>
    <n v="0"/>
    <x v="9"/>
    <n v="1"/>
    <n v="3.2407407407407406E-3"/>
    <x v="3"/>
    <x v="9"/>
    <x v="5"/>
    <x v="1"/>
    <x v="6"/>
  </r>
  <r>
    <x v="1"/>
    <n v="19"/>
    <x v="10"/>
    <x v="2"/>
    <x v="2"/>
    <n v="0"/>
    <x v="9"/>
    <n v="2"/>
    <n v="3.2407407407407406E-3"/>
    <x v="3"/>
    <x v="9"/>
    <x v="2"/>
    <x v="3"/>
    <x v="13"/>
  </r>
  <r>
    <x v="1"/>
    <n v="15"/>
    <x v="7"/>
    <x v="3"/>
    <x v="0"/>
    <n v="0"/>
    <x v="9"/>
    <n v="2"/>
    <n v="3.2407407407407406E-3"/>
    <x v="3"/>
    <x v="9"/>
    <x v="5"/>
    <x v="1"/>
    <x v="1"/>
  </r>
  <r>
    <x v="1"/>
    <n v="11"/>
    <x v="8"/>
    <x v="0"/>
    <x v="2"/>
    <n v="0"/>
    <x v="9"/>
    <n v="5"/>
    <n v="3.2407407407407406E-3"/>
    <x v="3"/>
    <x v="9"/>
    <x v="3"/>
    <x v="3"/>
    <x v="13"/>
  </r>
  <r>
    <x v="0"/>
    <n v="19"/>
    <x v="1"/>
    <x v="1"/>
    <x v="3"/>
    <n v="1"/>
    <x v="0"/>
    <n v="5"/>
    <n v="3.2986111111111111E-3"/>
    <x v="0"/>
    <x v="1"/>
    <x v="6"/>
    <x v="0"/>
    <x v="7"/>
  </r>
  <r>
    <x v="0"/>
    <n v="5"/>
    <x v="2"/>
    <x v="2"/>
    <x v="2"/>
    <n v="4"/>
    <x v="3"/>
    <n v="3"/>
    <n v="3.2986111111111111E-3"/>
    <x v="0"/>
    <x v="0"/>
    <x v="3"/>
    <x v="3"/>
    <x v="13"/>
  </r>
  <r>
    <x v="0"/>
    <n v="11"/>
    <x v="3"/>
    <x v="0"/>
    <x v="3"/>
    <n v="2"/>
    <x v="7"/>
    <n v="1"/>
    <n v="3.2986111111111111E-3"/>
    <x v="1"/>
    <x v="0"/>
    <x v="4"/>
    <x v="0"/>
    <x v="7"/>
  </r>
  <r>
    <x v="0"/>
    <n v="1"/>
    <x v="3"/>
    <x v="4"/>
    <x v="0"/>
    <n v="3"/>
    <x v="3"/>
    <n v="1"/>
    <n v="3.2986111111111111E-3"/>
    <x v="0"/>
    <x v="4"/>
    <x v="2"/>
    <x v="3"/>
    <x v="4"/>
  </r>
  <r>
    <x v="0"/>
    <n v="21"/>
    <x v="3"/>
    <x v="1"/>
    <x v="0"/>
    <n v="5"/>
    <x v="5"/>
    <n v="5"/>
    <n v="3.2986111111111111E-3"/>
    <x v="0"/>
    <x v="7"/>
    <x v="0"/>
    <x v="1"/>
    <x v="2"/>
  </r>
  <r>
    <x v="0"/>
    <n v="27"/>
    <x v="4"/>
    <x v="3"/>
    <x v="2"/>
    <n v="3"/>
    <x v="1"/>
    <n v="3"/>
    <n v="3.2986111111111111E-3"/>
    <x v="0"/>
    <x v="7"/>
    <x v="6"/>
    <x v="2"/>
    <x v="3"/>
  </r>
  <r>
    <x v="0"/>
    <n v="28"/>
    <x v="4"/>
    <x v="3"/>
    <x v="1"/>
    <n v="2"/>
    <x v="2"/>
    <n v="3"/>
    <n v="3.2986111111111111E-3"/>
    <x v="0"/>
    <x v="4"/>
    <x v="7"/>
    <x v="0"/>
    <x v="9"/>
  </r>
  <r>
    <x v="0"/>
    <n v="11"/>
    <x v="10"/>
    <x v="3"/>
    <x v="1"/>
    <n v="1"/>
    <x v="6"/>
    <n v="1"/>
    <n v="3.2986111111111111E-3"/>
    <x v="1"/>
    <x v="2"/>
    <x v="2"/>
    <x v="0"/>
    <x v="12"/>
  </r>
  <r>
    <x v="0"/>
    <n v="25"/>
    <x v="10"/>
    <x v="0"/>
    <x v="1"/>
    <n v="2"/>
    <x v="2"/>
    <n v="1"/>
    <n v="3.2986111111111111E-3"/>
    <x v="0"/>
    <x v="7"/>
    <x v="5"/>
    <x v="2"/>
    <x v="8"/>
  </r>
  <r>
    <x v="0"/>
    <n v="23"/>
    <x v="10"/>
    <x v="0"/>
    <x v="0"/>
    <n v="2"/>
    <x v="2"/>
    <n v="1"/>
    <n v="3.2986111111111111E-3"/>
    <x v="0"/>
    <x v="8"/>
    <x v="6"/>
    <x v="1"/>
    <x v="1"/>
  </r>
  <r>
    <x v="0"/>
    <n v="19"/>
    <x v="1"/>
    <x v="1"/>
    <x v="3"/>
    <n v="1"/>
    <x v="0"/>
    <n v="5"/>
    <n v="3.2986111111111111E-3"/>
    <x v="0"/>
    <x v="1"/>
    <x v="6"/>
    <x v="0"/>
    <x v="7"/>
  </r>
  <r>
    <x v="1"/>
    <n v="11"/>
    <x v="5"/>
    <x v="3"/>
    <x v="1"/>
    <n v="0"/>
    <x v="9"/>
    <n v="4"/>
    <n v="3.2986111111111111E-3"/>
    <x v="3"/>
    <x v="9"/>
    <x v="2"/>
    <x v="2"/>
    <x v="11"/>
  </r>
  <r>
    <x v="1"/>
    <n v="19"/>
    <x v="2"/>
    <x v="0"/>
    <x v="2"/>
    <n v="0"/>
    <x v="9"/>
    <n v="6"/>
    <n v="3.2986111111111111E-3"/>
    <x v="3"/>
    <x v="9"/>
    <x v="2"/>
    <x v="1"/>
    <x v="14"/>
  </r>
  <r>
    <x v="1"/>
    <n v="18"/>
    <x v="4"/>
    <x v="5"/>
    <x v="2"/>
    <n v="0"/>
    <x v="9"/>
    <n v="4"/>
    <n v="3.2986111111111111E-3"/>
    <x v="3"/>
    <x v="9"/>
    <x v="7"/>
    <x v="3"/>
    <x v="13"/>
  </r>
  <r>
    <x v="1"/>
    <n v="11"/>
    <x v="5"/>
    <x v="3"/>
    <x v="1"/>
    <n v="0"/>
    <x v="9"/>
    <n v="4"/>
    <n v="3.2986111111111111E-3"/>
    <x v="3"/>
    <x v="9"/>
    <x v="2"/>
    <x v="2"/>
    <x v="11"/>
  </r>
  <r>
    <x v="0"/>
    <n v="13"/>
    <x v="5"/>
    <x v="4"/>
    <x v="2"/>
    <n v="2"/>
    <x v="2"/>
    <n v="1"/>
    <n v="3.3333333333333335E-3"/>
    <x v="0"/>
    <x v="7"/>
    <x v="2"/>
    <x v="1"/>
    <x v="1"/>
  </r>
  <r>
    <x v="0"/>
    <n v="1"/>
    <x v="8"/>
    <x v="4"/>
    <x v="1"/>
    <n v="4"/>
    <x v="5"/>
    <n v="4"/>
    <n v="3.3333333333333335E-3"/>
    <x v="2"/>
    <x v="8"/>
    <x v="5"/>
    <x v="0"/>
    <x v="10"/>
  </r>
  <r>
    <x v="0"/>
    <n v="12"/>
    <x v="2"/>
    <x v="4"/>
    <x v="0"/>
    <n v="2"/>
    <x v="8"/>
    <n v="5"/>
    <n v="3.3333333333333335E-3"/>
    <x v="0"/>
    <x v="3"/>
    <x v="7"/>
    <x v="3"/>
    <x v="13"/>
  </r>
  <r>
    <x v="0"/>
    <n v="13"/>
    <x v="3"/>
    <x v="0"/>
    <x v="1"/>
    <n v="1"/>
    <x v="6"/>
    <n v="4"/>
    <n v="3.3333333333333335E-3"/>
    <x v="1"/>
    <x v="7"/>
    <x v="3"/>
    <x v="1"/>
    <x v="2"/>
  </r>
  <r>
    <x v="0"/>
    <n v="8"/>
    <x v="3"/>
    <x v="4"/>
    <x v="1"/>
    <n v="3"/>
    <x v="3"/>
    <n v="3"/>
    <n v="3.3333333333333335E-3"/>
    <x v="0"/>
    <x v="0"/>
    <x v="4"/>
    <x v="0"/>
    <x v="5"/>
  </r>
  <r>
    <x v="0"/>
    <n v="17"/>
    <x v="4"/>
    <x v="0"/>
    <x v="2"/>
    <n v="2"/>
    <x v="2"/>
    <n v="3"/>
    <n v="3.3333333333333335E-3"/>
    <x v="0"/>
    <x v="2"/>
    <x v="4"/>
    <x v="3"/>
    <x v="13"/>
  </r>
  <r>
    <x v="0"/>
    <n v="12"/>
    <x v="4"/>
    <x v="1"/>
    <x v="2"/>
    <n v="3"/>
    <x v="3"/>
    <n v="1"/>
    <n v="3.3333333333333335E-3"/>
    <x v="0"/>
    <x v="4"/>
    <x v="6"/>
    <x v="1"/>
    <x v="6"/>
  </r>
  <r>
    <x v="0"/>
    <n v="16"/>
    <x v="10"/>
    <x v="5"/>
    <x v="1"/>
    <n v="5"/>
    <x v="4"/>
    <n v="2"/>
    <n v="3.3333333333333335E-3"/>
    <x v="0"/>
    <x v="0"/>
    <x v="1"/>
    <x v="2"/>
    <x v="11"/>
  </r>
  <r>
    <x v="0"/>
    <n v="13"/>
    <x v="5"/>
    <x v="4"/>
    <x v="2"/>
    <n v="2"/>
    <x v="2"/>
    <n v="1"/>
    <n v="3.3333333333333335E-3"/>
    <x v="0"/>
    <x v="7"/>
    <x v="2"/>
    <x v="1"/>
    <x v="1"/>
  </r>
  <r>
    <x v="0"/>
    <n v="1"/>
    <x v="8"/>
    <x v="4"/>
    <x v="1"/>
    <n v="4"/>
    <x v="5"/>
    <n v="4"/>
    <n v="3.3333333333333335E-3"/>
    <x v="2"/>
    <x v="8"/>
    <x v="5"/>
    <x v="0"/>
    <x v="10"/>
  </r>
  <r>
    <x v="1"/>
    <n v="12"/>
    <x v="9"/>
    <x v="0"/>
    <x v="2"/>
    <n v="0"/>
    <x v="9"/>
    <n v="2"/>
    <n v="3.3333333333333335E-3"/>
    <x v="3"/>
    <x v="9"/>
    <x v="0"/>
    <x v="2"/>
    <x v="3"/>
  </r>
  <r>
    <x v="1"/>
    <n v="6"/>
    <x v="2"/>
    <x v="0"/>
    <x v="1"/>
    <n v="0"/>
    <x v="9"/>
    <n v="1"/>
    <n v="3.3333333333333335E-3"/>
    <x v="3"/>
    <x v="9"/>
    <x v="3"/>
    <x v="1"/>
    <x v="14"/>
  </r>
  <r>
    <x v="1"/>
    <n v="17"/>
    <x v="2"/>
    <x v="0"/>
    <x v="2"/>
    <n v="0"/>
    <x v="9"/>
    <n v="4"/>
    <n v="3.3333333333333335E-3"/>
    <x v="3"/>
    <x v="9"/>
    <x v="0"/>
    <x v="0"/>
    <x v="12"/>
  </r>
  <r>
    <x v="1"/>
    <n v="11"/>
    <x v="4"/>
    <x v="4"/>
    <x v="0"/>
    <n v="0"/>
    <x v="9"/>
    <n v="2"/>
    <n v="3.3333333333333335E-3"/>
    <x v="3"/>
    <x v="9"/>
    <x v="6"/>
    <x v="0"/>
    <x v="9"/>
  </r>
  <r>
    <x v="1"/>
    <n v="12"/>
    <x v="9"/>
    <x v="0"/>
    <x v="2"/>
    <n v="0"/>
    <x v="9"/>
    <n v="2"/>
    <n v="3.3333333333333335E-3"/>
    <x v="3"/>
    <x v="9"/>
    <x v="0"/>
    <x v="2"/>
    <x v="3"/>
  </r>
  <r>
    <x v="0"/>
    <n v="18"/>
    <x v="6"/>
    <x v="1"/>
    <x v="2"/>
    <n v="5"/>
    <x v="5"/>
    <n v="1"/>
    <n v="3.6111111111111114E-3"/>
    <x v="0"/>
    <x v="8"/>
    <x v="7"/>
    <x v="2"/>
    <x v="3"/>
  </r>
  <r>
    <x v="0"/>
    <n v="11"/>
    <x v="3"/>
    <x v="0"/>
    <x v="1"/>
    <n v="2"/>
    <x v="7"/>
    <n v="2"/>
    <n v="3.6111111111111114E-3"/>
    <x v="1"/>
    <x v="1"/>
    <x v="5"/>
    <x v="3"/>
    <x v="13"/>
  </r>
  <r>
    <x v="0"/>
    <n v="23"/>
    <x v="3"/>
    <x v="0"/>
    <x v="0"/>
    <n v="1"/>
    <x v="6"/>
    <n v="2"/>
    <n v="3.6111111111111114E-3"/>
    <x v="1"/>
    <x v="7"/>
    <x v="0"/>
    <x v="0"/>
    <x v="5"/>
  </r>
  <r>
    <x v="0"/>
    <n v="28"/>
    <x v="3"/>
    <x v="4"/>
    <x v="2"/>
    <n v="1"/>
    <x v="0"/>
    <n v="4"/>
    <n v="3.6111111111111114E-3"/>
    <x v="0"/>
    <x v="4"/>
    <x v="5"/>
    <x v="0"/>
    <x v="9"/>
  </r>
  <r>
    <x v="0"/>
    <n v="30"/>
    <x v="3"/>
    <x v="0"/>
    <x v="1"/>
    <n v="3"/>
    <x v="2"/>
    <n v="1"/>
    <n v="3.6111111111111114E-3"/>
    <x v="0"/>
    <x v="0"/>
    <x v="6"/>
    <x v="0"/>
    <x v="5"/>
  </r>
  <r>
    <x v="0"/>
    <n v="22"/>
    <x v="4"/>
    <x v="2"/>
    <x v="2"/>
    <n v="4"/>
    <x v="5"/>
    <n v="2"/>
    <n v="3.6111111111111114E-3"/>
    <x v="2"/>
    <x v="0"/>
    <x v="2"/>
    <x v="1"/>
    <x v="2"/>
  </r>
  <r>
    <x v="0"/>
    <n v="1"/>
    <x v="4"/>
    <x v="2"/>
    <x v="0"/>
    <n v="5"/>
    <x v="4"/>
    <n v="2"/>
    <n v="3.6111111111111114E-3"/>
    <x v="0"/>
    <x v="2"/>
    <x v="4"/>
    <x v="2"/>
    <x v="11"/>
  </r>
  <r>
    <x v="0"/>
    <n v="24"/>
    <x v="10"/>
    <x v="5"/>
    <x v="1"/>
    <n v="3"/>
    <x v="1"/>
    <n v="4"/>
    <n v="3.6111111111111114E-3"/>
    <x v="0"/>
    <x v="7"/>
    <x v="3"/>
    <x v="0"/>
    <x v="7"/>
  </r>
  <r>
    <x v="0"/>
    <n v="18"/>
    <x v="6"/>
    <x v="1"/>
    <x v="2"/>
    <n v="5"/>
    <x v="5"/>
    <n v="1"/>
    <n v="3.6111111111111114E-3"/>
    <x v="0"/>
    <x v="8"/>
    <x v="7"/>
    <x v="2"/>
    <x v="3"/>
  </r>
  <r>
    <x v="1"/>
    <n v="3"/>
    <x v="5"/>
    <x v="2"/>
    <x v="1"/>
    <n v="0"/>
    <x v="9"/>
    <n v="1"/>
    <n v="3.6111111111111114E-3"/>
    <x v="3"/>
    <x v="9"/>
    <x v="1"/>
    <x v="0"/>
    <x v="7"/>
  </r>
  <r>
    <x v="1"/>
    <n v="22"/>
    <x v="2"/>
    <x v="3"/>
    <x v="4"/>
    <n v="0"/>
    <x v="9"/>
    <n v="6"/>
    <n v="3.6111111111111114E-3"/>
    <x v="3"/>
    <x v="9"/>
    <x v="2"/>
    <x v="0"/>
    <x v="7"/>
  </r>
  <r>
    <x v="1"/>
    <n v="5"/>
    <x v="3"/>
    <x v="3"/>
    <x v="1"/>
    <n v="0"/>
    <x v="9"/>
    <n v="3"/>
    <n v="3.6111111111111114E-3"/>
    <x v="3"/>
    <x v="9"/>
    <x v="2"/>
    <x v="1"/>
    <x v="15"/>
  </r>
  <r>
    <x v="1"/>
    <n v="20"/>
    <x v="4"/>
    <x v="2"/>
    <x v="3"/>
    <n v="0"/>
    <x v="9"/>
    <n v="3"/>
    <n v="3.6111111111111114E-3"/>
    <x v="3"/>
    <x v="9"/>
    <x v="0"/>
    <x v="1"/>
    <x v="6"/>
  </r>
  <r>
    <x v="1"/>
    <n v="29"/>
    <x v="4"/>
    <x v="2"/>
    <x v="1"/>
    <n v="0"/>
    <x v="9"/>
    <n v="2"/>
    <n v="3.6111111111111114E-3"/>
    <x v="3"/>
    <x v="9"/>
    <x v="6"/>
    <x v="3"/>
    <x v="13"/>
  </r>
  <r>
    <x v="1"/>
    <n v="3"/>
    <x v="5"/>
    <x v="2"/>
    <x v="1"/>
    <n v="0"/>
    <x v="9"/>
    <n v="1"/>
    <n v="3.6111111111111114E-3"/>
    <x v="3"/>
    <x v="9"/>
    <x v="1"/>
    <x v="0"/>
    <x v="7"/>
  </r>
  <r>
    <x v="0"/>
    <n v="1"/>
    <x v="8"/>
    <x v="5"/>
    <x v="2"/>
    <n v="2"/>
    <x v="2"/>
    <n v="3"/>
    <n v="3.6342592592592594E-3"/>
    <x v="0"/>
    <x v="0"/>
    <x v="3"/>
    <x v="1"/>
    <x v="1"/>
  </r>
  <r>
    <x v="0"/>
    <n v="17"/>
    <x v="1"/>
    <x v="5"/>
    <x v="2"/>
    <n v="2"/>
    <x v="2"/>
    <n v="4"/>
    <n v="3.6342592592592594E-3"/>
    <x v="0"/>
    <x v="2"/>
    <x v="5"/>
    <x v="2"/>
    <x v="8"/>
  </r>
  <r>
    <x v="0"/>
    <n v="9"/>
    <x v="2"/>
    <x v="3"/>
    <x v="2"/>
    <n v="5"/>
    <x v="4"/>
    <n v="2"/>
    <n v="3.6342592592592594E-3"/>
    <x v="0"/>
    <x v="3"/>
    <x v="3"/>
    <x v="0"/>
    <x v="10"/>
  </r>
  <r>
    <x v="0"/>
    <n v="29"/>
    <x v="2"/>
    <x v="0"/>
    <x v="3"/>
    <n v="1"/>
    <x v="0"/>
    <n v="4"/>
    <n v="3.6342592592592594E-3"/>
    <x v="0"/>
    <x v="2"/>
    <x v="6"/>
    <x v="2"/>
    <x v="3"/>
  </r>
  <r>
    <x v="0"/>
    <n v="11"/>
    <x v="3"/>
    <x v="2"/>
    <x v="2"/>
    <n v="2"/>
    <x v="7"/>
    <n v="3"/>
    <n v="3.6342592592592594E-3"/>
    <x v="1"/>
    <x v="4"/>
    <x v="5"/>
    <x v="0"/>
    <x v="5"/>
  </r>
  <r>
    <x v="0"/>
    <n v="17"/>
    <x v="3"/>
    <x v="1"/>
    <x v="0"/>
    <n v="1"/>
    <x v="6"/>
    <n v="2"/>
    <n v="3.6342592592592594E-3"/>
    <x v="1"/>
    <x v="1"/>
    <x v="1"/>
    <x v="1"/>
    <x v="1"/>
  </r>
  <r>
    <x v="0"/>
    <n v="4"/>
    <x v="3"/>
    <x v="0"/>
    <x v="2"/>
    <n v="4"/>
    <x v="3"/>
    <n v="5"/>
    <n v="3.6342592592592594E-3"/>
    <x v="0"/>
    <x v="2"/>
    <x v="4"/>
    <x v="0"/>
    <x v="12"/>
  </r>
  <r>
    <x v="0"/>
    <n v="1"/>
    <x v="3"/>
    <x v="3"/>
    <x v="0"/>
    <n v="3"/>
    <x v="3"/>
    <n v="5"/>
    <n v="3.6342592592592594E-3"/>
    <x v="0"/>
    <x v="2"/>
    <x v="0"/>
    <x v="0"/>
    <x v="7"/>
  </r>
  <r>
    <x v="0"/>
    <n v="11"/>
    <x v="4"/>
    <x v="0"/>
    <x v="2"/>
    <n v="3"/>
    <x v="1"/>
    <n v="1"/>
    <n v="3.6342592592592594E-3"/>
    <x v="0"/>
    <x v="0"/>
    <x v="3"/>
    <x v="1"/>
    <x v="1"/>
  </r>
  <r>
    <x v="0"/>
    <n v="4"/>
    <x v="4"/>
    <x v="0"/>
    <x v="1"/>
    <n v="2"/>
    <x v="2"/>
    <n v="1"/>
    <n v="3.6342592592592594E-3"/>
    <x v="0"/>
    <x v="1"/>
    <x v="5"/>
    <x v="3"/>
    <x v="4"/>
  </r>
  <r>
    <x v="0"/>
    <n v="1"/>
    <x v="8"/>
    <x v="5"/>
    <x v="2"/>
    <n v="2"/>
    <x v="2"/>
    <n v="3"/>
    <n v="3.6342592592592594E-3"/>
    <x v="0"/>
    <x v="0"/>
    <x v="3"/>
    <x v="1"/>
    <x v="1"/>
  </r>
  <r>
    <x v="0"/>
    <n v="17"/>
    <x v="1"/>
    <x v="5"/>
    <x v="2"/>
    <n v="2"/>
    <x v="2"/>
    <n v="4"/>
    <n v="3.6342592592592594E-3"/>
    <x v="0"/>
    <x v="2"/>
    <x v="5"/>
    <x v="2"/>
    <x v="8"/>
  </r>
  <r>
    <x v="1"/>
    <n v="11"/>
    <x v="1"/>
    <x v="0"/>
    <x v="0"/>
    <n v="0"/>
    <x v="9"/>
    <n v="1"/>
    <n v="3.6342592592592594E-3"/>
    <x v="3"/>
    <x v="9"/>
    <x v="0"/>
    <x v="1"/>
    <x v="14"/>
  </r>
  <r>
    <x v="1"/>
    <n v="12"/>
    <x v="1"/>
    <x v="4"/>
    <x v="2"/>
    <n v="0"/>
    <x v="9"/>
    <n v="1"/>
    <n v="3.6342592592592594E-3"/>
    <x v="3"/>
    <x v="9"/>
    <x v="2"/>
    <x v="1"/>
    <x v="1"/>
  </r>
  <r>
    <x v="1"/>
    <n v="25"/>
    <x v="3"/>
    <x v="4"/>
    <x v="1"/>
    <n v="0"/>
    <x v="9"/>
    <n v="1"/>
    <n v="3.6342592592592594E-3"/>
    <x v="3"/>
    <x v="9"/>
    <x v="7"/>
    <x v="0"/>
    <x v="5"/>
  </r>
  <r>
    <x v="0"/>
    <n v="8"/>
    <x v="5"/>
    <x v="2"/>
    <x v="0"/>
    <n v="3"/>
    <x v="3"/>
    <n v="5"/>
    <n v="3.645833333333333E-3"/>
    <x v="0"/>
    <x v="7"/>
    <x v="1"/>
    <x v="0"/>
    <x v="7"/>
  </r>
  <r>
    <x v="0"/>
    <n v="12"/>
    <x v="9"/>
    <x v="2"/>
    <x v="0"/>
    <n v="5"/>
    <x v="4"/>
    <n v="1"/>
    <n v="3.645833333333333E-3"/>
    <x v="0"/>
    <x v="8"/>
    <x v="5"/>
    <x v="1"/>
    <x v="6"/>
  </r>
  <r>
    <x v="0"/>
    <n v="30"/>
    <x v="2"/>
    <x v="2"/>
    <x v="2"/>
    <n v="4"/>
    <x v="5"/>
    <n v="3"/>
    <n v="3.645833333333333E-3"/>
    <x v="0"/>
    <x v="0"/>
    <x v="4"/>
    <x v="2"/>
    <x v="3"/>
  </r>
  <r>
    <x v="0"/>
    <n v="18"/>
    <x v="4"/>
    <x v="4"/>
    <x v="0"/>
    <n v="4"/>
    <x v="1"/>
    <n v="1"/>
    <n v="3.645833333333333E-3"/>
    <x v="2"/>
    <x v="4"/>
    <x v="6"/>
    <x v="1"/>
    <x v="6"/>
  </r>
  <r>
    <x v="0"/>
    <n v="3"/>
    <x v="4"/>
    <x v="1"/>
    <x v="2"/>
    <n v="2"/>
    <x v="2"/>
    <n v="4"/>
    <n v="3.645833333333333E-3"/>
    <x v="0"/>
    <x v="3"/>
    <x v="4"/>
    <x v="0"/>
    <x v="9"/>
  </r>
  <r>
    <x v="0"/>
    <n v="7"/>
    <x v="4"/>
    <x v="1"/>
    <x v="2"/>
    <n v="3"/>
    <x v="3"/>
    <n v="5"/>
    <n v="3.645833333333333E-3"/>
    <x v="0"/>
    <x v="7"/>
    <x v="3"/>
    <x v="1"/>
    <x v="2"/>
  </r>
  <r>
    <x v="0"/>
    <n v="19"/>
    <x v="4"/>
    <x v="4"/>
    <x v="1"/>
    <n v="3"/>
    <x v="3"/>
    <n v="3"/>
    <n v="3.645833333333333E-3"/>
    <x v="0"/>
    <x v="2"/>
    <x v="2"/>
    <x v="0"/>
    <x v="5"/>
  </r>
  <r>
    <x v="0"/>
    <n v="13"/>
    <x v="10"/>
    <x v="0"/>
    <x v="3"/>
    <n v="2"/>
    <x v="7"/>
    <n v="2"/>
    <n v="3.645833333333333E-3"/>
    <x v="1"/>
    <x v="4"/>
    <x v="0"/>
    <x v="3"/>
    <x v="13"/>
  </r>
  <r>
    <x v="0"/>
    <n v="14"/>
    <x v="10"/>
    <x v="1"/>
    <x v="0"/>
    <n v="2"/>
    <x v="2"/>
    <n v="2"/>
    <n v="3.645833333333333E-3"/>
    <x v="0"/>
    <x v="1"/>
    <x v="5"/>
    <x v="1"/>
    <x v="2"/>
  </r>
  <r>
    <x v="0"/>
    <n v="8"/>
    <x v="5"/>
    <x v="2"/>
    <x v="0"/>
    <n v="3"/>
    <x v="3"/>
    <n v="5"/>
    <n v="3.645833333333333E-3"/>
    <x v="0"/>
    <x v="7"/>
    <x v="1"/>
    <x v="0"/>
    <x v="7"/>
  </r>
  <r>
    <x v="0"/>
    <n v="12"/>
    <x v="9"/>
    <x v="2"/>
    <x v="0"/>
    <n v="5"/>
    <x v="4"/>
    <n v="1"/>
    <n v="3.645833333333333E-3"/>
    <x v="0"/>
    <x v="8"/>
    <x v="5"/>
    <x v="1"/>
    <x v="6"/>
  </r>
  <r>
    <x v="1"/>
    <n v="29"/>
    <x v="8"/>
    <x v="1"/>
    <x v="0"/>
    <n v="0"/>
    <x v="9"/>
    <n v="2"/>
    <n v="3.645833333333333E-3"/>
    <x v="3"/>
    <x v="9"/>
    <x v="3"/>
    <x v="2"/>
    <x v="8"/>
  </r>
  <r>
    <x v="1"/>
    <n v="5"/>
    <x v="3"/>
    <x v="2"/>
    <x v="0"/>
    <n v="0"/>
    <x v="9"/>
    <n v="5"/>
    <n v="3.645833333333333E-3"/>
    <x v="3"/>
    <x v="9"/>
    <x v="6"/>
    <x v="0"/>
    <x v="5"/>
  </r>
  <r>
    <x v="1"/>
    <n v="10"/>
    <x v="10"/>
    <x v="0"/>
    <x v="3"/>
    <n v="0"/>
    <x v="9"/>
    <n v="3"/>
    <n v="3.645833333333333E-3"/>
    <x v="3"/>
    <x v="9"/>
    <x v="1"/>
    <x v="0"/>
    <x v="0"/>
  </r>
  <r>
    <x v="1"/>
    <n v="5"/>
    <x v="10"/>
    <x v="1"/>
    <x v="2"/>
    <n v="0"/>
    <x v="9"/>
    <n v="5"/>
    <n v="3.645833333333333E-3"/>
    <x v="3"/>
    <x v="9"/>
    <x v="7"/>
    <x v="1"/>
    <x v="15"/>
  </r>
  <r>
    <x v="1"/>
    <n v="29"/>
    <x v="8"/>
    <x v="1"/>
    <x v="0"/>
    <n v="0"/>
    <x v="9"/>
    <n v="2"/>
    <n v="3.645833333333333E-3"/>
    <x v="3"/>
    <x v="9"/>
    <x v="3"/>
    <x v="2"/>
    <x v="8"/>
  </r>
  <r>
    <x v="0"/>
    <n v="18"/>
    <x v="9"/>
    <x v="0"/>
    <x v="0"/>
    <n v="5"/>
    <x v="4"/>
    <n v="5"/>
    <n v="4.340277777777778E-3"/>
    <x v="0"/>
    <x v="6"/>
    <x v="3"/>
    <x v="0"/>
    <x v="10"/>
  </r>
  <r>
    <x v="0"/>
    <n v="12"/>
    <x v="1"/>
    <x v="3"/>
    <x v="0"/>
    <n v="3"/>
    <x v="3"/>
    <n v="4"/>
    <n v="4.340277777777778E-3"/>
    <x v="0"/>
    <x v="5"/>
    <x v="1"/>
    <x v="2"/>
    <x v="3"/>
  </r>
  <r>
    <x v="0"/>
    <n v="30"/>
    <x v="2"/>
    <x v="5"/>
    <x v="2"/>
    <n v="4"/>
    <x v="5"/>
    <n v="5"/>
    <n v="4.340277777777778E-3"/>
    <x v="2"/>
    <x v="0"/>
    <x v="6"/>
    <x v="3"/>
    <x v="4"/>
  </r>
  <r>
    <x v="0"/>
    <n v="16"/>
    <x v="2"/>
    <x v="5"/>
    <x v="2"/>
    <n v="3"/>
    <x v="2"/>
    <n v="2"/>
    <n v="4.340277777777778E-3"/>
    <x v="0"/>
    <x v="2"/>
    <x v="4"/>
    <x v="3"/>
    <x v="4"/>
  </r>
  <r>
    <x v="0"/>
    <n v="28"/>
    <x v="2"/>
    <x v="3"/>
    <x v="0"/>
    <n v="2"/>
    <x v="2"/>
    <n v="2"/>
    <n v="4.340277777777778E-3"/>
    <x v="0"/>
    <x v="3"/>
    <x v="3"/>
    <x v="0"/>
    <x v="7"/>
  </r>
  <r>
    <x v="0"/>
    <n v="7"/>
    <x v="3"/>
    <x v="0"/>
    <x v="0"/>
    <n v="2"/>
    <x v="8"/>
    <n v="1"/>
    <n v="4.340277777777778E-3"/>
    <x v="0"/>
    <x v="0"/>
    <x v="2"/>
    <x v="2"/>
    <x v="8"/>
  </r>
  <r>
    <x v="0"/>
    <n v="9"/>
    <x v="3"/>
    <x v="0"/>
    <x v="0"/>
    <n v="1"/>
    <x v="0"/>
    <n v="4"/>
    <n v="4.340277777777778E-3"/>
    <x v="0"/>
    <x v="2"/>
    <x v="4"/>
    <x v="1"/>
    <x v="2"/>
  </r>
  <r>
    <x v="0"/>
    <n v="18"/>
    <x v="3"/>
    <x v="3"/>
    <x v="2"/>
    <n v="3"/>
    <x v="3"/>
    <n v="1"/>
    <n v="4.340277777777778E-3"/>
    <x v="0"/>
    <x v="7"/>
    <x v="5"/>
    <x v="1"/>
    <x v="2"/>
  </r>
  <r>
    <x v="0"/>
    <n v="4"/>
    <x v="4"/>
    <x v="0"/>
    <x v="2"/>
    <n v="2"/>
    <x v="7"/>
    <n v="5"/>
    <n v="4.340277777777778E-3"/>
    <x v="1"/>
    <x v="2"/>
    <x v="0"/>
    <x v="1"/>
    <x v="2"/>
  </r>
  <r>
    <x v="0"/>
    <n v="23"/>
    <x v="4"/>
    <x v="0"/>
    <x v="2"/>
    <n v="2"/>
    <x v="2"/>
    <n v="2"/>
    <n v="4.340277777777778E-3"/>
    <x v="0"/>
    <x v="4"/>
    <x v="5"/>
    <x v="1"/>
    <x v="15"/>
  </r>
  <r>
    <x v="0"/>
    <n v="31"/>
    <x v="10"/>
    <x v="2"/>
    <x v="1"/>
    <n v="1"/>
    <x v="6"/>
    <n v="3"/>
    <n v="4.340277777777778E-3"/>
    <x v="1"/>
    <x v="1"/>
    <x v="2"/>
    <x v="0"/>
    <x v="7"/>
  </r>
  <r>
    <x v="0"/>
    <n v="18"/>
    <x v="9"/>
    <x v="0"/>
    <x v="0"/>
    <n v="5"/>
    <x v="4"/>
    <n v="5"/>
    <n v="4.340277777777778E-3"/>
    <x v="0"/>
    <x v="6"/>
    <x v="3"/>
    <x v="0"/>
    <x v="10"/>
  </r>
  <r>
    <x v="1"/>
    <n v="15"/>
    <x v="2"/>
    <x v="2"/>
    <x v="2"/>
    <n v="0"/>
    <x v="9"/>
    <n v="1"/>
    <n v="4.340277777777778E-3"/>
    <x v="3"/>
    <x v="9"/>
    <x v="5"/>
    <x v="0"/>
    <x v="7"/>
  </r>
  <r>
    <x v="1"/>
    <n v="15"/>
    <x v="10"/>
    <x v="1"/>
    <x v="2"/>
    <n v="0"/>
    <x v="9"/>
    <n v="1"/>
    <n v="4.340277777777778E-3"/>
    <x v="3"/>
    <x v="9"/>
    <x v="7"/>
    <x v="0"/>
    <x v="5"/>
  </r>
  <r>
    <x v="0"/>
    <n v="1"/>
    <x v="8"/>
    <x v="0"/>
    <x v="2"/>
    <n v="5"/>
    <x v="4"/>
    <n v="1"/>
    <n v="4.3749999999999995E-3"/>
    <x v="0"/>
    <x v="0"/>
    <x v="7"/>
    <x v="0"/>
    <x v="9"/>
  </r>
  <r>
    <x v="0"/>
    <n v="7"/>
    <x v="11"/>
    <x v="3"/>
    <x v="2"/>
    <n v="1"/>
    <x v="6"/>
    <n v="6"/>
    <n v="4.3749999999999995E-3"/>
    <x v="1"/>
    <x v="2"/>
    <x v="0"/>
    <x v="0"/>
    <x v="0"/>
  </r>
  <r>
    <x v="0"/>
    <n v="27"/>
    <x v="2"/>
    <x v="2"/>
    <x v="1"/>
    <n v="2"/>
    <x v="7"/>
    <n v="3"/>
    <n v="4.3749999999999995E-3"/>
    <x v="1"/>
    <x v="7"/>
    <x v="3"/>
    <x v="1"/>
    <x v="2"/>
  </r>
  <r>
    <x v="0"/>
    <n v="12"/>
    <x v="2"/>
    <x v="0"/>
    <x v="1"/>
    <n v="1"/>
    <x v="0"/>
    <n v="1"/>
    <n v="4.3749999999999995E-3"/>
    <x v="0"/>
    <x v="7"/>
    <x v="7"/>
    <x v="1"/>
    <x v="15"/>
  </r>
  <r>
    <x v="0"/>
    <n v="11"/>
    <x v="3"/>
    <x v="0"/>
    <x v="1"/>
    <n v="2"/>
    <x v="2"/>
    <n v="3"/>
    <n v="4.3749999999999995E-3"/>
    <x v="0"/>
    <x v="6"/>
    <x v="3"/>
    <x v="3"/>
    <x v="4"/>
  </r>
  <r>
    <x v="0"/>
    <n v="29"/>
    <x v="3"/>
    <x v="0"/>
    <x v="2"/>
    <n v="3"/>
    <x v="2"/>
    <n v="5"/>
    <n v="4.3749999999999995E-3"/>
    <x v="0"/>
    <x v="8"/>
    <x v="3"/>
    <x v="3"/>
    <x v="4"/>
  </r>
  <r>
    <x v="0"/>
    <n v="31"/>
    <x v="3"/>
    <x v="3"/>
    <x v="2"/>
    <n v="3"/>
    <x v="3"/>
    <n v="1"/>
    <n v="4.3749999999999995E-3"/>
    <x v="0"/>
    <x v="3"/>
    <x v="7"/>
    <x v="1"/>
    <x v="2"/>
  </r>
  <r>
    <x v="0"/>
    <n v="22"/>
    <x v="4"/>
    <x v="2"/>
    <x v="1"/>
    <n v="2"/>
    <x v="2"/>
    <n v="6"/>
    <n v="4.3749999999999995E-3"/>
    <x v="0"/>
    <x v="0"/>
    <x v="3"/>
    <x v="2"/>
    <x v="11"/>
  </r>
  <r>
    <x v="0"/>
    <n v="1"/>
    <x v="4"/>
    <x v="4"/>
    <x v="2"/>
    <n v="3"/>
    <x v="3"/>
    <n v="3"/>
    <n v="4.3749999999999995E-3"/>
    <x v="0"/>
    <x v="2"/>
    <x v="5"/>
    <x v="1"/>
    <x v="6"/>
  </r>
  <r>
    <x v="0"/>
    <n v="25"/>
    <x v="10"/>
    <x v="2"/>
    <x v="1"/>
    <n v="4"/>
    <x v="5"/>
    <n v="4"/>
    <n v="4.3749999999999995E-3"/>
    <x v="2"/>
    <x v="7"/>
    <x v="2"/>
    <x v="0"/>
    <x v="7"/>
  </r>
  <r>
    <x v="0"/>
    <n v="1"/>
    <x v="8"/>
    <x v="0"/>
    <x v="2"/>
    <n v="5"/>
    <x v="4"/>
    <n v="1"/>
    <n v="4.3749999999999995E-3"/>
    <x v="0"/>
    <x v="0"/>
    <x v="7"/>
    <x v="0"/>
    <x v="9"/>
  </r>
  <r>
    <x v="0"/>
    <n v="7"/>
    <x v="11"/>
    <x v="3"/>
    <x v="2"/>
    <n v="1"/>
    <x v="6"/>
    <n v="6"/>
    <n v="4.3749999999999995E-3"/>
    <x v="1"/>
    <x v="2"/>
    <x v="0"/>
    <x v="0"/>
    <x v="0"/>
  </r>
  <r>
    <x v="1"/>
    <n v="7"/>
    <x v="3"/>
    <x v="2"/>
    <x v="1"/>
    <n v="0"/>
    <x v="9"/>
    <n v="1"/>
    <n v="4.3749999999999995E-3"/>
    <x v="3"/>
    <x v="9"/>
    <x v="2"/>
    <x v="0"/>
    <x v="10"/>
  </r>
  <r>
    <x v="1"/>
    <n v="16"/>
    <x v="4"/>
    <x v="0"/>
    <x v="0"/>
    <n v="0"/>
    <x v="9"/>
    <n v="1"/>
    <n v="4.3749999999999995E-3"/>
    <x v="3"/>
    <x v="9"/>
    <x v="6"/>
    <x v="2"/>
    <x v="8"/>
  </r>
  <r>
    <x v="1"/>
    <n v="11"/>
    <x v="10"/>
    <x v="2"/>
    <x v="1"/>
    <n v="0"/>
    <x v="9"/>
    <n v="2"/>
    <n v="4.3749999999999995E-3"/>
    <x v="3"/>
    <x v="9"/>
    <x v="4"/>
    <x v="1"/>
    <x v="1"/>
  </r>
  <r>
    <x v="0"/>
    <n v="17"/>
    <x v="6"/>
    <x v="3"/>
    <x v="2"/>
    <n v="4"/>
    <x v="3"/>
    <n v="2"/>
    <n v="4.3981481481481484E-3"/>
    <x v="0"/>
    <x v="8"/>
    <x v="2"/>
    <x v="2"/>
    <x v="11"/>
  </r>
  <r>
    <x v="0"/>
    <n v="27"/>
    <x v="3"/>
    <x v="2"/>
    <x v="2"/>
    <n v="1"/>
    <x v="6"/>
    <n v="2"/>
    <n v="4.3981481481481484E-3"/>
    <x v="1"/>
    <x v="0"/>
    <x v="3"/>
    <x v="1"/>
    <x v="1"/>
  </r>
  <r>
    <x v="0"/>
    <n v="22"/>
    <x v="3"/>
    <x v="0"/>
    <x v="1"/>
    <n v="2"/>
    <x v="7"/>
    <n v="1"/>
    <n v="4.3981481481481484E-3"/>
    <x v="1"/>
    <x v="7"/>
    <x v="7"/>
    <x v="3"/>
    <x v="13"/>
  </r>
  <r>
    <x v="0"/>
    <n v="31"/>
    <x v="3"/>
    <x v="2"/>
    <x v="1"/>
    <n v="4"/>
    <x v="5"/>
    <n v="1"/>
    <n v="4.3981481481481484E-3"/>
    <x v="2"/>
    <x v="6"/>
    <x v="5"/>
    <x v="0"/>
    <x v="9"/>
  </r>
  <r>
    <x v="0"/>
    <n v="10"/>
    <x v="3"/>
    <x v="0"/>
    <x v="1"/>
    <n v="5"/>
    <x v="4"/>
    <n v="3"/>
    <n v="4.3981481481481484E-3"/>
    <x v="0"/>
    <x v="2"/>
    <x v="2"/>
    <x v="1"/>
    <x v="1"/>
  </r>
  <r>
    <x v="0"/>
    <n v="29"/>
    <x v="3"/>
    <x v="0"/>
    <x v="1"/>
    <n v="2"/>
    <x v="8"/>
    <n v="1"/>
    <n v="4.3981481481481484E-3"/>
    <x v="0"/>
    <x v="2"/>
    <x v="7"/>
    <x v="1"/>
    <x v="1"/>
  </r>
  <r>
    <x v="0"/>
    <n v="22"/>
    <x v="4"/>
    <x v="2"/>
    <x v="1"/>
    <n v="3"/>
    <x v="3"/>
    <n v="5"/>
    <n v="4.3981481481481484E-3"/>
    <x v="0"/>
    <x v="0"/>
    <x v="6"/>
    <x v="0"/>
    <x v="0"/>
  </r>
  <r>
    <x v="0"/>
    <n v="17"/>
    <x v="10"/>
    <x v="5"/>
    <x v="3"/>
    <n v="3"/>
    <x v="2"/>
    <n v="1"/>
    <n v="4.3981481481481484E-3"/>
    <x v="0"/>
    <x v="7"/>
    <x v="6"/>
    <x v="0"/>
    <x v="10"/>
  </r>
  <r>
    <x v="0"/>
    <n v="17"/>
    <x v="6"/>
    <x v="3"/>
    <x v="2"/>
    <n v="4"/>
    <x v="3"/>
    <n v="2"/>
    <n v="4.3981481481481484E-3"/>
    <x v="0"/>
    <x v="8"/>
    <x v="2"/>
    <x v="2"/>
    <x v="11"/>
  </r>
  <r>
    <x v="1"/>
    <n v="13"/>
    <x v="2"/>
    <x v="2"/>
    <x v="1"/>
    <n v="0"/>
    <x v="9"/>
    <n v="1"/>
    <n v="4.3981481481481484E-3"/>
    <x v="3"/>
    <x v="9"/>
    <x v="0"/>
    <x v="3"/>
    <x v="4"/>
  </r>
  <r>
    <x v="1"/>
    <n v="5"/>
    <x v="3"/>
    <x v="4"/>
    <x v="2"/>
    <n v="0"/>
    <x v="9"/>
    <n v="5"/>
    <n v="4.3981481481481484E-3"/>
    <x v="3"/>
    <x v="9"/>
    <x v="4"/>
    <x v="1"/>
    <x v="1"/>
  </r>
  <r>
    <x v="1"/>
    <n v="19"/>
    <x v="4"/>
    <x v="2"/>
    <x v="0"/>
    <n v="0"/>
    <x v="9"/>
    <n v="2"/>
    <n v="4.3981481481481484E-3"/>
    <x v="3"/>
    <x v="9"/>
    <x v="2"/>
    <x v="1"/>
    <x v="1"/>
  </r>
  <r>
    <x v="1"/>
    <n v="28"/>
    <x v="4"/>
    <x v="2"/>
    <x v="1"/>
    <n v="0"/>
    <x v="9"/>
    <n v="4"/>
    <n v="4.3981481481481484E-3"/>
    <x v="3"/>
    <x v="9"/>
    <x v="5"/>
    <x v="3"/>
    <x v="4"/>
  </r>
  <r>
    <x v="1"/>
    <n v="10"/>
    <x v="10"/>
    <x v="4"/>
    <x v="2"/>
    <n v="0"/>
    <x v="9"/>
    <n v="5"/>
    <n v="4.3981481481481484E-3"/>
    <x v="3"/>
    <x v="9"/>
    <x v="6"/>
    <x v="0"/>
    <x v="9"/>
  </r>
  <r>
    <x v="0"/>
    <n v="1"/>
    <x v="0"/>
    <x v="3"/>
    <x v="4"/>
    <n v="2"/>
    <x v="2"/>
    <n v="1"/>
    <n v="4.5138888888888893E-3"/>
    <x v="0"/>
    <x v="5"/>
    <x v="1"/>
    <x v="3"/>
    <x v="4"/>
  </r>
  <r>
    <x v="0"/>
    <n v="1"/>
    <x v="0"/>
    <x v="1"/>
    <x v="1"/>
    <n v="2"/>
    <x v="2"/>
    <n v="1"/>
    <n v="4.5138888888888893E-3"/>
    <x v="0"/>
    <x v="4"/>
    <x v="6"/>
    <x v="1"/>
    <x v="1"/>
  </r>
  <r>
    <x v="0"/>
    <n v="1"/>
    <x v="0"/>
    <x v="2"/>
    <x v="2"/>
    <n v="5"/>
    <x v="4"/>
    <n v="2"/>
    <n v="4.5138888888888893E-3"/>
    <x v="0"/>
    <x v="5"/>
    <x v="6"/>
    <x v="0"/>
    <x v="7"/>
  </r>
  <r>
    <x v="0"/>
    <n v="12"/>
    <x v="9"/>
    <x v="5"/>
    <x v="2"/>
    <n v="4"/>
    <x v="1"/>
    <n v="1"/>
    <n v="4.5138888888888893E-3"/>
    <x v="2"/>
    <x v="1"/>
    <x v="2"/>
    <x v="1"/>
    <x v="1"/>
  </r>
  <r>
    <x v="0"/>
    <n v="27"/>
    <x v="1"/>
    <x v="3"/>
    <x v="1"/>
    <n v="3"/>
    <x v="3"/>
    <n v="4"/>
    <n v="4.5138888888888893E-3"/>
    <x v="0"/>
    <x v="4"/>
    <x v="5"/>
    <x v="0"/>
    <x v="10"/>
  </r>
  <r>
    <x v="0"/>
    <n v="16"/>
    <x v="1"/>
    <x v="5"/>
    <x v="1"/>
    <n v="5"/>
    <x v="5"/>
    <n v="3"/>
    <n v="4.5138888888888893E-3"/>
    <x v="0"/>
    <x v="6"/>
    <x v="7"/>
    <x v="0"/>
    <x v="5"/>
  </r>
  <r>
    <x v="0"/>
    <n v="24"/>
    <x v="2"/>
    <x v="0"/>
    <x v="0"/>
    <n v="3"/>
    <x v="3"/>
    <n v="5"/>
    <n v="4.5138888888888893E-3"/>
    <x v="0"/>
    <x v="0"/>
    <x v="2"/>
    <x v="1"/>
    <x v="6"/>
  </r>
  <r>
    <x v="0"/>
    <n v="30"/>
    <x v="2"/>
    <x v="4"/>
    <x v="2"/>
    <n v="2"/>
    <x v="2"/>
    <n v="4"/>
    <n v="4.5138888888888893E-3"/>
    <x v="0"/>
    <x v="2"/>
    <x v="2"/>
    <x v="0"/>
    <x v="5"/>
  </r>
  <r>
    <x v="0"/>
    <n v="11"/>
    <x v="2"/>
    <x v="0"/>
    <x v="1"/>
    <n v="5"/>
    <x v="10"/>
    <n v="1"/>
    <n v="4.5138888888888893E-3"/>
    <x v="0"/>
    <x v="2"/>
    <x v="7"/>
    <x v="2"/>
    <x v="11"/>
  </r>
  <r>
    <x v="0"/>
    <n v="8"/>
    <x v="3"/>
    <x v="1"/>
    <x v="1"/>
    <n v="1"/>
    <x v="6"/>
    <n v="3"/>
    <n v="4.5138888888888893E-3"/>
    <x v="1"/>
    <x v="2"/>
    <x v="3"/>
    <x v="1"/>
    <x v="2"/>
  </r>
  <r>
    <x v="0"/>
    <n v="26"/>
    <x v="3"/>
    <x v="0"/>
    <x v="0"/>
    <n v="2"/>
    <x v="7"/>
    <n v="4"/>
    <n v="4.5138888888888893E-3"/>
    <x v="1"/>
    <x v="0"/>
    <x v="3"/>
    <x v="3"/>
    <x v="13"/>
  </r>
  <r>
    <x v="0"/>
    <n v="10"/>
    <x v="3"/>
    <x v="0"/>
    <x v="1"/>
    <n v="4"/>
    <x v="1"/>
    <n v="5"/>
    <n v="4.5138888888888893E-3"/>
    <x v="2"/>
    <x v="3"/>
    <x v="5"/>
    <x v="3"/>
    <x v="4"/>
  </r>
  <r>
    <x v="0"/>
    <n v="31"/>
    <x v="3"/>
    <x v="3"/>
    <x v="2"/>
    <n v="5"/>
    <x v="10"/>
    <n v="5"/>
    <n v="4.5138888888888893E-3"/>
    <x v="0"/>
    <x v="4"/>
    <x v="0"/>
    <x v="1"/>
    <x v="1"/>
  </r>
  <r>
    <x v="0"/>
    <n v="11"/>
    <x v="3"/>
    <x v="2"/>
    <x v="0"/>
    <n v="5"/>
    <x v="4"/>
    <n v="2"/>
    <n v="4.5138888888888893E-3"/>
    <x v="0"/>
    <x v="4"/>
    <x v="3"/>
    <x v="0"/>
    <x v="7"/>
  </r>
  <r>
    <x v="0"/>
    <n v="5"/>
    <x v="3"/>
    <x v="1"/>
    <x v="1"/>
    <n v="4"/>
    <x v="5"/>
    <n v="4"/>
    <n v="4.5138888888888893E-3"/>
    <x v="0"/>
    <x v="8"/>
    <x v="0"/>
    <x v="0"/>
    <x v="10"/>
  </r>
  <r>
    <x v="0"/>
    <n v="28"/>
    <x v="3"/>
    <x v="4"/>
    <x v="0"/>
    <n v="1"/>
    <x v="0"/>
    <n v="5"/>
    <n v="4.5138888888888893E-3"/>
    <x v="0"/>
    <x v="0"/>
    <x v="5"/>
    <x v="2"/>
    <x v="8"/>
  </r>
  <r>
    <x v="0"/>
    <n v="4"/>
    <x v="4"/>
    <x v="1"/>
    <x v="1"/>
    <n v="2"/>
    <x v="7"/>
    <n v="4"/>
    <n v="4.5138888888888893E-3"/>
    <x v="1"/>
    <x v="8"/>
    <x v="0"/>
    <x v="1"/>
    <x v="2"/>
  </r>
  <r>
    <x v="0"/>
    <n v="15"/>
    <x v="4"/>
    <x v="1"/>
    <x v="3"/>
    <n v="1"/>
    <x v="6"/>
    <n v="7"/>
    <n v="4.5138888888888893E-3"/>
    <x v="1"/>
    <x v="5"/>
    <x v="7"/>
    <x v="2"/>
    <x v="8"/>
  </r>
  <r>
    <x v="0"/>
    <n v="22"/>
    <x v="4"/>
    <x v="4"/>
    <x v="2"/>
    <n v="4"/>
    <x v="5"/>
    <n v="3"/>
    <n v="4.5138888888888893E-3"/>
    <x v="2"/>
    <x v="7"/>
    <x v="6"/>
    <x v="1"/>
    <x v="6"/>
  </r>
  <r>
    <x v="0"/>
    <n v="3"/>
    <x v="4"/>
    <x v="1"/>
    <x v="2"/>
    <n v="2"/>
    <x v="2"/>
    <n v="2"/>
    <n v="4.5138888888888893E-3"/>
    <x v="0"/>
    <x v="0"/>
    <x v="1"/>
    <x v="0"/>
    <x v="10"/>
  </r>
  <r>
    <x v="0"/>
    <n v="15"/>
    <x v="4"/>
    <x v="0"/>
    <x v="1"/>
    <n v="2"/>
    <x v="2"/>
    <n v="3"/>
    <n v="4.5138888888888893E-3"/>
    <x v="0"/>
    <x v="3"/>
    <x v="2"/>
    <x v="0"/>
    <x v="7"/>
  </r>
  <r>
    <x v="0"/>
    <n v="3"/>
    <x v="4"/>
    <x v="0"/>
    <x v="0"/>
    <n v="2"/>
    <x v="2"/>
    <n v="3"/>
    <n v="4.5138888888888893E-3"/>
    <x v="0"/>
    <x v="2"/>
    <x v="3"/>
    <x v="1"/>
    <x v="2"/>
  </r>
  <r>
    <x v="0"/>
    <n v="11"/>
    <x v="4"/>
    <x v="4"/>
    <x v="3"/>
    <n v="3"/>
    <x v="3"/>
    <n v="3"/>
    <n v="4.5138888888888893E-3"/>
    <x v="0"/>
    <x v="8"/>
    <x v="3"/>
    <x v="2"/>
    <x v="8"/>
  </r>
  <r>
    <x v="0"/>
    <n v="22"/>
    <x v="4"/>
    <x v="5"/>
    <x v="2"/>
    <n v="3"/>
    <x v="3"/>
    <n v="4"/>
    <n v="4.5138888888888893E-3"/>
    <x v="0"/>
    <x v="0"/>
    <x v="3"/>
    <x v="0"/>
    <x v="9"/>
  </r>
  <r>
    <x v="0"/>
    <n v="20"/>
    <x v="4"/>
    <x v="0"/>
    <x v="2"/>
    <n v="3"/>
    <x v="3"/>
    <n v="6"/>
    <n v="4.5138888888888893E-3"/>
    <x v="0"/>
    <x v="3"/>
    <x v="0"/>
    <x v="3"/>
    <x v="13"/>
  </r>
  <r>
    <x v="0"/>
    <n v="30"/>
    <x v="4"/>
    <x v="5"/>
    <x v="2"/>
    <n v="1"/>
    <x v="0"/>
    <n v="3"/>
    <n v="4.5138888888888893E-3"/>
    <x v="0"/>
    <x v="0"/>
    <x v="6"/>
    <x v="1"/>
    <x v="2"/>
  </r>
  <r>
    <x v="0"/>
    <n v="2"/>
    <x v="10"/>
    <x v="1"/>
    <x v="2"/>
    <n v="3"/>
    <x v="2"/>
    <n v="3"/>
    <n v="4.5138888888888893E-3"/>
    <x v="0"/>
    <x v="4"/>
    <x v="2"/>
    <x v="1"/>
    <x v="2"/>
  </r>
  <r>
    <x v="0"/>
    <n v="17"/>
    <x v="10"/>
    <x v="0"/>
    <x v="2"/>
    <n v="3"/>
    <x v="1"/>
    <n v="4"/>
    <n v="4.5138888888888893E-3"/>
    <x v="0"/>
    <x v="5"/>
    <x v="5"/>
    <x v="0"/>
    <x v="5"/>
  </r>
  <r>
    <x v="0"/>
    <n v="24"/>
    <x v="10"/>
    <x v="2"/>
    <x v="0"/>
    <n v="5"/>
    <x v="4"/>
    <n v="6"/>
    <n v="4.5138888888888893E-3"/>
    <x v="0"/>
    <x v="3"/>
    <x v="7"/>
    <x v="0"/>
    <x v="9"/>
  </r>
  <r>
    <x v="0"/>
    <n v="28"/>
    <x v="10"/>
    <x v="5"/>
    <x v="2"/>
    <n v="4"/>
    <x v="5"/>
    <n v="2"/>
    <n v="4.5138888888888893E-3"/>
    <x v="0"/>
    <x v="4"/>
    <x v="7"/>
    <x v="1"/>
    <x v="2"/>
  </r>
  <r>
    <x v="0"/>
    <n v="1"/>
    <x v="0"/>
    <x v="3"/>
    <x v="4"/>
    <n v="2"/>
    <x v="2"/>
    <n v="1"/>
    <n v="4.5138888888888893E-3"/>
    <x v="0"/>
    <x v="5"/>
    <x v="1"/>
    <x v="3"/>
    <x v="4"/>
  </r>
  <r>
    <x v="0"/>
    <n v="1"/>
    <x v="0"/>
    <x v="1"/>
    <x v="1"/>
    <n v="2"/>
    <x v="2"/>
    <n v="1"/>
    <n v="4.5138888888888893E-3"/>
    <x v="0"/>
    <x v="4"/>
    <x v="6"/>
    <x v="1"/>
    <x v="1"/>
  </r>
  <r>
    <x v="0"/>
    <n v="1"/>
    <x v="0"/>
    <x v="2"/>
    <x v="2"/>
    <n v="5"/>
    <x v="4"/>
    <n v="2"/>
    <n v="4.5138888888888893E-3"/>
    <x v="0"/>
    <x v="5"/>
    <x v="6"/>
    <x v="0"/>
    <x v="7"/>
  </r>
  <r>
    <x v="0"/>
    <n v="12"/>
    <x v="9"/>
    <x v="5"/>
    <x v="2"/>
    <n v="4"/>
    <x v="1"/>
    <n v="1"/>
    <n v="4.5138888888888893E-3"/>
    <x v="2"/>
    <x v="1"/>
    <x v="2"/>
    <x v="1"/>
    <x v="1"/>
  </r>
  <r>
    <x v="1"/>
    <n v="19"/>
    <x v="7"/>
    <x v="0"/>
    <x v="1"/>
    <n v="0"/>
    <x v="9"/>
    <n v="3"/>
    <n v="4.5138888888888893E-3"/>
    <x v="3"/>
    <x v="9"/>
    <x v="1"/>
    <x v="3"/>
    <x v="4"/>
  </r>
  <r>
    <x v="1"/>
    <n v="3"/>
    <x v="11"/>
    <x v="0"/>
    <x v="1"/>
    <n v="0"/>
    <x v="9"/>
    <n v="1"/>
    <n v="4.5138888888888893E-3"/>
    <x v="3"/>
    <x v="9"/>
    <x v="6"/>
    <x v="1"/>
    <x v="2"/>
  </r>
  <r>
    <x v="1"/>
    <n v="23"/>
    <x v="2"/>
    <x v="3"/>
    <x v="1"/>
    <n v="0"/>
    <x v="9"/>
    <n v="3"/>
    <n v="4.5138888888888893E-3"/>
    <x v="3"/>
    <x v="9"/>
    <x v="7"/>
    <x v="0"/>
    <x v="5"/>
  </r>
  <r>
    <x v="1"/>
    <n v="5"/>
    <x v="3"/>
    <x v="0"/>
    <x v="0"/>
    <n v="0"/>
    <x v="9"/>
    <n v="1"/>
    <n v="4.5138888888888893E-3"/>
    <x v="3"/>
    <x v="9"/>
    <x v="2"/>
    <x v="0"/>
    <x v="9"/>
  </r>
  <r>
    <x v="1"/>
    <n v="10"/>
    <x v="3"/>
    <x v="4"/>
    <x v="1"/>
    <n v="0"/>
    <x v="9"/>
    <n v="6"/>
    <n v="4.5138888888888893E-3"/>
    <x v="3"/>
    <x v="9"/>
    <x v="5"/>
    <x v="2"/>
    <x v="11"/>
  </r>
  <r>
    <x v="1"/>
    <n v="24"/>
    <x v="3"/>
    <x v="4"/>
    <x v="2"/>
    <n v="0"/>
    <x v="9"/>
    <n v="3"/>
    <n v="4.5138888888888893E-3"/>
    <x v="3"/>
    <x v="9"/>
    <x v="1"/>
    <x v="3"/>
    <x v="13"/>
  </r>
  <r>
    <x v="1"/>
    <n v="29"/>
    <x v="10"/>
    <x v="3"/>
    <x v="2"/>
    <n v="0"/>
    <x v="9"/>
    <n v="3"/>
    <n v="4.5138888888888893E-3"/>
    <x v="3"/>
    <x v="9"/>
    <x v="5"/>
    <x v="1"/>
    <x v="1"/>
  </r>
  <r>
    <x v="1"/>
    <n v="30"/>
    <x v="10"/>
    <x v="1"/>
    <x v="4"/>
    <n v="0"/>
    <x v="9"/>
    <n v="1"/>
    <n v="4.5138888888888893E-3"/>
    <x v="3"/>
    <x v="9"/>
    <x v="1"/>
    <x v="0"/>
    <x v="0"/>
  </r>
  <r>
    <x v="1"/>
    <n v="21"/>
    <x v="10"/>
    <x v="0"/>
    <x v="1"/>
    <n v="0"/>
    <x v="9"/>
    <n v="2"/>
    <n v="4.5138888888888893E-3"/>
    <x v="3"/>
    <x v="9"/>
    <x v="6"/>
    <x v="1"/>
    <x v="1"/>
  </r>
  <r>
    <x v="1"/>
    <n v="19"/>
    <x v="7"/>
    <x v="0"/>
    <x v="1"/>
    <n v="0"/>
    <x v="9"/>
    <n v="3"/>
    <n v="4.5138888888888893E-3"/>
    <x v="3"/>
    <x v="9"/>
    <x v="1"/>
    <x v="3"/>
    <x v="4"/>
  </r>
  <r>
    <x v="1"/>
    <n v="3"/>
    <x v="11"/>
    <x v="0"/>
    <x v="1"/>
    <n v="0"/>
    <x v="9"/>
    <n v="1"/>
    <n v="4.5138888888888893E-3"/>
    <x v="3"/>
    <x v="9"/>
    <x v="6"/>
    <x v="1"/>
    <x v="2"/>
  </r>
  <r>
    <x v="0"/>
    <n v="19"/>
    <x v="6"/>
    <x v="1"/>
    <x v="3"/>
    <n v="2"/>
    <x v="2"/>
    <n v="3"/>
    <n v="4.9768518518518521E-3"/>
    <x v="0"/>
    <x v="1"/>
    <x v="6"/>
    <x v="1"/>
    <x v="6"/>
  </r>
  <r>
    <x v="0"/>
    <n v="22"/>
    <x v="2"/>
    <x v="5"/>
    <x v="0"/>
    <n v="4"/>
    <x v="3"/>
    <n v="2"/>
    <n v="4.9768518518518521E-3"/>
    <x v="0"/>
    <x v="3"/>
    <x v="5"/>
    <x v="2"/>
    <x v="8"/>
  </r>
  <r>
    <x v="0"/>
    <n v="25"/>
    <x v="3"/>
    <x v="0"/>
    <x v="2"/>
    <n v="1"/>
    <x v="6"/>
    <n v="4"/>
    <n v="4.9768518518518521E-3"/>
    <x v="1"/>
    <x v="8"/>
    <x v="2"/>
    <x v="3"/>
    <x v="4"/>
  </r>
  <r>
    <x v="0"/>
    <n v="31"/>
    <x v="3"/>
    <x v="0"/>
    <x v="0"/>
    <n v="3"/>
    <x v="1"/>
    <n v="1"/>
    <n v="4.9768518518518521E-3"/>
    <x v="0"/>
    <x v="4"/>
    <x v="3"/>
    <x v="1"/>
    <x v="1"/>
  </r>
  <r>
    <x v="0"/>
    <n v="29"/>
    <x v="3"/>
    <x v="4"/>
    <x v="1"/>
    <n v="2"/>
    <x v="2"/>
    <n v="3"/>
    <n v="4.9768518518518521E-3"/>
    <x v="0"/>
    <x v="4"/>
    <x v="4"/>
    <x v="1"/>
    <x v="1"/>
  </r>
  <r>
    <x v="0"/>
    <n v="2"/>
    <x v="4"/>
    <x v="4"/>
    <x v="4"/>
    <n v="2"/>
    <x v="7"/>
    <n v="1"/>
    <n v="4.9768518518518521E-3"/>
    <x v="1"/>
    <x v="0"/>
    <x v="2"/>
    <x v="2"/>
    <x v="8"/>
  </r>
  <r>
    <x v="0"/>
    <n v="22"/>
    <x v="4"/>
    <x v="5"/>
    <x v="1"/>
    <n v="5"/>
    <x v="4"/>
    <n v="3"/>
    <n v="4.9768518518518521E-3"/>
    <x v="0"/>
    <x v="7"/>
    <x v="6"/>
    <x v="1"/>
    <x v="6"/>
  </r>
  <r>
    <x v="0"/>
    <n v="29"/>
    <x v="10"/>
    <x v="0"/>
    <x v="1"/>
    <n v="1"/>
    <x v="0"/>
    <n v="1"/>
    <n v="4.9768518518518521E-3"/>
    <x v="0"/>
    <x v="3"/>
    <x v="2"/>
    <x v="0"/>
    <x v="9"/>
  </r>
  <r>
    <x v="0"/>
    <n v="19"/>
    <x v="6"/>
    <x v="1"/>
    <x v="3"/>
    <n v="2"/>
    <x v="2"/>
    <n v="3"/>
    <n v="4.9768518518518521E-3"/>
    <x v="0"/>
    <x v="1"/>
    <x v="6"/>
    <x v="1"/>
    <x v="6"/>
  </r>
  <r>
    <x v="1"/>
    <n v="28"/>
    <x v="2"/>
    <x v="3"/>
    <x v="2"/>
    <n v="0"/>
    <x v="9"/>
    <n v="1"/>
    <n v="4.9768518518518521E-3"/>
    <x v="3"/>
    <x v="9"/>
    <x v="7"/>
    <x v="0"/>
    <x v="12"/>
  </r>
  <r>
    <x v="1"/>
    <n v="5"/>
    <x v="3"/>
    <x v="3"/>
    <x v="2"/>
    <n v="0"/>
    <x v="9"/>
    <n v="2"/>
    <n v="4.9768518518518521E-3"/>
    <x v="3"/>
    <x v="9"/>
    <x v="0"/>
    <x v="0"/>
    <x v="7"/>
  </r>
  <r>
    <x v="1"/>
    <n v="29"/>
    <x v="3"/>
    <x v="2"/>
    <x v="3"/>
    <n v="0"/>
    <x v="9"/>
    <n v="5"/>
    <n v="4.9768518518518521E-3"/>
    <x v="3"/>
    <x v="9"/>
    <x v="1"/>
    <x v="3"/>
    <x v="4"/>
  </r>
  <r>
    <x v="1"/>
    <n v="30"/>
    <x v="4"/>
    <x v="2"/>
    <x v="2"/>
    <n v="0"/>
    <x v="9"/>
    <n v="1"/>
    <n v="4.9768518518518521E-3"/>
    <x v="3"/>
    <x v="9"/>
    <x v="3"/>
    <x v="0"/>
    <x v="12"/>
  </r>
  <r>
    <x v="1"/>
    <n v="15"/>
    <x v="4"/>
    <x v="4"/>
    <x v="2"/>
    <n v="0"/>
    <x v="9"/>
    <n v="4"/>
    <n v="4.9768518518518521E-3"/>
    <x v="3"/>
    <x v="9"/>
    <x v="7"/>
    <x v="0"/>
    <x v="12"/>
  </r>
  <r>
    <x v="0"/>
    <n v="14"/>
    <x v="5"/>
    <x v="2"/>
    <x v="0"/>
    <n v="5"/>
    <x v="5"/>
    <n v="6"/>
    <n v="5.0231481481481481E-3"/>
    <x v="0"/>
    <x v="5"/>
    <x v="3"/>
    <x v="0"/>
    <x v="7"/>
  </r>
  <r>
    <x v="0"/>
    <n v="11"/>
    <x v="6"/>
    <x v="0"/>
    <x v="1"/>
    <n v="1"/>
    <x v="6"/>
    <n v="3"/>
    <n v="5.0231481481481481E-3"/>
    <x v="1"/>
    <x v="4"/>
    <x v="6"/>
    <x v="1"/>
    <x v="1"/>
  </r>
  <r>
    <x v="0"/>
    <n v="13"/>
    <x v="8"/>
    <x v="2"/>
    <x v="2"/>
    <n v="2"/>
    <x v="2"/>
    <n v="1"/>
    <n v="5.0231481481481481E-3"/>
    <x v="0"/>
    <x v="4"/>
    <x v="7"/>
    <x v="1"/>
    <x v="1"/>
  </r>
  <r>
    <x v="0"/>
    <n v="28"/>
    <x v="1"/>
    <x v="2"/>
    <x v="2"/>
    <n v="2"/>
    <x v="7"/>
    <n v="5"/>
    <n v="5.0231481481481481E-3"/>
    <x v="1"/>
    <x v="7"/>
    <x v="7"/>
    <x v="0"/>
    <x v="5"/>
  </r>
  <r>
    <x v="0"/>
    <n v="30"/>
    <x v="2"/>
    <x v="2"/>
    <x v="0"/>
    <n v="1"/>
    <x v="0"/>
    <n v="1"/>
    <n v="5.0231481481481481E-3"/>
    <x v="0"/>
    <x v="3"/>
    <x v="2"/>
    <x v="2"/>
    <x v="8"/>
  </r>
  <r>
    <x v="0"/>
    <n v="20"/>
    <x v="2"/>
    <x v="2"/>
    <x v="0"/>
    <n v="2"/>
    <x v="2"/>
    <n v="2"/>
    <n v="5.0231481481481481E-3"/>
    <x v="0"/>
    <x v="0"/>
    <x v="5"/>
    <x v="0"/>
    <x v="5"/>
  </r>
  <r>
    <x v="0"/>
    <n v="22"/>
    <x v="3"/>
    <x v="0"/>
    <x v="0"/>
    <n v="2"/>
    <x v="2"/>
    <n v="2"/>
    <n v="5.0231481481481481E-3"/>
    <x v="0"/>
    <x v="2"/>
    <x v="1"/>
    <x v="1"/>
    <x v="6"/>
  </r>
  <r>
    <x v="0"/>
    <n v="17"/>
    <x v="4"/>
    <x v="3"/>
    <x v="3"/>
    <n v="3"/>
    <x v="3"/>
    <n v="2"/>
    <n v="5.0231481481481481E-3"/>
    <x v="0"/>
    <x v="1"/>
    <x v="1"/>
    <x v="0"/>
    <x v="12"/>
  </r>
  <r>
    <x v="0"/>
    <n v="20"/>
    <x v="4"/>
    <x v="3"/>
    <x v="2"/>
    <n v="3"/>
    <x v="1"/>
    <n v="2"/>
    <n v="5.0231481481481481E-3"/>
    <x v="0"/>
    <x v="4"/>
    <x v="2"/>
    <x v="1"/>
    <x v="1"/>
  </r>
  <r>
    <x v="0"/>
    <n v="22"/>
    <x v="4"/>
    <x v="0"/>
    <x v="4"/>
    <n v="5"/>
    <x v="4"/>
    <n v="4"/>
    <n v="5.0231481481481481E-3"/>
    <x v="0"/>
    <x v="1"/>
    <x v="0"/>
    <x v="1"/>
    <x v="6"/>
  </r>
  <r>
    <x v="0"/>
    <n v="3"/>
    <x v="4"/>
    <x v="2"/>
    <x v="0"/>
    <n v="4"/>
    <x v="3"/>
    <n v="3"/>
    <n v="5.0231481481481481E-3"/>
    <x v="0"/>
    <x v="8"/>
    <x v="7"/>
    <x v="0"/>
    <x v="5"/>
  </r>
  <r>
    <x v="0"/>
    <n v="14"/>
    <x v="5"/>
    <x v="2"/>
    <x v="0"/>
    <n v="5"/>
    <x v="5"/>
    <n v="6"/>
    <n v="5.0231481481481481E-3"/>
    <x v="0"/>
    <x v="5"/>
    <x v="3"/>
    <x v="0"/>
    <x v="7"/>
  </r>
  <r>
    <x v="0"/>
    <n v="11"/>
    <x v="6"/>
    <x v="0"/>
    <x v="1"/>
    <n v="1"/>
    <x v="6"/>
    <n v="3"/>
    <n v="5.0231481481481481E-3"/>
    <x v="1"/>
    <x v="4"/>
    <x v="6"/>
    <x v="1"/>
    <x v="1"/>
  </r>
  <r>
    <x v="0"/>
    <n v="13"/>
    <x v="8"/>
    <x v="2"/>
    <x v="2"/>
    <n v="2"/>
    <x v="2"/>
    <n v="1"/>
    <n v="5.0231481481481481E-3"/>
    <x v="0"/>
    <x v="4"/>
    <x v="7"/>
    <x v="1"/>
    <x v="1"/>
  </r>
  <r>
    <x v="0"/>
    <n v="28"/>
    <x v="1"/>
    <x v="2"/>
    <x v="2"/>
    <n v="2"/>
    <x v="7"/>
    <n v="5"/>
    <n v="5.0231481481481481E-3"/>
    <x v="1"/>
    <x v="7"/>
    <x v="7"/>
    <x v="0"/>
    <x v="5"/>
  </r>
  <r>
    <x v="1"/>
    <n v="13"/>
    <x v="7"/>
    <x v="4"/>
    <x v="2"/>
    <n v="0"/>
    <x v="9"/>
    <n v="2"/>
    <n v="5.0231481481481481E-3"/>
    <x v="3"/>
    <x v="9"/>
    <x v="6"/>
    <x v="2"/>
    <x v="11"/>
  </r>
  <r>
    <x v="1"/>
    <n v="11"/>
    <x v="4"/>
    <x v="2"/>
    <x v="1"/>
    <n v="0"/>
    <x v="9"/>
    <n v="2"/>
    <n v="5.0231481481481481E-3"/>
    <x v="3"/>
    <x v="9"/>
    <x v="3"/>
    <x v="3"/>
    <x v="4"/>
  </r>
  <r>
    <x v="1"/>
    <n v="13"/>
    <x v="7"/>
    <x v="4"/>
    <x v="2"/>
    <n v="0"/>
    <x v="9"/>
    <n v="2"/>
    <n v="5.0231481481481481E-3"/>
    <x v="3"/>
    <x v="9"/>
    <x v="6"/>
    <x v="2"/>
    <x v="11"/>
  </r>
  <r>
    <x v="0"/>
    <n v="11"/>
    <x v="5"/>
    <x v="0"/>
    <x v="2"/>
    <n v="2"/>
    <x v="7"/>
    <n v="4"/>
    <n v="5.208333333333333E-3"/>
    <x v="1"/>
    <x v="5"/>
    <x v="7"/>
    <x v="3"/>
    <x v="13"/>
  </r>
  <r>
    <x v="0"/>
    <n v="6"/>
    <x v="5"/>
    <x v="2"/>
    <x v="2"/>
    <n v="5"/>
    <x v="5"/>
    <n v="3"/>
    <n v="5.208333333333333E-3"/>
    <x v="0"/>
    <x v="2"/>
    <x v="1"/>
    <x v="1"/>
    <x v="1"/>
  </r>
  <r>
    <x v="0"/>
    <n v="1"/>
    <x v="0"/>
    <x v="0"/>
    <x v="3"/>
    <n v="2"/>
    <x v="2"/>
    <n v="1"/>
    <n v="5.208333333333333E-3"/>
    <x v="0"/>
    <x v="0"/>
    <x v="1"/>
    <x v="2"/>
    <x v="11"/>
  </r>
  <r>
    <x v="0"/>
    <n v="10"/>
    <x v="8"/>
    <x v="3"/>
    <x v="0"/>
    <n v="2"/>
    <x v="7"/>
    <n v="2"/>
    <n v="5.208333333333333E-3"/>
    <x v="4"/>
    <x v="5"/>
    <x v="5"/>
    <x v="1"/>
    <x v="6"/>
  </r>
  <r>
    <x v="0"/>
    <n v="1"/>
    <x v="8"/>
    <x v="5"/>
    <x v="2"/>
    <n v="3"/>
    <x v="3"/>
    <n v="1"/>
    <n v="5.208333333333333E-3"/>
    <x v="0"/>
    <x v="7"/>
    <x v="5"/>
    <x v="0"/>
    <x v="9"/>
  </r>
  <r>
    <x v="0"/>
    <n v="30"/>
    <x v="2"/>
    <x v="2"/>
    <x v="2"/>
    <n v="1"/>
    <x v="0"/>
    <n v="2"/>
    <n v="5.208333333333333E-3"/>
    <x v="0"/>
    <x v="2"/>
    <x v="5"/>
    <x v="0"/>
    <x v="10"/>
  </r>
  <r>
    <x v="0"/>
    <n v="27"/>
    <x v="2"/>
    <x v="0"/>
    <x v="1"/>
    <n v="1"/>
    <x v="0"/>
    <n v="1"/>
    <n v="5.208333333333333E-3"/>
    <x v="0"/>
    <x v="6"/>
    <x v="7"/>
    <x v="3"/>
    <x v="13"/>
  </r>
  <r>
    <x v="0"/>
    <n v="15"/>
    <x v="3"/>
    <x v="2"/>
    <x v="0"/>
    <n v="1"/>
    <x v="6"/>
    <n v="2"/>
    <n v="5.208333333333333E-3"/>
    <x v="1"/>
    <x v="0"/>
    <x v="2"/>
    <x v="2"/>
    <x v="11"/>
  </r>
  <r>
    <x v="0"/>
    <n v="5"/>
    <x v="3"/>
    <x v="0"/>
    <x v="2"/>
    <n v="4"/>
    <x v="3"/>
    <n v="6"/>
    <n v="5.208333333333333E-3"/>
    <x v="0"/>
    <x v="6"/>
    <x v="2"/>
    <x v="3"/>
    <x v="4"/>
  </r>
  <r>
    <x v="0"/>
    <n v="6"/>
    <x v="3"/>
    <x v="4"/>
    <x v="1"/>
    <n v="5"/>
    <x v="5"/>
    <n v="6"/>
    <n v="5.208333333333333E-3"/>
    <x v="0"/>
    <x v="2"/>
    <x v="2"/>
    <x v="0"/>
    <x v="9"/>
  </r>
  <r>
    <x v="0"/>
    <n v="12"/>
    <x v="3"/>
    <x v="5"/>
    <x v="0"/>
    <n v="2"/>
    <x v="2"/>
    <n v="2"/>
    <n v="5.208333333333333E-3"/>
    <x v="0"/>
    <x v="0"/>
    <x v="4"/>
    <x v="2"/>
    <x v="8"/>
  </r>
  <r>
    <x v="0"/>
    <n v="28"/>
    <x v="3"/>
    <x v="1"/>
    <x v="1"/>
    <n v="2"/>
    <x v="2"/>
    <n v="2"/>
    <n v="5.208333333333333E-3"/>
    <x v="0"/>
    <x v="0"/>
    <x v="0"/>
    <x v="0"/>
    <x v="0"/>
  </r>
  <r>
    <x v="0"/>
    <n v="8"/>
    <x v="3"/>
    <x v="0"/>
    <x v="1"/>
    <n v="2"/>
    <x v="2"/>
    <n v="3"/>
    <n v="5.208333333333333E-3"/>
    <x v="0"/>
    <x v="2"/>
    <x v="3"/>
    <x v="1"/>
    <x v="15"/>
  </r>
  <r>
    <x v="0"/>
    <n v="7"/>
    <x v="3"/>
    <x v="3"/>
    <x v="2"/>
    <n v="2"/>
    <x v="2"/>
    <n v="3"/>
    <n v="5.208333333333333E-3"/>
    <x v="0"/>
    <x v="7"/>
    <x v="4"/>
    <x v="0"/>
    <x v="10"/>
  </r>
  <r>
    <x v="0"/>
    <n v="9"/>
    <x v="3"/>
    <x v="4"/>
    <x v="2"/>
    <n v="3"/>
    <x v="3"/>
    <n v="1"/>
    <n v="5.208333333333333E-3"/>
    <x v="0"/>
    <x v="2"/>
    <x v="6"/>
    <x v="3"/>
    <x v="4"/>
  </r>
  <r>
    <x v="0"/>
    <n v="16"/>
    <x v="4"/>
    <x v="1"/>
    <x v="1"/>
    <n v="1"/>
    <x v="6"/>
    <n v="1"/>
    <n v="5.208333333333333E-3"/>
    <x v="1"/>
    <x v="0"/>
    <x v="3"/>
    <x v="1"/>
    <x v="2"/>
  </r>
  <r>
    <x v="0"/>
    <n v="22"/>
    <x v="4"/>
    <x v="1"/>
    <x v="1"/>
    <n v="3"/>
    <x v="1"/>
    <n v="3"/>
    <n v="5.208333333333333E-3"/>
    <x v="0"/>
    <x v="0"/>
    <x v="2"/>
    <x v="2"/>
    <x v="11"/>
  </r>
  <r>
    <x v="0"/>
    <n v="5"/>
    <x v="4"/>
    <x v="0"/>
    <x v="2"/>
    <n v="3"/>
    <x v="3"/>
    <n v="2"/>
    <n v="5.208333333333333E-3"/>
    <x v="0"/>
    <x v="8"/>
    <x v="4"/>
    <x v="3"/>
    <x v="13"/>
  </r>
  <r>
    <x v="0"/>
    <n v="29"/>
    <x v="4"/>
    <x v="3"/>
    <x v="2"/>
    <n v="3"/>
    <x v="3"/>
    <n v="4"/>
    <n v="5.208333333333333E-3"/>
    <x v="0"/>
    <x v="0"/>
    <x v="1"/>
    <x v="0"/>
    <x v="10"/>
  </r>
  <r>
    <x v="0"/>
    <n v="12"/>
    <x v="4"/>
    <x v="0"/>
    <x v="3"/>
    <n v="4"/>
    <x v="3"/>
    <n v="2"/>
    <n v="5.208333333333333E-3"/>
    <x v="0"/>
    <x v="0"/>
    <x v="6"/>
    <x v="0"/>
    <x v="5"/>
  </r>
  <r>
    <x v="0"/>
    <n v="11"/>
    <x v="5"/>
    <x v="0"/>
    <x v="2"/>
    <n v="2"/>
    <x v="7"/>
    <n v="4"/>
    <n v="5.208333333333333E-3"/>
    <x v="1"/>
    <x v="5"/>
    <x v="7"/>
    <x v="3"/>
    <x v="13"/>
  </r>
  <r>
    <x v="0"/>
    <n v="6"/>
    <x v="5"/>
    <x v="2"/>
    <x v="2"/>
    <n v="5"/>
    <x v="5"/>
    <n v="3"/>
    <n v="5.208333333333333E-3"/>
    <x v="0"/>
    <x v="2"/>
    <x v="1"/>
    <x v="1"/>
    <x v="1"/>
  </r>
  <r>
    <x v="0"/>
    <n v="1"/>
    <x v="0"/>
    <x v="0"/>
    <x v="3"/>
    <n v="2"/>
    <x v="2"/>
    <n v="1"/>
    <n v="5.208333333333333E-3"/>
    <x v="0"/>
    <x v="0"/>
    <x v="1"/>
    <x v="2"/>
    <x v="11"/>
  </r>
  <r>
    <x v="0"/>
    <n v="10"/>
    <x v="8"/>
    <x v="3"/>
    <x v="0"/>
    <n v="2"/>
    <x v="7"/>
    <n v="2"/>
    <n v="5.208333333333333E-3"/>
    <x v="4"/>
    <x v="5"/>
    <x v="5"/>
    <x v="1"/>
    <x v="6"/>
  </r>
  <r>
    <x v="0"/>
    <n v="1"/>
    <x v="8"/>
    <x v="5"/>
    <x v="2"/>
    <n v="3"/>
    <x v="3"/>
    <n v="1"/>
    <n v="5.208333333333333E-3"/>
    <x v="0"/>
    <x v="7"/>
    <x v="5"/>
    <x v="0"/>
    <x v="9"/>
  </r>
  <r>
    <x v="1"/>
    <n v="7"/>
    <x v="11"/>
    <x v="1"/>
    <x v="0"/>
    <n v="0"/>
    <x v="9"/>
    <n v="3"/>
    <n v="5.208333333333333E-3"/>
    <x v="3"/>
    <x v="9"/>
    <x v="7"/>
    <x v="2"/>
    <x v="11"/>
  </r>
  <r>
    <x v="1"/>
    <n v="12"/>
    <x v="1"/>
    <x v="4"/>
    <x v="1"/>
    <n v="0"/>
    <x v="9"/>
    <n v="2"/>
    <n v="5.208333333333333E-3"/>
    <x v="3"/>
    <x v="9"/>
    <x v="2"/>
    <x v="1"/>
    <x v="2"/>
  </r>
  <r>
    <x v="1"/>
    <n v="1"/>
    <x v="2"/>
    <x v="2"/>
    <x v="2"/>
    <n v="0"/>
    <x v="9"/>
    <n v="4"/>
    <n v="5.208333333333333E-3"/>
    <x v="3"/>
    <x v="9"/>
    <x v="2"/>
    <x v="0"/>
    <x v="10"/>
  </r>
  <r>
    <x v="1"/>
    <n v="29"/>
    <x v="2"/>
    <x v="3"/>
    <x v="2"/>
    <n v="0"/>
    <x v="9"/>
    <n v="2"/>
    <n v="5.208333333333333E-3"/>
    <x v="3"/>
    <x v="9"/>
    <x v="4"/>
    <x v="1"/>
    <x v="6"/>
  </r>
  <r>
    <x v="1"/>
    <n v="26"/>
    <x v="3"/>
    <x v="3"/>
    <x v="0"/>
    <n v="0"/>
    <x v="9"/>
    <n v="3"/>
    <n v="5.208333333333333E-3"/>
    <x v="3"/>
    <x v="9"/>
    <x v="2"/>
    <x v="0"/>
    <x v="5"/>
  </r>
  <r>
    <x v="1"/>
    <n v="30"/>
    <x v="10"/>
    <x v="4"/>
    <x v="0"/>
    <n v="0"/>
    <x v="9"/>
    <n v="7"/>
    <n v="5.208333333333333E-3"/>
    <x v="3"/>
    <x v="9"/>
    <x v="5"/>
    <x v="1"/>
    <x v="6"/>
  </r>
  <r>
    <x v="1"/>
    <n v="7"/>
    <x v="11"/>
    <x v="1"/>
    <x v="0"/>
    <n v="0"/>
    <x v="9"/>
    <n v="3"/>
    <n v="5.208333333333333E-3"/>
    <x v="3"/>
    <x v="9"/>
    <x v="7"/>
    <x v="2"/>
    <x v="11"/>
  </r>
  <r>
    <x v="0"/>
    <n v="16"/>
    <x v="6"/>
    <x v="3"/>
    <x v="1"/>
    <n v="3"/>
    <x v="1"/>
    <n v="3"/>
    <n v="5.5555555555555558E-3"/>
    <x v="0"/>
    <x v="1"/>
    <x v="2"/>
    <x v="0"/>
    <x v="5"/>
  </r>
  <r>
    <x v="0"/>
    <n v="13"/>
    <x v="2"/>
    <x v="5"/>
    <x v="1"/>
    <n v="2"/>
    <x v="8"/>
    <n v="2"/>
    <n v="5.5555555555555558E-3"/>
    <x v="0"/>
    <x v="0"/>
    <x v="3"/>
    <x v="0"/>
    <x v="5"/>
  </r>
  <r>
    <x v="0"/>
    <n v="16"/>
    <x v="2"/>
    <x v="0"/>
    <x v="2"/>
    <n v="2"/>
    <x v="2"/>
    <n v="2"/>
    <n v="5.5555555555555558E-3"/>
    <x v="0"/>
    <x v="4"/>
    <x v="7"/>
    <x v="1"/>
    <x v="1"/>
  </r>
  <r>
    <x v="0"/>
    <n v="26"/>
    <x v="3"/>
    <x v="2"/>
    <x v="2"/>
    <n v="2"/>
    <x v="7"/>
    <n v="5"/>
    <n v="5.5555555555555558E-3"/>
    <x v="1"/>
    <x v="2"/>
    <x v="6"/>
    <x v="1"/>
    <x v="2"/>
  </r>
  <r>
    <x v="0"/>
    <n v="9"/>
    <x v="3"/>
    <x v="1"/>
    <x v="2"/>
    <n v="4"/>
    <x v="5"/>
    <n v="1"/>
    <n v="5.5555555555555558E-3"/>
    <x v="2"/>
    <x v="2"/>
    <x v="5"/>
    <x v="1"/>
    <x v="14"/>
  </r>
  <r>
    <x v="0"/>
    <n v="28"/>
    <x v="3"/>
    <x v="1"/>
    <x v="2"/>
    <n v="1"/>
    <x v="0"/>
    <n v="2"/>
    <n v="5.5555555555555558E-3"/>
    <x v="0"/>
    <x v="2"/>
    <x v="6"/>
    <x v="1"/>
    <x v="6"/>
  </r>
  <r>
    <x v="0"/>
    <n v="30"/>
    <x v="3"/>
    <x v="2"/>
    <x v="0"/>
    <n v="3"/>
    <x v="3"/>
    <n v="4"/>
    <n v="5.5555555555555558E-3"/>
    <x v="0"/>
    <x v="1"/>
    <x v="3"/>
    <x v="0"/>
    <x v="10"/>
  </r>
  <r>
    <x v="0"/>
    <n v="5"/>
    <x v="4"/>
    <x v="1"/>
    <x v="0"/>
    <n v="5"/>
    <x v="4"/>
    <n v="2"/>
    <n v="5.5555555555555558E-3"/>
    <x v="0"/>
    <x v="0"/>
    <x v="1"/>
    <x v="3"/>
    <x v="4"/>
  </r>
  <r>
    <x v="0"/>
    <n v="16"/>
    <x v="6"/>
    <x v="3"/>
    <x v="1"/>
    <n v="3"/>
    <x v="1"/>
    <n v="3"/>
    <n v="5.5555555555555558E-3"/>
    <x v="0"/>
    <x v="1"/>
    <x v="2"/>
    <x v="0"/>
    <x v="5"/>
  </r>
  <r>
    <x v="1"/>
    <n v="12"/>
    <x v="2"/>
    <x v="2"/>
    <x v="2"/>
    <n v="0"/>
    <x v="9"/>
    <n v="3"/>
    <n v="5.5555555555555558E-3"/>
    <x v="3"/>
    <x v="9"/>
    <x v="2"/>
    <x v="3"/>
    <x v="13"/>
  </r>
  <r>
    <x v="1"/>
    <n v="1"/>
    <x v="3"/>
    <x v="4"/>
    <x v="2"/>
    <n v="0"/>
    <x v="9"/>
    <n v="1"/>
    <n v="5.5555555555555558E-3"/>
    <x v="3"/>
    <x v="9"/>
    <x v="2"/>
    <x v="3"/>
    <x v="13"/>
  </r>
  <r>
    <x v="1"/>
    <n v="5"/>
    <x v="3"/>
    <x v="4"/>
    <x v="3"/>
    <n v="0"/>
    <x v="9"/>
    <n v="4"/>
    <n v="5.5555555555555558E-3"/>
    <x v="3"/>
    <x v="9"/>
    <x v="5"/>
    <x v="2"/>
    <x v="11"/>
  </r>
  <r>
    <x v="1"/>
    <n v="27"/>
    <x v="4"/>
    <x v="0"/>
    <x v="0"/>
    <n v="0"/>
    <x v="9"/>
    <n v="1"/>
    <n v="5.5555555555555558E-3"/>
    <x v="3"/>
    <x v="9"/>
    <x v="2"/>
    <x v="1"/>
    <x v="6"/>
  </r>
  <r>
    <x v="1"/>
    <n v="16"/>
    <x v="4"/>
    <x v="0"/>
    <x v="0"/>
    <n v="0"/>
    <x v="9"/>
    <n v="1"/>
    <n v="5.5555555555555558E-3"/>
    <x v="3"/>
    <x v="9"/>
    <x v="4"/>
    <x v="0"/>
    <x v="0"/>
  </r>
  <r>
    <x v="0"/>
    <n v="11"/>
    <x v="6"/>
    <x v="2"/>
    <x v="2"/>
    <n v="4"/>
    <x v="5"/>
    <n v="1"/>
    <n v="5.6712962962962958E-3"/>
    <x v="0"/>
    <x v="7"/>
    <x v="0"/>
    <x v="0"/>
    <x v="9"/>
  </r>
  <r>
    <x v="0"/>
    <n v="1"/>
    <x v="8"/>
    <x v="3"/>
    <x v="1"/>
    <n v="2"/>
    <x v="2"/>
    <n v="5"/>
    <n v="5.6712962962962958E-3"/>
    <x v="0"/>
    <x v="3"/>
    <x v="4"/>
    <x v="3"/>
    <x v="4"/>
  </r>
  <r>
    <x v="0"/>
    <n v="10"/>
    <x v="2"/>
    <x v="3"/>
    <x v="2"/>
    <n v="2"/>
    <x v="7"/>
    <n v="2"/>
    <n v="5.6712962962962958E-3"/>
    <x v="4"/>
    <x v="5"/>
    <x v="6"/>
    <x v="0"/>
    <x v="10"/>
  </r>
  <r>
    <x v="0"/>
    <n v="11"/>
    <x v="2"/>
    <x v="0"/>
    <x v="1"/>
    <n v="2"/>
    <x v="2"/>
    <n v="4"/>
    <n v="5.6712962962962958E-3"/>
    <x v="0"/>
    <x v="4"/>
    <x v="2"/>
    <x v="1"/>
    <x v="2"/>
  </r>
  <r>
    <x v="0"/>
    <n v="12"/>
    <x v="2"/>
    <x v="3"/>
    <x v="0"/>
    <n v="3"/>
    <x v="3"/>
    <n v="4"/>
    <n v="5.6712962962962958E-3"/>
    <x v="0"/>
    <x v="1"/>
    <x v="2"/>
    <x v="1"/>
    <x v="2"/>
  </r>
  <r>
    <x v="0"/>
    <n v="27"/>
    <x v="3"/>
    <x v="2"/>
    <x v="3"/>
    <n v="1"/>
    <x v="6"/>
    <n v="1"/>
    <n v="5.6712962962962958E-3"/>
    <x v="1"/>
    <x v="0"/>
    <x v="3"/>
    <x v="0"/>
    <x v="5"/>
  </r>
  <r>
    <x v="0"/>
    <n v="30"/>
    <x v="3"/>
    <x v="3"/>
    <x v="2"/>
    <n v="4"/>
    <x v="1"/>
    <n v="3"/>
    <n v="5.6712962962962958E-3"/>
    <x v="2"/>
    <x v="4"/>
    <x v="5"/>
    <x v="1"/>
    <x v="1"/>
  </r>
  <r>
    <x v="0"/>
    <n v="27"/>
    <x v="3"/>
    <x v="1"/>
    <x v="0"/>
    <n v="5"/>
    <x v="4"/>
    <n v="2"/>
    <n v="5.6712962962962958E-3"/>
    <x v="0"/>
    <x v="4"/>
    <x v="4"/>
    <x v="1"/>
    <x v="6"/>
  </r>
  <r>
    <x v="0"/>
    <n v="9"/>
    <x v="3"/>
    <x v="0"/>
    <x v="2"/>
    <n v="3"/>
    <x v="3"/>
    <n v="4"/>
    <n v="5.6712962962962958E-3"/>
    <x v="0"/>
    <x v="7"/>
    <x v="3"/>
    <x v="3"/>
    <x v="13"/>
  </r>
  <r>
    <x v="0"/>
    <n v="22"/>
    <x v="4"/>
    <x v="5"/>
    <x v="2"/>
    <n v="3"/>
    <x v="3"/>
    <n v="1"/>
    <n v="5.6712962962962958E-3"/>
    <x v="0"/>
    <x v="2"/>
    <x v="6"/>
    <x v="3"/>
    <x v="4"/>
  </r>
  <r>
    <x v="0"/>
    <n v="23"/>
    <x v="10"/>
    <x v="3"/>
    <x v="2"/>
    <n v="5"/>
    <x v="10"/>
    <n v="1"/>
    <n v="5.6712962962962958E-3"/>
    <x v="0"/>
    <x v="8"/>
    <x v="1"/>
    <x v="0"/>
    <x v="5"/>
  </r>
  <r>
    <x v="0"/>
    <n v="11"/>
    <x v="6"/>
    <x v="2"/>
    <x v="2"/>
    <n v="4"/>
    <x v="5"/>
    <n v="1"/>
    <n v="5.6712962962962958E-3"/>
    <x v="0"/>
    <x v="7"/>
    <x v="0"/>
    <x v="0"/>
    <x v="9"/>
  </r>
  <r>
    <x v="0"/>
    <n v="1"/>
    <x v="8"/>
    <x v="3"/>
    <x v="1"/>
    <n v="2"/>
    <x v="2"/>
    <n v="5"/>
    <n v="5.6712962962962958E-3"/>
    <x v="0"/>
    <x v="3"/>
    <x v="4"/>
    <x v="3"/>
    <x v="4"/>
  </r>
  <r>
    <x v="1"/>
    <n v="18"/>
    <x v="7"/>
    <x v="0"/>
    <x v="2"/>
    <n v="0"/>
    <x v="9"/>
    <n v="1"/>
    <n v="5.6712962962962958E-3"/>
    <x v="3"/>
    <x v="9"/>
    <x v="0"/>
    <x v="1"/>
    <x v="2"/>
  </r>
  <r>
    <x v="1"/>
    <n v="2"/>
    <x v="11"/>
    <x v="0"/>
    <x v="1"/>
    <n v="0"/>
    <x v="9"/>
    <n v="4"/>
    <n v="5.6712962962962958E-3"/>
    <x v="3"/>
    <x v="9"/>
    <x v="7"/>
    <x v="2"/>
    <x v="8"/>
  </r>
  <r>
    <x v="1"/>
    <n v="18"/>
    <x v="7"/>
    <x v="0"/>
    <x v="2"/>
    <n v="0"/>
    <x v="9"/>
    <n v="1"/>
    <n v="5.6712962962962958E-3"/>
    <x v="3"/>
    <x v="9"/>
    <x v="0"/>
    <x v="1"/>
    <x v="2"/>
  </r>
  <r>
    <x v="1"/>
    <n v="2"/>
    <x v="11"/>
    <x v="0"/>
    <x v="1"/>
    <n v="0"/>
    <x v="9"/>
    <n v="4"/>
    <n v="5.6712962962962958E-3"/>
    <x v="3"/>
    <x v="9"/>
    <x v="7"/>
    <x v="2"/>
    <x v="8"/>
  </r>
  <r>
    <x v="0"/>
    <n v="13"/>
    <x v="5"/>
    <x v="0"/>
    <x v="2"/>
    <n v="4"/>
    <x v="3"/>
    <n v="5"/>
    <n v="5.6944444444444438E-3"/>
    <x v="0"/>
    <x v="3"/>
    <x v="6"/>
    <x v="1"/>
    <x v="6"/>
  </r>
  <r>
    <x v="0"/>
    <n v="11"/>
    <x v="6"/>
    <x v="1"/>
    <x v="0"/>
    <n v="2"/>
    <x v="7"/>
    <n v="2"/>
    <n v="5.6944444444444438E-3"/>
    <x v="1"/>
    <x v="0"/>
    <x v="1"/>
    <x v="0"/>
    <x v="9"/>
  </r>
  <r>
    <x v="0"/>
    <n v="12"/>
    <x v="8"/>
    <x v="0"/>
    <x v="2"/>
    <n v="1"/>
    <x v="0"/>
    <n v="1"/>
    <n v="5.6944444444444438E-3"/>
    <x v="0"/>
    <x v="4"/>
    <x v="0"/>
    <x v="2"/>
    <x v="11"/>
  </r>
  <r>
    <x v="0"/>
    <n v="27"/>
    <x v="1"/>
    <x v="2"/>
    <x v="4"/>
    <n v="5"/>
    <x v="4"/>
    <n v="4"/>
    <n v="5.6944444444444438E-3"/>
    <x v="0"/>
    <x v="7"/>
    <x v="7"/>
    <x v="0"/>
    <x v="10"/>
  </r>
  <r>
    <x v="0"/>
    <n v="30"/>
    <x v="2"/>
    <x v="2"/>
    <x v="2"/>
    <n v="1"/>
    <x v="6"/>
    <n v="5"/>
    <n v="5.6944444444444438E-3"/>
    <x v="1"/>
    <x v="7"/>
    <x v="4"/>
    <x v="0"/>
    <x v="10"/>
  </r>
  <r>
    <x v="0"/>
    <n v="19"/>
    <x v="2"/>
    <x v="2"/>
    <x v="4"/>
    <n v="5"/>
    <x v="5"/>
    <n v="5"/>
    <n v="5.6944444444444438E-3"/>
    <x v="0"/>
    <x v="4"/>
    <x v="3"/>
    <x v="0"/>
    <x v="7"/>
  </r>
  <r>
    <x v="0"/>
    <n v="12"/>
    <x v="2"/>
    <x v="0"/>
    <x v="2"/>
    <n v="3"/>
    <x v="1"/>
    <n v="5"/>
    <n v="5.6944444444444438E-3"/>
    <x v="0"/>
    <x v="8"/>
    <x v="1"/>
    <x v="3"/>
    <x v="13"/>
  </r>
  <r>
    <x v="0"/>
    <n v="21"/>
    <x v="3"/>
    <x v="0"/>
    <x v="1"/>
    <n v="2"/>
    <x v="2"/>
    <n v="1"/>
    <n v="5.6944444444444438E-3"/>
    <x v="0"/>
    <x v="5"/>
    <x v="0"/>
    <x v="1"/>
    <x v="14"/>
  </r>
  <r>
    <x v="0"/>
    <n v="17"/>
    <x v="4"/>
    <x v="3"/>
    <x v="2"/>
    <n v="2"/>
    <x v="2"/>
    <n v="4"/>
    <n v="5.6944444444444438E-3"/>
    <x v="0"/>
    <x v="8"/>
    <x v="0"/>
    <x v="3"/>
    <x v="4"/>
  </r>
  <r>
    <x v="0"/>
    <n v="15"/>
    <x v="10"/>
    <x v="1"/>
    <x v="4"/>
    <n v="4"/>
    <x v="5"/>
    <n v="2"/>
    <n v="5.6944444444444438E-3"/>
    <x v="2"/>
    <x v="2"/>
    <x v="5"/>
    <x v="1"/>
    <x v="6"/>
  </r>
  <r>
    <x v="0"/>
    <n v="1"/>
    <x v="10"/>
    <x v="3"/>
    <x v="2"/>
    <n v="3"/>
    <x v="2"/>
    <n v="4"/>
    <n v="5.6944444444444438E-3"/>
    <x v="0"/>
    <x v="0"/>
    <x v="5"/>
    <x v="2"/>
    <x v="8"/>
  </r>
  <r>
    <x v="0"/>
    <n v="13"/>
    <x v="5"/>
    <x v="0"/>
    <x v="2"/>
    <n v="4"/>
    <x v="3"/>
    <n v="5"/>
    <n v="5.6944444444444438E-3"/>
    <x v="0"/>
    <x v="3"/>
    <x v="6"/>
    <x v="1"/>
    <x v="6"/>
  </r>
  <r>
    <x v="0"/>
    <n v="11"/>
    <x v="6"/>
    <x v="1"/>
    <x v="0"/>
    <n v="2"/>
    <x v="7"/>
    <n v="2"/>
    <n v="5.6944444444444438E-3"/>
    <x v="1"/>
    <x v="0"/>
    <x v="1"/>
    <x v="0"/>
    <x v="9"/>
  </r>
  <r>
    <x v="0"/>
    <n v="12"/>
    <x v="8"/>
    <x v="0"/>
    <x v="2"/>
    <n v="1"/>
    <x v="0"/>
    <n v="1"/>
    <n v="5.6944444444444438E-3"/>
    <x v="0"/>
    <x v="4"/>
    <x v="0"/>
    <x v="2"/>
    <x v="11"/>
  </r>
  <r>
    <x v="0"/>
    <n v="27"/>
    <x v="1"/>
    <x v="2"/>
    <x v="4"/>
    <n v="5"/>
    <x v="4"/>
    <n v="4"/>
    <n v="5.6944444444444438E-3"/>
    <x v="0"/>
    <x v="7"/>
    <x v="7"/>
    <x v="0"/>
    <x v="10"/>
  </r>
  <r>
    <x v="1"/>
    <n v="12"/>
    <x v="7"/>
    <x v="4"/>
    <x v="1"/>
    <n v="0"/>
    <x v="9"/>
    <n v="3"/>
    <n v="5.6944444444444438E-3"/>
    <x v="3"/>
    <x v="9"/>
    <x v="7"/>
    <x v="2"/>
    <x v="8"/>
  </r>
  <r>
    <x v="1"/>
    <n v="25"/>
    <x v="4"/>
    <x v="0"/>
    <x v="2"/>
    <n v="0"/>
    <x v="9"/>
    <n v="1"/>
    <n v="5.6944444444444438E-3"/>
    <x v="3"/>
    <x v="9"/>
    <x v="6"/>
    <x v="3"/>
    <x v="13"/>
  </r>
  <r>
    <x v="1"/>
    <n v="12"/>
    <x v="7"/>
    <x v="4"/>
    <x v="1"/>
    <n v="0"/>
    <x v="9"/>
    <n v="3"/>
    <n v="5.6944444444444438E-3"/>
    <x v="3"/>
    <x v="9"/>
    <x v="7"/>
    <x v="2"/>
    <x v="8"/>
  </r>
  <r>
    <x v="0"/>
    <n v="12"/>
    <x v="1"/>
    <x v="0"/>
    <x v="2"/>
    <n v="3"/>
    <x v="3"/>
    <n v="1"/>
    <n v="5.7870370370370376E-3"/>
    <x v="0"/>
    <x v="3"/>
    <x v="4"/>
    <x v="1"/>
    <x v="1"/>
  </r>
  <r>
    <x v="0"/>
    <n v="30"/>
    <x v="2"/>
    <x v="1"/>
    <x v="2"/>
    <n v="2"/>
    <x v="2"/>
    <n v="2"/>
    <n v="5.7870370370370376E-3"/>
    <x v="0"/>
    <x v="8"/>
    <x v="2"/>
    <x v="2"/>
    <x v="8"/>
  </r>
  <r>
    <x v="0"/>
    <n v="6"/>
    <x v="2"/>
    <x v="2"/>
    <x v="2"/>
    <n v="5"/>
    <x v="5"/>
    <n v="2"/>
    <n v="5.7870370370370376E-3"/>
    <x v="0"/>
    <x v="4"/>
    <x v="5"/>
    <x v="0"/>
    <x v="7"/>
  </r>
  <r>
    <x v="0"/>
    <n v="21"/>
    <x v="3"/>
    <x v="1"/>
    <x v="1"/>
    <n v="1"/>
    <x v="0"/>
    <n v="2"/>
    <n v="5.7870370370370376E-3"/>
    <x v="0"/>
    <x v="0"/>
    <x v="2"/>
    <x v="1"/>
    <x v="15"/>
  </r>
  <r>
    <x v="0"/>
    <n v="22"/>
    <x v="3"/>
    <x v="4"/>
    <x v="1"/>
    <n v="3"/>
    <x v="3"/>
    <n v="5"/>
    <n v="5.7870370370370376E-3"/>
    <x v="0"/>
    <x v="4"/>
    <x v="6"/>
    <x v="0"/>
    <x v="12"/>
  </r>
  <r>
    <x v="0"/>
    <n v="12"/>
    <x v="3"/>
    <x v="1"/>
    <x v="2"/>
    <n v="4"/>
    <x v="3"/>
    <n v="4"/>
    <n v="5.7870370370370376E-3"/>
    <x v="0"/>
    <x v="7"/>
    <x v="3"/>
    <x v="1"/>
    <x v="6"/>
  </r>
  <r>
    <x v="0"/>
    <n v="23"/>
    <x v="4"/>
    <x v="1"/>
    <x v="1"/>
    <n v="2"/>
    <x v="2"/>
    <n v="1"/>
    <n v="5.7870370370370376E-3"/>
    <x v="0"/>
    <x v="3"/>
    <x v="1"/>
    <x v="0"/>
    <x v="5"/>
  </r>
  <r>
    <x v="0"/>
    <n v="29"/>
    <x v="4"/>
    <x v="3"/>
    <x v="0"/>
    <n v="2"/>
    <x v="2"/>
    <n v="2"/>
    <n v="5.7870370370370376E-3"/>
    <x v="0"/>
    <x v="4"/>
    <x v="6"/>
    <x v="0"/>
    <x v="7"/>
  </r>
  <r>
    <x v="0"/>
    <n v="21"/>
    <x v="10"/>
    <x v="0"/>
    <x v="2"/>
    <n v="1"/>
    <x v="6"/>
    <n v="2"/>
    <n v="5.7870370370370376E-3"/>
    <x v="1"/>
    <x v="7"/>
    <x v="2"/>
    <x v="0"/>
    <x v="12"/>
  </r>
  <r>
    <x v="0"/>
    <n v="24"/>
    <x v="10"/>
    <x v="0"/>
    <x v="1"/>
    <n v="3"/>
    <x v="3"/>
    <n v="1"/>
    <n v="5.7870370370370376E-3"/>
    <x v="0"/>
    <x v="1"/>
    <x v="3"/>
    <x v="1"/>
    <x v="1"/>
  </r>
  <r>
    <x v="1"/>
    <n v="20"/>
    <x v="2"/>
    <x v="0"/>
    <x v="2"/>
    <n v="0"/>
    <x v="9"/>
    <n v="1"/>
    <n v="5.7870370370370376E-3"/>
    <x v="3"/>
    <x v="9"/>
    <x v="6"/>
    <x v="1"/>
    <x v="6"/>
  </r>
  <r>
    <x v="1"/>
    <n v="8"/>
    <x v="3"/>
    <x v="3"/>
    <x v="2"/>
    <n v="0"/>
    <x v="9"/>
    <n v="5"/>
    <n v="5.7870370370370376E-3"/>
    <x v="3"/>
    <x v="9"/>
    <x v="0"/>
    <x v="2"/>
    <x v="8"/>
  </r>
  <r>
    <x v="1"/>
    <n v="31"/>
    <x v="10"/>
    <x v="0"/>
    <x v="2"/>
    <n v="0"/>
    <x v="9"/>
    <n v="1"/>
    <n v="5.7870370370370376E-3"/>
    <x v="3"/>
    <x v="9"/>
    <x v="7"/>
    <x v="3"/>
    <x v="4"/>
  </r>
  <r>
    <x v="0"/>
    <n v="30"/>
    <x v="1"/>
    <x v="1"/>
    <x v="0"/>
    <n v="2"/>
    <x v="7"/>
    <n v="2"/>
    <n v="6.0185185185185177E-3"/>
    <x v="1"/>
    <x v="7"/>
    <x v="0"/>
    <x v="1"/>
    <x v="2"/>
  </r>
  <r>
    <x v="0"/>
    <n v="28"/>
    <x v="2"/>
    <x v="0"/>
    <x v="2"/>
    <n v="2"/>
    <x v="2"/>
    <n v="2"/>
    <n v="6.0185185185185177E-3"/>
    <x v="0"/>
    <x v="2"/>
    <x v="2"/>
    <x v="3"/>
    <x v="13"/>
  </r>
  <r>
    <x v="0"/>
    <n v="28"/>
    <x v="2"/>
    <x v="3"/>
    <x v="1"/>
    <n v="3"/>
    <x v="3"/>
    <n v="2"/>
    <n v="6.0185185185185177E-3"/>
    <x v="0"/>
    <x v="0"/>
    <x v="2"/>
    <x v="3"/>
    <x v="13"/>
  </r>
  <r>
    <x v="0"/>
    <n v="30"/>
    <x v="2"/>
    <x v="5"/>
    <x v="1"/>
    <n v="3"/>
    <x v="3"/>
    <n v="4"/>
    <n v="6.0185185185185177E-3"/>
    <x v="0"/>
    <x v="7"/>
    <x v="3"/>
    <x v="1"/>
    <x v="1"/>
  </r>
  <r>
    <x v="0"/>
    <n v="30"/>
    <x v="2"/>
    <x v="2"/>
    <x v="0"/>
    <n v="2"/>
    <x v="2"/>
    <n v="2"/>
    <n v="6.0185185185185177E-3"/>
    <x v="0"/>
    <x v="7"/>
    <x v="5"/>
    <x v="1"/>
    <x v="1"/>
  </r>
  <r>
    <x v="0"/>
    <n v="6"/>
    <x v="2"/>
    <x v="5"/>
    <x v="1"/>
    <n v="3"/>
    <x v="3"/>
    <n v="4"/>
    <n v="6.0185185185185177E-3"/>
    <x v="0"/>
    <x v="4"/>
    <x v="6"/>
    <x v="1"/>
    <x v="1"/>
  </r>
  <r>
    <x v="0"/>
    <n v="27"/>
    <x v="3"/>
    <x v="0"/>
    <x v="1"/>
    <n v="4"/>
    <x v="5"/>
    <n v="5"/>
    <n v="6.0185185185185177E-3"/>
    <x v="2"/>
    <x v="7"/>
    <x v="7"/>
    <x v="1"/>
    <x v="6"/>
  </r>
  <r>
    <x v="0"/>
    <n v="11"/>
    <x v="3"/>
    <x v="4"/>
    <x v="0"/>
    <n v="1"/>
    <x v="0"/>
    <n v="1"/>
    <n v="6.0185185185185177E-3"/>
    <x v="0"/>
    <x v="0"/>
    <x v="2"/>
    <x v="2"/>
    <x v="8"/>
  </r>
  <r>
    <x v="0"/>
    <n v="29"/>
    <x v="3"/>
    <x v="3"/>
    <x v="2"/>
    <n v="2"/>
    <x v="2"/>
    <n v="2"/>
    <n v="6.0185185185185177E-3"/>
    <x v="0"/>
    <x v="3"/>
    <x v="2"/>
    <x v="0"/>
    <x v="5"/>
  </r>
  <r>
    <x v="0"/>
    <n v="7"/>
    <x v="3"/>
    <x v="3"/>
    <x v="0"/>
    <n v="2"/>
    <x v="2"/>
    <n v="7"/>
    <n v="6.0185185185185177E-3"/>
    <x v="0"/>
    <x v="0"/>
    <x v="0"/>
    <x v="2"/>
    <x v="11"/>
  </r>
  <r>
    <x v="0"/>
    <n v="8"/>
    <x v="3"/>
    <x v="0"/>
    <x v="2"/>
    <n v="3"/>
    <x v="3"/>
    <n v="2"/>
    <n v="6.0185185185185177E-3"/>
    <x v="0"/>
    <x v="1"/>
    <x v="5"/>
    <x v="1"/>
    <x v="14"/>
  </r>
  <r>
    <x v="0"/>
    <n v="11"/>
    <x v="3"/>
    <x v="1"/>
    <x v="4"/>
    <n v="4"/>
    <x v="5"/>
    <n v="5"/>
    <n v="6.0185185185185177E-3"/>
    <x v="0"/>
    <x v="4"/>
    <x v="7"/>
    <x v="2"/>
    <x v="8"/>
  </r>
  <r>
    <x v="0"/>
    <n v="22"/>
    <x v="4"/>
    <x v="1"/>
    <x v="0"/>
    <n v="1"/>
    <x v="6"/>
    <n v="1"/>
    <n v="6.0185185185185177E-3"/>
    <x v="1"/>
    <x v="2"/>
    <x v="4"/>
    <x v="1"/>
    <x v="1"/>
  </r>
  <r>
    <x v="0"/>
    <n v="6"/>
    <x v="4"/>
    <x v="0"/>
    <x v="2"/>
    <n v="4"/>
    <x v="5"/>
    <n v="1"/>
    <n v="6.0185185185185177E-3"/>
    <x v="2"/>
    <x v="8"/>
    <x v="2"/>
    <x v="0"/>
    <x v="12"/>
  </r>
  <r>
    <x v="0"/>
    <n v="1"/>
    <x v="4"/>
    <x v="2"/>
    <x v="0"/>
    <n v="2"/>
    <x v="2"/>
    <n v="1"/>
    <n v="6.0185185185185177E-3"/>
    <x v="0"/>
    <x v="2"/>
    <x v="2"/>
    <x v="0"/>
    <x v="7"/>
  </r>
  <r>
    <x v="0"/>
    <n v="14"/>
    <x v="4"/>
    <x v="3"/>
    <x v="2"/>
    <n v="5"/>
    <x v="4"/>
    <n v="1"/>
    <n v="6.0185185185185177E-3"/>
    <x v="0"/>
    <x v="6"/>
    <x v="2"/>
    <x v="1"/>
    <x v="2"/>
  </r>
  <r>
    <x v="0"/>
    <n v="10"/>
    <x v="4"/>
    <x v="0"/>
    <x v="1"/>
    <n v="1"/>
    <x v="0"/>
    <n v="2"/>
    <n v="6.0185185185185177E-3"/>
    <x v="0"/>
    <x v="8"/>
    <x v="6"/>
    <x v="0"/>
    <x v="12"/>
  </r>
  <r>
    <x v="0"/>
    <n v="13"/>
    <x v="10"/>
    <x v="2"/>
    <x v="2"/>
    <n v="1"/>
    <x v="6"/>
    <n v="2"/>
    <n v="6.0185185185185177E-3"/>
    <x v="1"/>
    <x v="0"/>
    <x v="7"/>
    <x v="0"/>
    <x v="5"/>
  </r>
  <r>
    <x v="0"/>
    <n v="16"/>
    <x v="10"/>
    <x v="0"/>
    <x v="0"/>
    <n v="5"/>
    <x v="5"/>
    <n v="4"/>
    <n v="6.0185185185185177E-3"/>
    <x v="0"/>
    <x v="7"/>
    <x v="3"/>
    <x v="1"/>
    <x v="6"/>
  </r>
  <r>
    <x v="0"/>
    <n v="17"/>
    <x v="10"/>
    <x v="2"/>
    <x v="2"/>
    <n v="5"/>
    <x v="10"/>
    <n v="6"/>
    <n v="6.0185185185185177E-3"/>
    <x v="0"/>
    <x v="2"/>
    <x v="3"/>
    <x v="3"/>
    <x v="4"/>
  </r>
  <r>
    <x v="0"/>
    <n v="30"/>
    <x v="1"/>
    <x v="1"/>
    <x v="0"/>
    <n v="2"/>
    <x v="7"/>
    <n v="2"/>
    <n v="6.0185185185185177E-3"/>
    <x v="1"/>
    <x v="7"/>
    <x v="0"/>
    <x v="1"/>
    <x v="2"/>
  </r>
  <r>
    <x v="1"/>
    <n v="5"/>
    <x v="5"/>
    <x v="0"/>
    <x v="3"/>
    <n v="0"/>
    <x v="9"/>
    <n v="4"/>
    <n v="6.0185185185185177E-3"/>
    <x v="3"/>
    <x v="9"/>
    <x v="6"/>
    <x v="1"/>
    <x v="1"/>
  </r>
  <r>
    <x v="1"/>
    <n v="10"/>
    <x v="11"/>
    <x v="3"/>
    <x v="1"/>
    <n v="0"/>
    <x v="9"/>
    <n v="3"/>
    <n v="6.0185185185185177E-3"/>
    <x v="3"/>
    <x v="9"/>
    <x v="7"/>
    <x v="3"/>
    <x v="4"/>
  </r>
  <r>
    <x v="1"/>
    <n v="12"/>
    <x v="1"/>
    <x v="3"/>
    <x v="3"/>
    <n v="0"/>
    <x v="9"/>
    <n v="1"/>
    <n v="6.0185185185185177E-3"/>
    <x v="3"/>
    <x v="9"/>
    <x v="2"/>
    <x v="0"/>
    <x v="12"/>
  </r>
  <r>
    <x v="1"/>
    <n v="30"/>
    <x v="2"/>
    <x v="3"/>
    <x v="1"/>
    <n v="0"/>
    <x v="9"/>
    <n v="2"/>
    <n v="6.0185185185185177E-3"/>
    <x v="3"/>
    <x v="9"/>
    <x v="7"/>
    <x v="0"/>
    <x v="5"/>
  </r>
  <r>
    <x v="1"/>
    <n v="30"/>
    <x v="10"/>
    <x v="0"/>
    <x v="2"/>
    <n v="0"/>
    <x v="9"/>
    <n v="5"/>
    <n v="6.0185185185185177E-3"/>
    <x v="3"/>
    <x v="9"/>
    <x v="2"/>
    <x v="2"/>
    <x v="8"/>
  </r>
  <r>
    <x v="1"/>
    <n v="30"/>
    <x v="10"/>
    <x v="4"/>
    <x v="0"/>
    <n v="0"/>
    <x v="9"/>
    <n v="3"/>
    <n v="6.0185185185185177E-3"/>
    <x v="3"/>
    <x v="9"/>
    <x v="4"/>
    <x v="3"/>
    <x v="13"/>
  </r>
  <r>
    <x v="1"/>
    <n v="5"/>
    <x v="5"/>
    <x v="0"/>
    <x v="3"/>
    <n v="0"/>
    <x v="9"/>
    <n v="4"/>
    <n v="6.0185185185185177E-3"/>
    <x v="3"/>
    <x v="9"/>
    <x v="6"/>
    <x v="1"/>
    <x v="1"/>
  </r>
  <r>
    <x v="1"/>
    <n v="10"/>
    <x v="11"/>
    <x v="3"/>
    <x v="1"/>
    <n v="0"/>
    <x v="9"/>
    <n v="3"/>
    <n v="6.0185185185185177E-3"/>
    <x v="3"/>
    <x v="9"/>
    <x v="7"/>
    <x v="3"/>
    <x v="4"/>
  </r>
  <r>
    <x v="0"/>
    <n v="26"/>
    <x v="1"/>
    <x v="1"/>
    <x v="2"/>
    <n v="3"/>
    <x v="3"/>
    <n v="2"/>
    <n v="6.2499999999999995E-3"/>
    <x v="0"/>
    <x v="3"/>
    <x v="0"/>
    <x v="0"/>
    <x v="10"/>
  </r>
  <r>
    <x v="0"/>
    <n v="27"/>
    <x v="2"/>
    <x v="2"/>
    <x v="1"/>
    <n v="3"/>
    <x v="3"/>
    <n v="4"/>
    <n v="6.2499999999999995E-3"/>
    <x v="0"/>
    <x v="7"/>
    <x v="4"/>
    <x v="1"/>
    <x v="2"/>
  </r>
  <r>
    <x v="0"/>
    <n v="30"/>
    <x v="2"/>
    <x v="5"/>
    <x v="3"/>
    <n v="3"/>
    <x v="3"/>
    <n v="2"/>
    <n v="6.2499999999999995E-3"/>
    <x v="0"/>
    <x v="0"/>
    <x v="5"/>
    <x v="2"/>
    <x v="11"/>
  </r>
  <r>
    <x v="0"/>
    <n v="5"/>
    <x v="3"/>
    <x v="2"/>
    <x v="2"/>
    <n v="1"/>
    <x v="0"/>
    <n v="4"/>
    <n v="6.2499999999999995E-3"/>
    <x v="0"/>
    <x v="2"/>
    <x v="2"/>
    <x v="0"/>
    <x v="12"/>
  </r>
  <r>
    <x v="0"/>
    <n v="28"/>
    <x v="3"/>
    <x v="0"/>
    <x v="2"/>
    <n v="5"/>
    <x v="5"/>
    <n v="2"/>
    <n v="6.2499999999999995E-3"/>
    <x v="0"/>
    <x v="7"/>
    <x v="1"/>
    <x v="1"/>
    <x v="6"/>
  </r>
  <r>
    <x v="0"/>
    <n v="7"/>
    <x v="3"/>
    <x v="0"/>
    <x v="2"/>
    <n v="2"/>
    <x v="2"/>
    <n v="2"/>
    <n v="6.2499999999999995E-3"/>
    <x v="0"/>
    <x v="0"/>
    <x v="6"/>
    <x v="0"/>
    <x v="10"/>
  </r>
  <r>
    <x v="0"/>
    <n v="20"/>
    <x v="4"/>
    <x v="0"/>
    <x v="2"/>
    <n v="4"/>
    <x v="5"/>
    <n v="2"/>
    <n v="6.2499999999999995E-3"/>
    <x v="2"/>
    <x v="4"/>
    <x v="7"/>
    <x v="1"/>
    <x v="2"/>
  </r>
  <r>
    <x v="0"/>
    <n v="15"/>
    <x v="4"/>
    <x v="5"/>
    <x v="1"/>
    <n v="2"/>
    <x v="2"/>
    <n v="3"/>
    <n v="6.2499999999999995E-3"/>
    <x v="0"/>
    <x v="8"/>
    <x v="3"/>
    <x v="0"/>
    <x v="12"/>
  </r>
  <r>
    <x v="0"/>
    <n v="18"/>
    <x v="4"/>
    <x v="0"/>
    <x v="1"/>
    <n v="2"/>
    <x v="2"/>
    <n v="1"/>
    <n v="6.2499999999999995E-3"/>
    <x v="0"/>
    <x v="7"/>
    <x v="4"/>
    <x v="1"/>
    <x v="6"/>
  </r>
  <r>
    <x v="0"/>
    <n v="3"/>
    <x v="4"/>
    <x v="3"/>
    <x v="0"/>
    <n v="4"/>
    <x v="5"/>
    <n v="1"/>
    <n v="6.2499999999999995E-3"/>
    <x v="0"/>
    <x v="4"/>
    <x v="5"/>
    <x v="0"/>
    <x v="7"/>
  </r>
  <r>
    <x v="1"/>
    <n v="11"/>
    <x v="7"/>
    <x v="0"/>
    <x v="0"/>
    <n v="0"/>
    <x v="9"/>
    <n v="1"/>
    <n v="6.2499999999999995E-3"/>
    <x v="3"/>
    <x v="9"/>
    <x v="2"/>
    <x v="1"/>
    <x v="6"/>
  </r>
  <r>
    <x v="1"/>
    <n v="30"/>
    <x v="10"/>
    <x v="3"/>
    <x v="0"/>
    <n v="0"/>
    <x v="9"/>
    <n v="3"/>
    <n v="6.2499999999999995E-3"/>
    <x v="3"/>
    <x v="9"/>
    <x v="2"/>
    <x v="3"/>
    <x v="13"/>
  </r>
  <r>
    <x v="1"/>
    <n v="27"/>
    <x v="10"/>
    <x v="4"/>
    <x v="2"/>
    <n v="0"/>
    <x v="9"/>
    <n v="1"/>
    <n v="6.2499999999999995E-3"/>
    <x v="3"/>
    <x v="9"/>
    <x v="6"/>
    <x v="2"/>
    <x v="3"/>
  </r>
  <r>
    <x v="1"/>
    <n v="11"/>
    <x v="7"/>
    <x v="0"/>
    <x v="0"/>
    <n v="0"/>
    <x v="9"/>
    <n v="1"/>
    <n v="6.2499999999999995E-3"/>
    <x v="3"/>
    <x v="9"/>
    <x v="2"/>
    <x v="1"/>
    <x v="6"/>
  </r>
  <r>
    <x v="0"/>
    <n v="31"/>
    <x v="8"/>
    <x v="4"/>
    <x v="2"/>
    <n v="2"/>
    <x v="2"/>
    <n v="4"/>
    <n v="6.3888888888888884E-3"/>
    <x v="0"/>
    <x v="7"/>
    <x v="2"/>
    <x v="1"/>
    <x v="1"/>
  </r>
  <r>
    <x v="0"/>
    <n v="7"/>
    <x v="2"/>
    <x v="0"/>
    <x v="3"/>
    <n v="4"/>
    <x v="1"/>
    <n v="5"/>
    <n v="6.3888888888888884E-3"/>
    <x v="2"/>
    <x v="4"/>
    <x v="3"/>
    <x v="1"/>
    <x v="6"/>
  </r>
  <r>
    <x v="0"/>
    <n v="21"/>
    <x v="3"/>
    <x v="0"/>
    <x v="4"/>
    <n v="4"/>
    <x v="5"/>
    <n v="2"/>
    <n v="6.3888888888888884E-3"/>
    <x v="0"/>
    <x v="3"/>
    <x v="2"/>
    <x v="1"/>
    <x v="6"/>
  </r>
  <r>
    <x v="0"/>
    <n v="8"/>
    <x v="3"/>
    <x v="0"/>
    <x v="4"/>
    <n v="3"/>
    <x v="3"/>
    <n v="1"/>
    <n v="6.3888888888888884E-3"/>
    <x v="0"/>
    <x v="8"/>
    <x v="4"/>
    <x v="0"/>
    <x v="7"/>
  </r>
  <r>
    <x v="0"/>
    <n v="8"/>
    <x v="3"/>
    <x v="3"/>
    <x v="2"/>
    <n v="2"/>
    <x v="2"/>
    <n v="4"/>
    <n v="6.3888888888888884E-3"/>
    <x v="0"/>
    <x v="4"/>
    <x v="1"/>
    <x v="2"/>
    <x v="8"/>
  </r>
  <r>
    <x v="0"/>
    <n v="22"/>
    <x v="4"/>
    <x v="1"/>
    <x v="0"/>
    <n v="1"/>
    <x v="0"/>
    <n v="1"/>
    <n v="6.3888888888888884E-3"/>
    <x v="0"/>
    <x v="2"/>
    <x v="7"/>
    <x v="3"/>
    <x v="13"/>
  </r>
  <r>
    <x v="0"/>
    <n v="25"/>
    <x v="4"/>
    <x v="0"/>
    <x v="2"/>
    <n v="3"/>
    <x v="3"/>
    <n v="3"/>
    <n v="6.3888888888888884E-3"/>
    <x v="0"/>
    <x v="0"/>
    <x v="2"/>
    <x v="0"/>
    <x v="5"/>
  </r>
  <r>
    <x v="0"/>
    <n v="7"/>
    <x v="4"/>
    <x v="0"/>
    <x v="2"/>
    <n v="5"/>
    <x v="4"/>
    <n v="3"/>
    <n v="6.3888888888888884E-3"/>
    <x v="0"/>
    <x v="1"/>
    <x v="0"/>
    <x v="0"/>
    <x v="9"/>
  </r>
  <r>
    <x v="0"/>
    <n v="1"/>
    <x v="10"/>
    <x v="1"/>
    <x v="3"/>
    <n v="5"/>
    <x v="4"/>
    <n v="3"/>
    <n v="6.3888888888888884E-3"/>
    <x v="0"/>
    <x v="4"/>
    <x v="2"/>
    <x v="2"/>
    <x v="11"/>
  </r>
  <r>
    <x v="0"/>
    <n v="17"/>
    <x v="10"/>
    <x v="0"/>
    <x v="2"/>
    <n v="2"/>
    <x v="2"/>
    <n v="2"/>
    <n v="6.3888888888888884E-3"/>
    <x v="0"/>
    <x v="7"/>
    <x v="5"/>
    <x v="1"/>
    <x v="6"/>
  </r>
  <r>
    <x v="0"/>
    <n v="31"/>
    <x v="8"/>
    <x v="4"/>
    <x v="2"/>
    <n v="2"/>
    <x v="2"/>
    <n v="4"/>
    <n v="6.3888888888888884E-3"/>
    <x v="0"/>
    <x v="7"/>
    <x v="2"/>
    <x v="1"/>
    <x v="1"/>
  </r>
  <r>
    <x v="1"/>
    <n v="12"/>
    <x v="1"/>
    <x v="3"/>
    <x v="1"/>
    <n v="0"/>
    <x v="9"/>
    <n v="3"/>
    <n v="6.3888888888888884E-3"/>
    <x v="3"/>
    <x v="9"/>
    <x v="6"/>
    <x v="3"/>
    <x v="13"/>
  </r>
  <r>
    <x v="1"/>
    <n v="17"/>
    <x v="4"/>
    <x v="1"/>
    <x v="1"/>
    <n v="0"/>
    <x v="9"/>
    <n v="1"/>
    <n v="6.3888888888888884E-3"/>
    <x v="3"/>
    <x v="9"/>
    <x v="6"/>
    <x v="2"/>
    <x v="8"/>
  </r>
  <r>
    <x v="1"/>
    <n v="14"/>
    <x v="10"/>
    <x v="1"/>
    <x v="2"/>
    <n v="0"/>
    <x v="9"/>
    <n v="4"/>
    <n v="6.3888888888888884E-3"/>
    <x v="3"/>
    <x v="9"/>
    <x v="7"/>
    <x v="1"/>
    <x v="2"/>
  </r>
  <r>
    <x v="0"/>
    <n v="11"/>
    <x v="5"/>
    <x v="2"/>
    <x v="1"/>
    <n v="2"/>
    <x v="7"/>
    <n v="1"/>
    <n v="6.4236111111111117E-3"/>
    <x v="1"/>
    <x v="2"/>
    <x v="7"/>
    <x v="3"/>
    <x v="13"/>
  </r>
  <r>
    <x v="0"/>
    <n v="11"/>
    <x v="6"/>
    <x v="0"/>
    <x v="2"/>
    <n v="5"/>
    <x v="4"/>
    <n v="1"/>
    <n v="6.4236111111111117E-3"/>
    <x v="0"/>
    <x v="2"/>
    <x v="7"/>
    <x v="0"/>
    <x v="5"/>
  </r>
  <r>
    <x v="0"/>
    <n v="1"/>
    <x v="9"/>
    <x v="4"/>
    <x v="1"/>
    <n v="2"/>
    <x v="2"/>
    <n v="1"/>
    <n v="6.4236111111111117E-3"/>
    <x v="0"/>
    <x v="2"/>
    <x v="5"/>
    <x v="1"/>
    <x v="6"/>
  </r>
  <r>
    <x v="0"/>
    <n v="29"/>
    <x v="1"/>
    <x v="1"/>
    <x v="0"/>
    <n v="5"/>
    <x v="10"/>
    <n v="5"/>
    <n v="6.4236111111111117E-3"/>
    <x v="0"/>
    <x v="0"/>
    <x v="2"/>
    <x v="2"/>
    <x v="8"/>
  </r>
  <r>
    <x v="0"/>
    <n v="30"/>
    <x v="2"/>
    <x v="2"/>
    <x v="1"/>
    <n v="2"/>
    <x v="2"/>
    <n v="4"/>
    <n v="6.4236111111111117E-3"/>
    <x v="0"/>
    <x v="0"/>
    <x v="3"/>
    <x v="0"/>
    <x v="12"/>
  </r>
  <r>
    <x v="0"/>
    <n v="25"/>
    <x v="3"/>
    <x v="0"/>
    <x v="0"/>
    <n v="1"/>
    <x v="6"/>
    <n v="3"/>
    <n v="6.4236111111111117E-3"/>
    <x v="1"/>
    <x v="1"/>
    <x v="2"/>
    <x v="1"/>
    <x v="1"/>
  </r>
  <r>
    <x v="0"/>
    <n v="10"/>
    <x v="3"/>
    <x v="0"/>
    <x v="0"/>
    <n v="4"/>
    <x v="1"/>
    <n v="5"/>
    <n v="6.4236111111111117E-3"/>
    <x v="2"/>
    <x v="2"/>
    <x v="6"/>
    <x v="1"/>
    <x v="1"/>
  </r>
  <r>
    <x v="0"/>
    <n v="28"/>
    <x v="3"/>
    <x v="4"/>
    <x v="2"/>
    <n v="1"/>
    <x v="0"/>
    <n v="1"/>
    <n v="6.4236111111111117E-3"/>
    <x v="0"/>
    <x v="7"/>
    <x v="4"/>
    <x v="0"/>
    <x v="12"/>
  </r>
  <r>
    <x v="0"/>
    <n v="13"/>
    <x v="4"/>
    <x v="3"/>
    <x v="1"/>
    <n v="4"/>
    <x v="5"/>
    <n v="5"/>
    <n v="6.4236111111111117E-3"/>
    <x v="0"/>
    <x v="1"/>
    <x v="2"/>
    <x v="1"/>
    <x v="2"/>
  </r>
  <r>
    <x v="0"/>
    <n v="3"/>
    <x v="4"/>
    <x v="0"/>
    <x v="2"/>
    <n v="3"/>
    <x v="3"/>
    <n v="2"/>
    <n v="6.4236111111111117E-3"/>
    <x v="0"/>
    <x v="7"/>
    <x v="1"/>
    <x v="2"/>
    <x v="8"/>
  </r>
  <r>
    <x v="0"/>
    <n v="11"/>
    <x v="5"/>
    <x v="2"/>
    <x v="1"/>
    <n v="2"/>
    <x v="7"/>
    <n v="1"/>
    <n v="6.4236111111111117E-3"/>
    <x v="1"/>
    <x v="2"/>
    <x v="7"/>
    <x v="3"/>
    <x v="13"/>
  </r>
  <r>
    <x v="0"/>
    <n v="11"/>
    <x v="6"/>
    <x v="0"/>
    <x v="2"/>
    <n v="5"/>
    <x v="4"/>
    <n v="1"/>
    <n v="6.4236111111111117E-3"/>
    <x v="0"/>
    <x v="2"/>
    <x v="7"/>
    <x v="0"/>
    <x v="5"/>
  </r>
  <r>
    <x v="0"/>
    <n v="1"/>
    <x v="9"/>
    <x v="4"/>
    <x v="1"/>
    <n v="2"/>
    <x v="2"/>
    <n v="1"/>
    <n v="6.4236111111111117E-3"/>
    <x v="0"/>
    <x v="2"/>
    <x v="5"/>
    <x v="1"/>
    <x v="6"/>
  </r>
  <r>
    <x v="0"/>
    <n v="29"/>
    <x v="1"/>
    <x v="1"/>
    <x v="0"/>
    <n v="5"/>
    <x v="10"/>
    <n v="5"/>
    <n v="6.4236111111111117E-3"/>
    <x v="0"/>
    <x v="0"/>
    <x v="2"/>
    <x v="2"/>
    <x v="8"/>
  </r>
  <r>
    <x v="1"/>
    <n v="13"/>
    <x v="5"/>
    <x v="0"/>
    <x v="3"/>
    <n v="0"/>
    <x v="9"/>
    <n v="2"/>
    <n v="6.4236111111111117E-3"/>
    <x v="3"/>
    <x v="9"/>
    <x v="5"/>
    <x v="3"/>
    <x v="13"/>
  </r>
  <r>
    <x v="1"/>
    <n v="29"/>
    <x v="2"/>
    <x v="1"/>
    <x v="1"/>
    <n v="0"/>
    <x v="9"/>
    <n v="2"/>
    <n v="6.4236111111111117E-3"/>
    <x v="3"/>
    <x v="9"/>
    <x v="5"/>
    <x v="1"/>
    <x v="1"/>
  </r>
  <r>
    <x v="1"/>
    <n v="30"/>
    <x v="10"/>
    <x v="1"/>
    <x v="2"/>
    <n v="0"/>
    <x v="9"/>
    <n v="4"/>
    <n v="6.4236111111111117E-3"/>
    <x v="3"/>
    <x v="9"/>
    <x v="2"/>
    <x v="2"/>
    <x v="11"/>
  </r>
  <r>
    <x v="1"/>
    <n v="13"/>
    <x v="5"/>
    <x v="0"/>
    <x v="3"/>
    <n v="0"/>
    <x v="9"/>
    <n v="2"/>
    <n v="6.4236111111111117E-3"/>
    <x v="3"/>
    <x v="9"/>
    <x v="5"/>
    <x v="3"/>
    <x v="13"/>
  </r>
  <r>
    <x v="0"/>
    <n v="12"/>
    <x v="5"/>
    <x v="2"/>
    <x v="2"/>
    <n v="2"/>
    <x v="2"/>
    <n v="3"/>
    <n v="6.6666666666666671E-3"/>
    <x v="0"/>
    <x v="0"/>
    <x v="2"/>
    <x v="2"/>
    <x v="8"/>
  </r>
  <r>
    <x v="0"/>
    <n v="1"/>
    <x v="11"/>
    <x v="1"/>
    <x v="2"/>
    <n v="5"/>
    <x v="4"/>
    <n v="1"/>
    <n v="6.6666666666666671E-3"/>
    <x v="0"/>
    <x v="2"/>
    <x v="5"/>
    <x v="1"/>
    <x v="2"/>
  </r>
  <r>
    <x v="0"/>
    <n v="11"/>
    <x v="2"/>
    <x v="4"/>
    <x v="4"/>
    <n v="1"/>
    <x v="0"/>
    <n v="2"/>
    <n v="6.6666666666666671E-3"/>
    <x v="0"/>
    <x v="7"/>
    <x v="7"/>
    <x v="3"/>
    <x v="13"/>
  </r>
  <r>
    <x v="0"/>
    <n v="12"/>
    <x v="3"/>
    <x v="0"/>
    <x v="2"/>
    <n v="2"/>
    <x v="7"/>
    <n v="3"/>
    <n v="6.6666666666666671E-3"/>
    <x v="1"/>
    <x v="7"/>
    <x v="6"/>
    <x v="1"/>
    <x v="6"/>
  </r>
  <r>
    <x v="0"/>
    <n v="28"/>
    <x v="3"/>
    <x v="4"/>
    <x v="0"/>
    <n v="3"/>
    <x v="3"/>
    <n v="1"/>
    <n v="6.6666666666666671E-3"/>
    <x v="0"/>
    <x v="1"/>
    <x v="3"/>
    <x v="0"/>
    <x v="5"/>
  </r>
  <r>
    <x v="0"/>
    <n v="8"/>
    <x v="3"/>
    <x v="2"/>
    <x v="3"/>
    <n v="2"/>
    <x v="2"/>
    <n v="4"/>
    <n v="6.6666666666666671E-3"/>
    <x v="0"/>
    <x v="2"/>
    <x v="7"/>
    <x v="1"/>
    <x v="2"/>
  </r>
  <r>
    <x v="0"/>
    <n v="11"/>
    <x v="4"/>
    <x v="1"/>
    <x v="0"/>
    <n v="2"/>
    <x v="2"/>
    <n v="1"/>
    <n v="6.6666666666666671E-3"/>
    <x v="0"/>
    <x v="4"/>
    <x v="5"/>
    <x v="1"/>
    <x v="1"/>
  </r>
  <r>
    <x v="0"/>
    <n v="22"/>
    <x v="4"/>
    <x v="2"/>
    <x v="0"/>
    <n v="4"/>
    <x v="5"/>
    <n v="4"/>
    <n v="6.6666666666666671E-3"/>
    <x v="0"/>
    <x v="0"/>
    <x v="4"/>
    <x v="0"/>
    <x v="5"/>
  </r>
  <r>
    <x v="0"/>
    <n v="12"/>
    <x v="5"/>
    <x v="2"/>
    <x v="2"/>
    <n v="2"/>
    <x v="2"/>
    <n v="3"/>
    <n v="6.6666666666666671E-3"/>
    <x v="0"/>
    <x v="0"/>
    <x v="2"/>
    <x v="2"/>
    <x v="8"/>
  </r>
  <r>
    <x v="0"/>
    <n v="1"/>
    <x v="11"/>
    <x v="1"/>
    <x v="2"/>
    <n v="5"/>
    <x v="4"/>
    <n v="1"/>
    <n v="6.6666666666666671E-3"/>
    <x v="0"/>
    <x v="2"/>
    <x v="5"/>
    <x v="1"/>
    <x v="2"/>
  </r>
  <r>
    <x v="1"/>
    <n v="27"/>
    <x v="2"/>
    <x v="0"/>
    <x v="0"/>
    <n v="0"/>
    <x v="9"/>
    <n v="1"/>
    <n v="6.6666666666666671E-3"/>
    <x v="3"/>
    <x v="9"/>
    <x v="3"/>
    <x v="2"/>
    <x v="11"/>
  </r>
  <r>
    <x v="1"/>
    <n v="3"/>
    <x v="3"/>
    <x v="0"/>
    <x v="2"/>
    <n v="0"/>
    <x v="9"/>
    <n v="1"/>
    <n v="6.6666666666666671E-3"/>
    <x v="3"/>
    <x v="9"/>
    <x v="2"/>
    <x v="0"/>
    <x v="9"/>
  </r>
  <r>
    <x v="1"/>
    <n v="11"/>
    <x v="4"/>
    <x v="0"/>
    <x v="0"/>
    <n v="0"/>
    <x v="9"/>
    <n v="3"/>
    <n v="6.6666666666666671E-3"/>
    <x v="3"/>
    <x v="9"/>
    <x v="4"/>
    <x v="0"/>
    <x v="5"/>
  </r>
  <r>
    <x v="1"/>
    <n v="10"/>
    <x v="4"/>
    <x v="2"/>
    <x v="1"/>
    <n v="0"/>
    <x v="9"/>
    <n v="5"/>
    <n v="6.6666666666666671E-3"/>
    <x v="3"/>
    <x v="9"/>
    <x v="7"/>
    <x v="0"/>
    <x v="10"/>
  </r>
  <r>
    <x v="0"/>
    <n v="12"/>
    <x v="9"/>
    <x v="1"/>
    <x v="2"/>
    <n v="3"/>
    <x v="3"/>
    <n v="3"/>
    <n v="7.0601851851851841E-3"/>
    <x v="0"/>
    <x v="8"/>
    <x v="6"/>
    <x v="2"/>
    <x v="11"/>
  </r>
  <r>
    <x v="0"/>
    <n v="13"/>
    <x v="1"/>
    <x v="0"/>
    <x v="2"/>
    <n v="3"/>
    <x v="3"/>
    <n v="1"/>
    <n v="7.0601851851851841E-3"/>
    <x v="0"/>
    <x v="5"/>
    <x v="3"/>
    <x v="1"/>
    <x v="2"/>
  </r>
  <r>
    <x v="0"/>
    <n v="11"/>
    <x v="1"/>
    <x v="4"/>
    <x v="0"/>
    <n v="1"/>
    <x v="0"/>
    <n v="3"/>
    <n v="7.0601851851851841E-3"/>
    <x v="0"/>
    <x v="7"/>
    <x v="0"/>
    <x v="0"/>
    <x v="5"/>
  </r>
  <r>
    <x v="0"/>
    <n v="7"/>
    <x v="2"/>
    <x v="2"/>
    <x v="2"/>
    <n v="2"/>
    <x v="2"/>
    <n v="4"/>
    <n v="7.0601851851851841E-3"/>
    <x v="0"/>
    <x v="4"/>
    <x v="4"/>
    <x v="0"/>
    <x v="9"/>
  </r>
  <r>
    <x v="0"/>
    <n v="9"/>
    <x v="2"/>
    <x v="1"/>
    <x v="1"/>
    <n v="3"/>
    <x v="3"/>
    <n v="4"/>
    <n v="7.0601851851851841E-3"/>
    <x v="0"/>
    <x v="0"/>
    <x v="3"/>
    <x v="2"/>
    <x v="8"/>
  </r>
  <r>
    <x v="0"/>
    <n v="24"/>
    <x v="2"/>
    <x v="1"/>
    <x v="3"/>
    <n v="2"/>
    <x v="2"/>
    <n v="2"/>
    <n v="7.0601851851851841E-3"/>
    <x v="0"/>
    <x v="4"/>
    <x v="7"/>
    <x v="1"/>
    <x v="6"/>
  </r>
  <r>
    <x v="0"/>
    <n v="28"/>
    <x v="3"/>
    <x v="3"/>
    <x v="2"/>
    <n v="4"/>
    <x v="5"/>
    <n v="1"/>
    <n v="7.0601851851851841E-3"/>
    <x v="0"/>
    <x v="0"/>
    <x v="2"/>
    <x v="0"/>
    <x v="9"/>
  </r>
  <r>
    <x v="0"/>
    <n v="25"/>
    <x v="3"/>
    <x v="1"/>
    <x v="4"/>
    <n v="5"/>
    <x v="5"/>
    <n v="5"/>
    <n v="7.0601851851851841E-3"/>
    <x v="0"/>
    <x v="3"/>
    <x v="5"/>
    <x v="1"/>
    <x v="2"/>
  </r>
  <r>
    <x v="0"/>
    <n v="29"/>
    <x v="3"/>
    <x v="1"/>
    <x v="1"/>
    <n v="2"/>
    <x v="2"/>
    <n v="2"/>
    <n v="7.0601851851851841E-3"/>
    <x v="0"/>
    <x v="5"/>
    <x v="7"/>
    <x v="1"/>
    <x v="1"/>
  </r>
  <r>
    <x v="0"/>
    <n v="25"/>
    <x v="10"/>
    <x v="0"/>
    <x v="1"/>
    <n v="4"/>
    <x v="5"/>
    <n v="1"/>
    <n v="7.0601851851851841E-3"/>
    <x v="2"/>
    <x v="6"/>
    <x v="5"/>
    <x v="3"/>
    <x v="13"/>
  </r>
  <r>
    <x v="0"/>
    <n v="12"/>
    <x v="9"/>
    <x v="1"/>
    <x v="2"/>
    <n v="3"/>
    <x v="3"/>
    <n v="3"/>
    <n v="7.0601851851851841E-3"/>
    <x v="0"/>
    <x v="8"/>
    <x v="6"/>
    <x v="2"/>
    <x v="11"/>
  </r>
  <r>
    <x v="0"/>
    <n v="13"/>
    <x v="1"/>
    <x v="0"/>
    <x v="2"/>
    <n v="3"/>
    <x v="3"/>
    <n v="1"/>
    <n v="7.0601851851851841E-3"/>
    <x v="0"/>
    <x v="5"/>
    <x v="3"/>
    <x v="1"/>
    <x v="2"/>
  </r>
  <r>
    <x v="1"/>
    <n v="21"/>
    <x v="2"/>
    <x v="0"/>
    <x v="2"/>
    <n v="0"/>
    <x v="9"/>
    <n v="2"/>
    <n v="7.0601851851851841E-3"/>
    <x v="3"/>
    <x v="9"/>
    <x v="3"/>
    <x v="0"/>
    <x v="12"/>
  </r>
  <r>
    <x v="1"/>
    <n v="25"/>
    <x v="4"/>
    <x v="1"/>
    <x v="2"/>
    <n v="0"/>
    <x v="9"/>
    <n v="2"/>
    <n v="7.0601851851851841E-3"/>
    <x v="3"/>
    <x v="9"/>
    <x v="1"/>
    <x v="1"/>
    <x v="6"/>
  </r>
  <r>
    <x v="1"/>
    <n v="11"/>
    <x v="4"/>
    <x v="2"/>
    <x v="4"/>
    <n v="0"/>
    <x v="9"/>
    <n v="2"/>
    <n v="7.0601851851851841E-3"/>
    <x v="3"/>
    <x v="9"/>
    <x v="6"/>
    <x v="0"/>
    <x v="5"/>
  </r>
  <r>
    <x v="0"/>
    <n v="1"/>
    <x v="0"/>
    <x v="1"/>
    <x v="1"/>
    <n v="5"/>
    <x v="4"/>
    <n v="1"/>
    <n v="7.8703703703703713E-3"/>
    <x v="0"/>
    <x v="0"/>
    <x v="5"/>
    <x v="3"/>
    <x v="4"/>
  </r>
  <r>
    <x v="0"/>
    <n v="11"/>
    <x v="0"/>
    <x v="4"/>
    <x v="1"/>
    <n v="3"/>
    <x v="3"/>
    <n v="2"/>
    <n v="7.8703703703703713E-3"/>
    <x v="0"/>
    <x v="3"/>
    <x v="6"/>
    <x v="2"/>
    <x v="11"/>
  </r>
  <r>
    <x v="0"/>
    <n v="4"/>
    <x v="8"/>
    <x v="1"/>
    <x v="2"/>
    <n v="4"/>
    <x v="5"/>
    <n v="1"/>
    <n v="7.8703703703703713E-3"/>
    <x v="2"/>
    <x v="7"/>
    <x v="2"/>
    <x v="1"/>
    <x v="14"/>
  </r>
  <r>
    <x v="0"/>
    <n v="30"/>
    <x v="2"/>
    <x v="1"/>
    <x v="2"/>
    <n v="2"/>
    <x v="8"/>
    <n v="1"/>
    <n v="7.8703703703703713E-3"/>
    <x v="0"/>
    <x v="7"/>
    <x v="0"/>
    <x v="0"/>
    <x v="0"/>
  </r>
  <r>
    <x v="0"/>
    <n v="14"/>
    <x v="3"/>
    <x v="0"/>
    <x v="1"/>
    <n v="1"/>
    <x v="6"/>
    <n v="2"/>
    <n v="7.8703703703703713E-3"/>
    <x v="1"/>
    <x v="2"/>
    <x v="6"/>
    <x v="3"/>
    <x v="4"/>
  </r>
  <r>
    <x v="0"/>
    <n v="19"/>
    <x v="3"/>
    <x v="1"/>
    <x v="1"/>
    <n v="1"/>
    <x v="0"/>
    <n v="4"/>
    <n v="7.8703703703703713E-3"/>
    <x v="0"/>
    <x v="1"/>
    <x v="3"/>
    <x v="1"/>
    <x v="14"/>
  </r>
  <r>
    <x v="0"/>
    <n v="3"/>
    <x v="3"/>
    <x v="0"/>
    <x v="3"/>
    <n v="3"/>
    <x v="2"/>
    <n v="2"/>
    <n v="7.8703703703703713E-3"/>
    <x v="0"/>
    <x v="4"/>
    <x v="7"/>
    <x v="1"/>
    <x v="1"/>
  </r>
  <r>
    <x v="0"/>
    <n v="3"/>
    <x v="4"/>
    <x v="2"/>
    <x v="1"/>
    <n v="2"/>
    <x v="7"/>
    <n v="2"/>
    <n v="7.8703703703703713E-3"/>
    <x v="1"/>
    <x v="8"/>
    <x v="3"/>
    <x v="1"/>
    <x v="2"/>
  </r>
  <r>
    <x v="0"/>
    <n v="12"/>
    <x v="4"/>
    <x v="4"/>
    <x v="2"/>
    <n v="3"/>
    <x v="3"/>
    <n v="1"/>
    <n v="7.8703703703703713E-3"/>
    <x v="0"/>
    <x v="2"/>
    <x v="7"/>
    <x v="0"/>
    <x v="7"/>
  </r>
  <r>
    <x v="0"/>
    <n v="22"/>
    <x v="4"/>
    <x v="0"/>
    <x v="4"/>
    <n v="2"/>
    <x v="2"/>
    <n v="3"/>
    <n v="7.8703703703703713E-3"/>
    <x v="0"/>
    <x v="0"/>
    <x v="4"/>
    <x v="0"/>
    <x v="10"/>
  </r>
  <r>
    <x v="0"/>
    <n v="1"/>
    <x v="0"/>
    <x v="1"/>
    <x v="1"/>
    <n v="5"/>
    <x v="4"/>
    <n v="1"/>
    <n v="7.8703703703703713E-3"/>
    <x v="0"/>
    <x v="0"/>
    <x v="5"/>
    <x v="3"/>
    <x v="4"/>
  </r>
  <r>
    <x v="0"/>
    <n v="11"/>
    <x v="0"/>
    <x v="4"/>
    <x v="1"/>
    <n v="3"/>
    <x v="3"/>
    <n v="2"/>
    <n v="7.8703703703703713E-3"/>
    <x v="0"/>
    <x v="3"/>
    <x v="6"/>
    <x v="2"/>
    <x v="11"/>
  </r>
  <r>
    <x v="0"/>
    <n v="4"/>
    <x v="8"/>
    <x v="1"/>
    <x v="2"/>
    <n v="4"/>
    <x v="5"/>
    <n v="1"/>
    <n v="7.8703703703703713E-3"/>
    <x v="2"/>
    <x v="7"/>
    <x v="2"/>
    <x v="1"/>
    <x v="14"/>
  </r>
  <r>
    <x v="1"/>
    <n v="5"/>
    <x v="3"/>
    <x v="0"/>
    <x v="2"/>
    <n v="0"/>
    <x v="9"/>
    <n v="3"/>
    <n v="7.8703703703703713E-3"/>
    <x v="3"/>
    <x v="9"/>
    <x v="2"/>
    <x v="1"/>
    <x v="2"/>
  </r>
  <r>
    <x v="1"/>
    <n v="10"/>
    <x v="10"/>
    <x v="0"/>
    <x v="1"/>
    <n v="0"/>
    <x v="9"/>
    <n v="2"/>
    <n v="7.8703703703703713E-3"/>
    <x v="3"/>
    <x v="9"/>
    <x v="4"/>
    <x v="3"/>
    <x v="4"/>
  </r>
  <r>
    <x v="1"/>
    <n v="10"/>
    <x v="10"/>
    <x v="4"/>
    <x v="2"/>
    <n v="0"/>
    <x v="9"/>
    <n v="2"/>
    <n v="7.8703703703703713E-3"/>
    <x v="3"/>
    <x v="9"/>
    <x v="0"/>
    <x v="0"/>
    <x v="7"/>
  </r>
  <r>
    <x v="0"/>
    <n v="17"/>
    <x v="5"/>
    <x v="1"/>
    <x v="2"/>
    <n v="2"/>
    <x v="7"/>
    <n v="4"/>
    <n v="8.8541666666666664E-3"/>
    <x v="1"/>
    <x v="2"/>
    <x v="3"/>
    <x v="1"/>
    <x v="2"/>
  </r>
  <r>
    <x v="0"/>
    <n v="2"/>
    <x v="8"/>
    <x v="0"/>
    <x v="2"/>
    <n v="5"/>
    <x v="4"/>
    <n v="1"/>
    <n v="8.8541666666666664E-3"/>
    <x v="0"/>
    <x v="0"/>
    <x v="7"/>
    <x v="0"/>
    <x v="0"/>
  </r>
  <r>
    <x v="0"/>
    <n v="5"/>
    <x v="1"/>
    <x v="0"/>
    <x v="0"/>
    <n v="4"/>
    <x v="5"/>
    <n v="3"/>
    <n v="8.8541666666666664E-3"/>
    <x v="2"/>
    <x v="5"/>
    <x v="3"/>
    <x v="0"/>
    <x v="12"/>
  </r>
  <r>
    <x v="0"/>
    <n v="11"/>
    <x v="1"/>
    <x v="1"/>
    <x v="1"/>
    <n v="1"/>
    <x v="0"/>
    <n v="6"/>
    <n v="8.8541666666666664E-3"/>
    <x v="0"/>
    <x v="2"/>
    <x v="1"/>
    <x v="1"/>
    <x v="14"/>
  </r>
  <r>
    <x v="0"/>
    <n v="28"/>
    <x v="2"/>
    <x v="2"/>
    <x v="2"/>
    <n v="3"/>
    <x v="1"/>
    <n v="2"/>
    <n v="8.8541666666666664E-3"/>
    <x v="0"/>
    <x v="2"/>
    <x v="1"/>
    <x v="0"/>
    <x v="0"/>
  </r>
  <r>
    <x v="0"/>
    <n v="16"/>
    <x v="2"/>
    <x v="1"/>
    <x v="1"/>
    <n v="5"/>
    <x v="5"/>
    <n v="5"/>
    <n v="8.8541666666666664E-3"/>
    <x v="0"/>
    <x v="0"/>
    <x v="4"/>
    <x v="2"/>
    <x v="11"/>
  </r>
  <r>
    <x v="0"/>
    <n v="30"/>
    <x v="2"/>
    <x v="4"/>
    <x v="0"/>
    <n v="2"/>
    <x v="8"/>
    <n v="1"/>
    <n v="8.8541666666666664E-3"/>
    <x v="0"/>
    <x v="0"/>
    <x v="6"/>
    <x v="3"/>
    <x v="13"/>
  </r>
  <r>
    <x v="0"/>
    <n v="8"/>
    <x v="3"/>
    <x v="1"/>
    <x v="2"/>
    <n v="1"/>
    <x v="6"/>
    <n v="4"/>
    <n v="8.8541666666666664E-3"/>
    <x v="1"/>
    <x v="0"/>
    <x v="5"/>
    <x v="3"/>
    <x v="13"/>
  </r>
  <r>
    <x v="0"/>
    <n v="17"/>
    <x v="5"/>
    <x v="1"/>
    <x v="2"/>
    <n v="2"/>
    <x v="7"/>
    <n v="4"/>
    <n v="8.8541666666666664E-3"/>
    <x v="1"/>
    <x v="2"/>
    <x v="3"/>
    <x v="1"/>
    <x v="2"/>
  </r>
  <r>
    <x v="0"/>
    <n v="2"/>
    <x v="8"/>
    <x v="0"/>
    <x v="2"/>
    <n v="5"/>
    <x v="4"/>
    <n v="1"/>
    <n v="8.8541666666666664E-3"/>
    <x v="0"/>
    <x v="0"/>
    <x v="7"/>
    <x v="0"/>
    <x v="0"/>
  </r>
  <r>
    <x v="0"/>
    <n v="5"/>
    <x v="1"/>
    <x v="0"/>
    <x v="0"/>
    <n v="4"/>
    <x v="5"/>
    <n v="3"/>
    <n v="8.8541666666666664E-3"/>
    <x v="2"/>
    <x v="5"/>
    <x v="3"/>
    <x v="0"/>
    <x v="12"/>
  </r>
  <r>
    <x v="1"/>
    <n v="22"/>
    <x v="2"/>
    <x v="3"/>
    <x v="1"/>
    <n v="0"/>
    <x v="9"/>
    <n v="3"/>
    <n v="8.8541666666666664E-3"/>
    <x v="3"/>
    <x v="9"/>
    <x v="2"/>
    <x v="1"/>
    <x v="2"/>
  </r>
  <r>
    <x v="1"/>
    <n v="25"/>
    <x v="3"/>
    <x v="3"/>
    <x v="1"/>
    <n v="0"/>
    <x v="9"/>
    <n v="5"/>
    <n v="8.8541666666666664E-3"/>
    <x v="3"/>
    <x v="9"/>
    <x v="5"/>
    <x v="0"/>
    <x v="0"/>
  </r>
  <r>
    <x v="1"/>
    <n v="16"/>
    <x v="4"/>
    <x v="0"/>
    <x v="2"/>
    <n v="0"/>
    <x v="9"/>
    <n v="3"/>
    <n v="8.8541666666666664E-3"/>
    <x v="3"/>
    <x v="9"/>
    <x v="3"/>
    <x v="3"/>
    <x v="13"/>
  </r>
  <r>
    <x v="1"/>
    <n v="30"/>
    <x v="4"/>
    <x v="2"/>
    <x v="2"/>
    <n v="0"/>
    <x v="9"/>
    <n v="5"/>
    <n v="8.8541666666666664E-3"/>
    <x v="3"/>
    <x v="9"/>
    <x v="6"/>
    <x v="1"/>
    <x v="6"/>
  </r>
  <r>
    <x v="1"/>
    <n v="1"/>
    <x v="10"/>
    <x v="1"/>
    <x v="0"/>
    <n v="0"/>
    <x v="9"/>
    <n v="2"/>
    <n v="8.8541666666666664E-3"/>
    <x v="3"/>
    <x v="9"/>
    <x v="1"/>
    <x v="1"/>
    <x v="1"/>
  </r>
  <r>
    <x v="0"/>
    <n v="13"/>
    <x v="6"/>
    <x v="2"/>
    <x v="0"/>
    <n v="1"/>
    <x v="0"/>
    <n v="6"/>
    <n v="8.9699074074074073E-3"/>
    <x v="0"/>
    <x v="5"/>
    <x v="3"/>
    <x v="3"/>
    <x v="4"/>
  </r>
  <r>
    <x v="0"/>
    <n v="10"/>
    <x v="0"/>
    <x v="4"/>
    <x v="0"/>
    <n v="3"/>
    <x v="3"/>
    <n v="1"/>
    <n v="8.9699074074074073E-3"/>
    <x v="0"/>
    <x v="7"/>
    <x v="2"/>
    <x v="0"/>
    <x v="9"/>
  </r>
  <r>
    <x v="0"/>
    <n v="9"/>
    <x v="11"/>
    <x v="0"/>
    <x v="2"/>
    <n v="4"/>
    <x v="1"/>
    <n v="1"/>
    <n v="8.9699074074074073E-3"/>
    <x v="2"/>
    <x v="0"/>
    <x v="3"/>
    <x v="0"/>
    <x v="10"/>
  </r>
  <r>
    <x v="0"/>
    <n v="21"/>
    <x v="2"/>
    <x v="0"/>
    <x v="1"/>
    <n v="2"/>
    <x v="7"/>
    <n v="3"/>
    <n v="8.9699074074074073E-3"/>
    <x v="1"/>
    <x v="4"/>
    <x v="1"/>
    <x v="1"/>
    <x v="6"/>
  </r>
  <r>
    <x v="0"/>
    <n v="30"/>
    <x v="2"/>
    <x v="3"/>
    <x v="2"/>
    <n v="3"/>
    <x v="3"/>
    <n v="5"/>
    <n v="8.9699074074074073E-3"/>
    <x v="0"/>
    <x v="0"/>
    <x v="7"/>
    <x v="1"/>
    <x v="15"/>
  </r>
  <r>
    <x v="0"/>
    <n v="13"/>
    <x v="3"/>
    <x v="0"/>
    <x v="2"/>
    <n v="2"/>
    <x v="7"/>
    <n v="1"/>
    <n v="8.9699074074074073E-3"/>
    <x v="1"/>
    <x v="6"/>
    <x v="7"/>
    <x v="3"/>
    <x v="13"/>
  </r>
  <r>
    <x v="0"/>
    <n v="2"/>
    <x v="3"/>
    <x v="0"/>
    <x v="1"/>
    <n v="2"/>
    <x v="8"/>
    <n v="5"/>
    <n v="8.9699074074074073E-3"/>
    <x v="0"/>
    <x v="0"/>
    <x v="2"/>
    <x v="0"/>
    <x v="7"/>
  </r>
  <r>
    <x v="0"/>
    <n v="4"/>
    <x v="3"/>
    <x v="1"/>
    <x v="1"/>
    <n v="4"/>
    <x v="5"/>
    <n v="2"/>
    <n v="8.9699074074074073E-3"/>
    <x v="0"/>
    <x v="2"/>
    <x v="2"/>
    <x v="2"/>
    <x v="8"/>
  </r>
  <r>
    <x v="0"/>
    <n v="6"/>
    <x v="3"/>
    <x v="3"/>
    <x v="3"/>
    <n v="2"/>
    <x v="2"/>
    <n v="2"/>
    <n v="8.9699074074074073E-3"/>
    <x v="0"/>
    <x v="7"/>
    <x v="2"/>
    <x v="1"/>
    <x v="1"/>
  </r>
  <r>
    <x v="0"/>
    <n v="23"/>
    <x v="3"/>
    <x v="5"/>
    <x v="0"/>
    <n v="3"/>
    <x v="3"/>
    <n v="1"/>
    <n v="8.9699074074074073E-3"/>
    <x v="0"/>
    <x v="3"/>
    <x v="7"/>
    <x v="0"/>
    <x v="12"/>
  </r>
  <r>
    <x v="0"/>
    <n v="8"/>
    <x v="3"/>
    <x v="3"/>
    <x v="2"/>
    <n v="2"/>
    <x v="2"/>
    <n v="2"/>
    <n v="8.9699074074074073E-3"/>
    <x v="0"/>
    <x v="4"/>
    <x v="4"/>
    <x v="0"/>
    <x v="0"/>
  </r>
  <r>
    <x v="0"/>
    <n v="1"/>
    <x v="3"/>
    <x v="1"/>
    <x v="1"/>
    <n v="2"/>
    <x v="2"/>
    <n v="2"/>
    <n v="8.9699074074074073E-3"/>
    <x v="0"/>
    <x v="0"/>
    <x v="5"/>
    <x v="1"/>
    <x v="1"/>
  </r>
  <r>
    <x v="0"/>
    <n v="20"/>
    <x v="3"/>
    <x v="3"/>
    <x v="1"/>
    <n v="5"/>
    <x v="10"/>
    <n v="2"/>
    <n v="8.9699074074074073E-3"/>
    <x v="0"/>
    <x v="7"/>
    <x v="5"/>
    <x v="0"/>
    <x v="7"/>
  </r>
  <r>
    <x v="0"/>
    <n v="11"/>
    <x v="4"/>
    <x v="2"/>
    <x v="2"/>
    <n v="2"/>
    <x v="2"/>
    <n v="1"/>
    <n v="8.9699074074074073E-3"/>
    <x v="0"/>
    <x v="2"/>
    <x v="0"/>
    <x v="0"/>
    <x v="0"/>
  </r>
  <r>
    <x v="0"/>
    <n v="3"/>
    <x v="4"/>
    <x v="5"/>
    <x v="2"/>
    <n v="5"/>
    <x v="4"/>
    <n v="1"/>
    <n v="8.9699074074074073E-3"/>
    <x v="0"/>
    <x v="1"/>
    <x v="5"/>
    <x v="1"/>
    <x v="6"/>
  </r>
  <r>
    <x v="0"/>
    <n v="30"/>
    <x v="10"/>
    <x v="3"/>
    <x v="1"/>
    <n v="1"/>
    <x v="6"/>
    <n v="2"/>
    <n v="8.9699074074074073E-3"/>
    <x v="1"/>
    <x v="2"/>
    <x v="6"/>
    <x v="1"/>
    <x v="15"/>
  </r>
  <r>
    <x v="0"/>
    <n v="28"/>
    <x v="10"/>
    <x v="3"/>
    <x v="0"/>
    <n v="4"/>
    <x v="5"/>
    <n v="1"/>
    <n v="8.9699074074074073E-3"/>
    <x v="2"/>
    <x v="2"/>
    <x v="3"/>
    <x v="3"/>
    <x v="4"/>
  </r>
  <r>
    <x v="0"/>
    <n v="1"/>
    <x v="10"/>
    <x v="0"/>
    <x v="2"/>
    <n v="5"/>
    <x v="4"/>
    <n v="3"/>
    <n v="8.9699074074074073E-3"/>
    <x v="0"/>
    <x v="1"/>
    <x v="2"/>
    <x v="3"/>
    <x v="4"/>
  </r>
  <r>
    <x v="0"/>
    <n v="30"/>
    <x v="10"/>
    <x v="1"/>
    <x v="2"/>
    <n v="1"/>
    <x v="0"/>
    <n v="1"/>
    <n v="8.9699074074074073E-3"/>
    <x v="0"/>
    <x v="7"/>
    <x v="2"/>
    <x v="0"/>
    <x v="9"/>
  </r>
  <r>
    <x v="0"/>
    <n v="13"/>
    <x v="6"/>
    <x v="2"/>
    <x v="0"/>
    <n v="1"/>
    <x v="0"/>
    <n v="6"/>
    <n v="8.9699074074074073E-3"/>
    <x v="0"/>
    <x v="5"/>
    <x v="3"/>
    <x v="3"/>
    <x v="4"/>
  </r>
  <r>
    <x v="0"/>
    <n v="10"/>
    <x v="0"/>
    <x v="4"/>
    <x v="0"/>
    <n v="3"/>
    <x v="3"/>
    <n v="1"/>
    <n v="8.9699074074074073E-3"/>
    <x v="0"/>
    <x v="7"/>
    <x v="2"/>
    <x v="0"/>
    <x v="9"/>
  </r>
  <r>
    <x v="0"/>
    <n v="9"/>
    <x v="11"/>
    <x v="0"/>
    <x v="2"/>
    <n v="4"/>
    <x v="1"/>
    <n v="1"/>
    <n v="8.9699074074074073E-3"/>
    <x v="2"/>
    <x v="0"/>
    <x v="3"/>
    <x v="0"/>
    <x v="10"/>
  </r>
  <r>
    <x v="1"/>
    <n v="11"/>
    <x v="6"/>
    <x v="2"/>
    <x v="1"/>
    <n v="0"/>
    <x v="9"/>
    <n v="2"/>
    <n v="8.9699074074074073E-3"/>
    <x v="3"/>
    <x v="9"/>
    <x v="6"/>
    <x v="1"/>
    <x v="6"/>
  </r>
  <r>
    <x v="1"/>
    <n v="12"/>
    <x v="7"/>
    <x v="0"/>
    <x v="1"/>
    <n v="0"/>
    <x v="9"/>
    <n v="2"/>
    <n v="8.9699074074074073E-3"/>
    <x v="3"/>
    <x v="9"/>
    <x v="6"/>
    <x v="2"/>
    <x v="8"/>
  </r>
  <r>
    <x v="1"/>
    <n v="30"/>
    <x v="2"/>
    <x v="2"/>
    <x v="4"/>
    <n v="0"/>
    <x v="9"/>
    <n v="2"/>
    <n v="8.9699074074074073E-3"/>
    <x v="3"/>
    <x v="9"/>
    <x v="7"/>
    <x v="0"/>
    <x v="0"/>
  </r>
  <r>
    <x v="1"/>
    <n v="14"/>
    <x v="3"/>
    <x v="5"/>
    <x v="3"/>
    <n v="0"/>
    <x v="9"/>
    <n v="2"/>
    <n v="8.9699074074074073E-3"/>
    <x v="3"/>
    <x v="9"/>
    <x v="0"/>
    <x v="2"/>
    <x v="8"/>
  </r>
  <r>
    <x v="1"/>
    <n v="18"/>
    <x v="4"/>
    <x v="2"/>
    <x v="1"/>
    <n v="0"/>
    <x v="9"/>
    <n v="2"/>
    <n v="8.9699074074074073E-3"/>
    <x v="3"/>
    <x v="9"/>
    <x v="2"/>
    <x v="3"/>
    <x v="4"/>
  </r>
  <r>
    <x v="1"/>
    <n v="24"/>
    <x v="4"/>
    <x v="3"/>
    <x v="2"/>
    <n v="0"/>
    <x v="9"/>
    <n v="2"/>
    <n v="8.9699074074074073E-3"/>
    <x v="3"/>
    <x v="9"/>
    <x v="0"/>
    <x v="1"/>
    <x v="1"/>
  </r>
  <r>
    <x v="1"/>
    <n v="9"/>
    <x v="10"/>
    <x v="0"/>
    <x v="1"/>
    <n v="0"/>
    <x v="9"/>
    <n v="1"/>
    <n v="8.9699074074074073E-3"/>
    <x v="3"/>
    <x v="9"/>
    <x v="4"/>
    <x v="1"/>
    <x v="6"/>
  </r>
  <r>
    <x v="1"/>
    <n v="11"/>
    <x v="6"/>
    <x v="2"/>
    <x v="1"/>
    <n v="0"/>
    <x v="9"/>
    <n v="2"/>
    <n v="8.9699074074074073E-3"/>
    <x v="3"/>
    <x v="9"/>
    <x v="6"/>
    <x v="1"/>
    <x v="6"/>
  </r>
  <r>
    <x v="1"/>
    <n v="12"/>
    <x v="7"/>
    <x v="0"/>
    <x v="1"/>
    <n v="0"/>
    <x v="9"/>
    <n v="2"/>
    <n v="8.9699074074074073E-3"/>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78B53-81D5-43C2-A487-D3BDDBF2858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6">
  <location ref="AY5:AZ8"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showAll="0" defaultSubtotal="0"/>
    <pivotField dataField="1" showAll="0" defaultSubtotal="0"/>
    <pivotField showAll="0" defaultSubtotal="0"/>
    <pivotField showAll="0" defaultSubtotal="0"/>
    <pivotField axis="axisRow" showAll="0" defaultSubtotal="0">
      <items count="5">
        <item x="1"/>
        <item x="2"/>
        <item x="4"/>
        <item x="0"/>
        <item x="3"/>
      </items>
    </pivotField>
    <pivotField showAll="0" defaultSubtotal="0"/>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9"/>
  </rowFields>
  <rowItems count="3">
    <i>
      <x/>
    </i>
    <i>
      <x v="3"/>
    </i>
    <i t="grand">
      <x/>
    </i>
  </rowItems>
  <colItems count="1">
    <i/>
  </colItems>
  <pageFields count="1">
    <pageField fld="0" item="0" hier="-1"/>
  </pageFields>
  <dataFields count="1">
    <dataField name="Sum of Paid Fees" fld="6" baseField="0" baseItem="0" numFmtId="173"/>
  </dataFields>
  <formats count="19">
    <format dxfId="5868">
      <pivotArea dataOnly="0" labelOnly="1" outline="0" axis="axisValues" fieldPosition="0"/>
    </format>
    <format dxfId="5867">
      <pivotArea dataOnly="0" labelOnly="1" outline="0" axis="axisValues" fieldPosition="0"/>
    </format>
    <format dxfId="5866">
      <pivotArea dataOnly="0" labelOnly="1" outline="0" axis="axisValues" fieldPosition="0"/>
    </format>
    <format dxfId="5865">
      <pivotArea outline="0" collapsedLevelsAreSubtotals="1" fieldPosition="0"/>
    </format>
    <format dxfId="5864">
      <pivotArea type="all" dataOnly="0" outline="0" fieldPosition="0"/>
    </format>
    <format dxfId="5863">
      <pivotArea outline="0" collapsedLevelsAreSubtotals="1" fieldPosition="0"/>
    </format>
    <format dxfId="5862">
      <pivotArea dataOnly="0" labelOnly="1" outline="0" axis="axisValues" fieldPosition="0"/>
    </format>
    <format dxfId="5861">
      <pivotArea field="0" type="button" dataOnly="0" labelOnly="1" outline="0" axis="axisPage" fieldPosition="0"/>
    </format>
    <format dxfId="5860">
      <pivotArea field="0" type="button" dataOnly="0" labelOnly="1" outline="0" axis="axisPage" fieldPosition="0"/>
    </format>
    <format dxfId="5859">
      <pivotArea field="13" type="button" dataOnly="0" labelOnly="1" outline="0"/>
    </format>
    <format dxfId="5858">
      <pivotArea dataOnly="0" labelOnly="1" outline="0" axis="axisValues" fieldPosition="0"/>
    </format>
    <format dxfId="5857">
      <pivotArea field="13" type="button" dataOnly="0" labelOnly="1" outline="0"/>
    </format>
    <format dxfId="5856">
      <pivotArea dataOnly="0" labelOnly="1" outline="0" axis="axisValues" fieldPosition="0"/>
    </format>
    <format dxfId="5855">
      <pivotArea field="2" type="button" dataOnly="0" labelOnly="1" outline="0"/>
    </format>
    <format dxfId="5854">
      <pivotArea field="2" type="button" dataOnly="0" labelOnly="1" outline="0"/>
    </format>
    <format dxfId="5853">
      <pivotArea dataOnly="0" grandRow="1" axis="axisRow" fieldPosition="0"/>
    </format>
    <format dxfId="5852">
      <pivotArea dataOnly="0" grandRow="1" axis="axisRow" fieldPosition="0"/>
    </format>
    <format dxfId="5851">
      <pivotArea collapsedLevelsAreSubtotals="1" fieldPosition="0">
        <references count="1">
          <reference field="9" count="1">
            <x v="0"/>
          </reference>
        </references>
      </pivotArea>
    </format>
    <format dxfId="5850">
      <pivotArea outline="0" collapsedLevelsAreSubtotals="1" fieldPosition="0"/>
    </format>
  </formats>
  <chartFormats count="5">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9" count="1" selected="0">
            <x v="0"/>
          </reference>
        </references>
      </pivotArea>
    </chartFormat>
    <chartFormat chart="23" format="12">
      <pivotArea type="data" outline="0" fieldPosition="0">
        <references count="2">
          <reference field="4294967294" count="1" selected="0">
            <x v="0"/>
          </reference>
          <reference field="9" count="1" selected="0">
            <x v="1"/>
          </reference>
        </references>
      </pivotArea>
    </chartFormat>
    <chartFormat chart="23" format="13">
      <pivotArea type="data" outline="0" fieldPosition="0">
        <references count="2">
          <reference field="4294967294" count="1" selected="0">
            <x v="0"/>
          </reference>
          <reference field="9" count="1" selected="0">
            <x v="2"/>
          </reference>
        </references>
      </pivotArea>
    </chartFormat>
    <chartFormat chart="23"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8FF72F-1F97-4BF7-8617-20EB293119F8}" name="PivotTable20"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3">
  <location ref="DD5:DE7"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axis="axisRow" showAll="0" sortType="ascending" defaultSubtotal="0">
      <items count="6">
        <item x="1"/>
        <item x="2"/>
        <item x="4"/>
        <item x="0"/>
        <item x="3"/>
        <item x="5"/>
      </items>
      <autoSortScope>
        <pivotArea dataOnly="0" outline="0" fieldPosition="0">
          <references count="1">
            <reference field="4294967294" count="1" selected="0">
              <x v="0"/>
            </reference>
          </references>
        </pivotArea>
      </autoSortScope>
    </pivotField>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sortType="descending" defaultSubtotal="0">
      <items count="16">
        <item x="3"/>
        <item x="12"/>
        <item x="7"/>
        <item x="9"/>
        <item x="15"/>
        <item x="13"/>
        <item x="11"/>
        <item x="10"/>
        <item x="0"/>
        <item x="14"/>
        <item x="4"/>
        <item x="1"/>
        <item x="6"/>
        <item x="8"/>
        <item x="2"/>
        <item x="5"/>
      </items>
      <autoSortScope>
        <pivotArea dataOnly="0" outline="0" fieldPosition="0">
          <references count="1">
            <reference field="4294967294" count="1" selected="0">
              <x v="0"/>
            </reference>
          </references>
        </pivotArea>
      </autoSortScope>
    </pivotField>
  </pivotFields>
  <rowFields count="1">
    <field x="3"/>
  </rowFields>
  <rowItems count="2">
    <i>
      <x v="3"/>
    </i>
    <i>
      <x v="1"/>
    </i>
  </rowItems>
  <colItems count="1">
    <i/>
  </colItems>
  <pageFields count="1">
    <pageField fld="0" item="0" hier="-1"/>
  </pageFields>
  <dataFields count="1">
    <dataField name="Sum of Paid Fees" fld="6" baseField="0" baseItem="0" numFmtId="175"/>
  </dataFields>
  <formats count="29">
    <format dxfId="6060">
      <pivotArea dataOnly="0" labelOnly="1" outline="0" axis="axisValues" fieldPosition="0"/>
    </format>
    <format dxfId="6059">
      <pivotArea dataOnly="0" labelOnly="1" outline="0" axis="axisValues" fieldPosition="0"/>
    </format>
    <format dxfId="6058">
      <pivotArea dataOnly="0" labelOnly="1" outline="0" axis="axisValues" fieldPosition="0"/>
    </format>
    <format dxfId="6057">
      <pivotArea outline="0" collapsedLevelsAreSubtotals="1" fieldPosition="0"/>
    </format>
    <format dxfId="6056">
      <pivotArea type="all" dataOnly="0" outline="0" fieldPosition="0"/>
    </format>
    <format dxfId="6055">
      <pivotArea outline="0" collapsedLevelsAreSubtotals="1" fieldPosition="0"/>
    </format>
    <format dxfId="6054">
      <pivotArea dataOnly="0" labelOnly="1" outline="0" axis="axisValues" fieldPosition="0"/>
    </format>
    <format dxfId="6053">
      <pivotArea field="0" type="button" dataOnly="0" labelOnly="1" outline="0" axis="axisPage" fieldPosition="0"/>
    </format>
    <format dxfId="6052">
      <pivotArea field="0" type="button" dataOnly="0" labelOnly="1" outline="0" axis="axisPage" fieldPosition="0"/>
    </format>
    <format dxfId="6051">
      <pivotArea field="13" type="button" dataOnly="0" labelOnly="1" outline="0"/>
    </format>
    <format dxfId="6050">
      <pivotArea dataOnly="0" labelOnly="1" outline="0" axis="axisValues" fieldPosition="0"/>
    </format>
    <format dxfId="6049">
      <pivotArea field="13" type="button" dataOnly="0" labelOnly="1" outline="0"/>
    </format>
    <format dxfId="6048">
      <pivotArea dataOnly="0" labelOnly="1" outline="0" axis="axisValues" fieldPosition="0"/>
    </format>
    <format dxfId="6047">
      <pivotArea field="2" type="button" dataOnly="0" labelOnly="1" outline="0"/>
    </format>
    <format dxfId="6046">
      <pivotArea field="2" type="button" dataOnly="0" labelOnly="1" outline="0"/>
    </format>
    <format dxfId="6045">
      <pivotArea dataOnly="0" grandRow="1" axis="axisRow" fieldPosition="0"/>
    </format>
    <format dxfId="6044">
      <pivotArea dataOnly="0" grandRow="1" axis="axisRow" fieldPosition="0"/>
    </format>
    <format dxfId="6043">
      <pivotArea dataOnly="0" outline="0" fieldPosition="0">
        <references count="1">
          <reference field="0" count="1">
            <x v="0"/>
          </reference>
        </references>
      </pivotArea>
    </format>
    <format dxfId="6042">
      <pivotArea outline="0" collapsedLevelsAreSubtotals="1" fieldPosition="0"/>
    </format>
    <format dxfId="6041">
      <pivotArea dataOnly="0" labelOnly="1" outline="0" fieldPosition="0">
        <references count="1">
          <reference field="0" count="1">
            <x v="0"/>
          </reference>
        </references>
      </pivotArea>
    </format>
    <format dxfId="6040">
      <pivotArea field="12" type="button" dataOnly="0" labelOnly="1" outline="0"/>
    </format>
    <format dxfId="6039">
      <pivotArea dataOnly="0" labelOnly="1" outline="0" fieldPosition="0">
        <references count="1">
          <reference field="4294967294" count="1">
            <x v="0"/>
          </reference>
        </references>
      </pivotArea>
    </format>
    <format dxfId="6038">
      <pivotArea field="12" type="button" dataOnly="0" labelOnly="1" outline="0"/>
    </format>
    <format dxfId="6037">
      <pivotArea dataOnly="0" labelOnly="1" outline="0" fieldPosition="0">
        <references count="1">
          <reference field="4294967294" count="1">
            <x v="0"/>
          </reference>
        </references>
      </pivotArea>
    </format>
    <format dxfId="6036">
      <pivotArea field="12" type="button" dataOnly="0" labelOnly="1" outline="0"/>
    </format>
    <format dxfId="6035">
      <pivotArea dataOnly="0" labelOnly="1" outline="0" fieldPosition="0">
        <references count="1">
          <reference field="4294967294" count="1">
            <x v="0"/>
          </reference>
        </references>
      </pivotArea>
    </format>
    <format dxfId="6034">
      <pivotArea field="3" type="button" dataOnly="0" labelOnly="1" outline="0" axis="axisRow" fieldPosition="0"/>
    </format>
    <format dxfId="6033">
      <pivotArea field="3" type="button" dataOnly="0" labelOnly="1" outline="0" axis="axisRow" fieldPosition="0"/>
    </format>
    <format dxfId="6032">
      <pivotArea outline="0" collapsedLevelsAreSubtotals="1" fieldPosition="0"/>
    </format>
  </formats>
  <chartFormats count="2">
    <chartFormat chart="29" format="1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586864-5E9B-48F4-B3EC-339250246278}" name="Avg_sales"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9">
  <location ref="CJ5:CL7" firstHeaderRow="0"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axis="axisRow"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2"/>
  </rowFields>
  <rowItems count="2">
    <i>
      <x v="2"/>
    </i>
    <i>
      <x v="3"/>
    </i>
  </rowItems>
  <colFields count="1">
    <field x="-2"/>
  </colFields>
  <colItems count="2">
    <i>
      <x/>
    </i>
    <i i="1">
      <x v="1"/>
    </i>
  </colItems>
  <pageFields count="1">
    <pageField fld="0" item="0" hier="-1"/>
  </pageFields>
  <dataFields count="2">
    <dataField name="Sum of Paid Fees" fld="6" baseField="0" baseItem="9" numFmtId="172"/>
    <dataField name="Sum of Paid Fees2" fld="6" baseField="0" baseItem="0"/>
  </dataFields>
  <formats count="28">
    <format dxfId="6088">
      <pivotArea dataOnly="0" labelOnly="1" outline="0" axis="axisValues" fieldPosition="0"/>
    </format>
    <format dxfId="6087">
      <pivotArea dataOnly="0" labelOnly="1" outline="0" axis="axisValues" fieldPosition="0"/>
    </format>
    <format dxfId="6086">
      <pivotArea dataOnly="0" labelOnly="1" outline="0" axis="axisValues" fieldPosition="0"/>
    </format>
    <format dxfId="6085">
      <pivotArea outline="0" collapsedLevelsAreSubtotals="1" fieldPosition="0"/>
    </format>
    <format dxfId="6084">
      <pivotArea type="all" dataOnly="0" outline="0" fieldPosition="0"/>
    </format>
    <format dxfId="6083">
      <pivotArea outline="0" collapsedLevelsAreSubtotals="1" fieldPosition="0"/>
    </format>
    <format dxfId="6082">
      <pivotArea dataOnly="0" labelOnly="1" outline="0" axis="axisValues" fieldPosition="0"/>
    </format>
    <format dxfId="6081">
      <pivotArea field="0" type="button" dataOnly="0" labelOnly="1" outline="0" axis="axisPage" fieldPosition="0"/>
    </format>
    <format dxfId="6080">
      <pivotArea field="0" type="button" dataOnly="0" labelOnly="1" outline="0" axis="axisPage" fieldPosition="0"/>
    </format>
    <format dxfId="6079">
      <pivotArea field="13" type="button" dataOnly="0" labelOnly="1" outline="0"/>
    </format>
    <format dxfId="6078">
      <pivotArea dataOnly="0" labelOnly="1" outline="0" axis="axisValues" fieldPosition="0"/>
    </format>
    <format dxfId="6077">
      <pivotArea field="13" type="button" dataOnly="0" labelOnly="1" outline="0"/>
    </format>
    <format dxfId="6076">
      <pivotArea dataOnly="0" labelOnly="1" outline="0" axis="axisValues" fieldPosition="0"/>
    </format>
    <format dxfId="6075">
      <pivotArea field="2" type="button" dataOnly="0" labelOnly="1" outline="0"/>
    </format>
    <format dxfId="6074">
      <pivotArea field="2" type="button" dataOnly="0" labelOnly="1" outline="0"/>
    </format>
    <format dxfId="6073">
      <pivotArea dataOnly="0" grandRow="1" axis="axisRow" fieldPosition="0"/>
    </format>
    <format dxfId="6072">
      <pivotArea dataOnly="0" grandRow="1" axis="axisRow" fieldPosition="0"/>
    </format>
    <format dxfId="6071">
      <pivotArea dataOnly="0" outline="0" fieldPosition="0">
        <references count="1">
          <reference field="0" count="1">
            <x v="0"/>
          </reference>
        </references>
      </pivotArea>
    </format>
    <format dxfId="6070">
      <pivotArea outline="0" collapsedLevelsAreSubtotals="1" fieldPosition="0"/>
    </format>
    <format dxfId="6069">
      <pivotArea dataOnly="0" labelOnly="1" outline="0" fieldPosition="0">
        <references count="1">
          <reference field="0" count="1">
            <x v="0"/>
          </reference>
        </references>
      </pivotArea>
    </format>
    <format dxfId="6068">
      <pivotArea field="12" type="button" dataOnly="0" labelOnly="1" outline="0" axis="axisRow" fieldPosition="0"/>
    </format>
    <format dxfId="6067">
      <pivotArea dataOnly="0" labelOnly="1" outline="0" fieldPosition="0">
        <references count="1">
          <reference field="4294967294" count="2">
            <x v="0"/>
            <x v="1"/>
          </reference>
        </references>
      </pivotArea>
    </format>
    <format dxfId="6066">
      <pivotArea field="12" type="button" dataOnly="0" labelOnly="1" outline="0" axis="axisRow" fieldPosition="0"/>
    </format>
    <format dxfId="6065">
      <pivotArea dataOnly="0" labelOnly="1" outline="0" fieldPosition="0">
        <references count="1">
          <reference field="4294967294" count="2">
            <x v="0"/>
            <x v="1"/>
          </reference>
        </references>
      </pivotArea>
    </format>
    <format dxfId="6064">
      <pivotArea field="12" type="button" dataOnly="0" labelOnly="1" outline="0" axis="axisRow" fieldPosition="0"/>
    </format>
    <format dxfId="6063">
      <pivotArea dataOnly="0" labelOnly="1" outline="0" fieldPosition="0">
        <references count="1">
          <reference field="4294967294" count="2">
            <x v="0"/>
            <x v="1"/>
          </reference>
        </references>
      </pivotArea>
    </format>
    <format dxfId="6062">
      <pivotArea outline="0" collapsedLevelsAreSubtotals="1" fieldPosition="0"/>
    </format>
    <format dxfId="6061">
      <pivotArea outline="0" fieldPosition="0">
        <references count="1">
          <reference field="4294967294" count="1">
            <x v="0"/>
          </reference>
        </references>
      </pivotArea>
    </format>
  </formats>
  <chartFormats count="12">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8" format="4"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1"/>
          </reference>
        </references>
      </pivotArea>
    </chartFormat>
    <chartFormat chart="38" format="6">
      <pivotArea type="data" outline="0" fieldPosition="0">
        <references count="2">
          <reference field="4294967294" count="1" selected="0">
            <x v="0"/>
          </reference>
          <reference field="12" count="1" selected="0">
            <x v="3"/>
          </reference>
        </references>
      </pivotArea>
    </chartFormat>
    <chartFormat chart="38" format="7">
      <pivotArea type="data" outline="0" fieldPosition="0">
        <references count="2">
          <reference field="4294967294" count="1" selected="0">
            <x v="0"/>
          </reference>
          <reference field="12" count="1" selected="0">
            <x v="2"/>
          </reference>
        </references>
      </pivotArea>
    </chartFormat>
    <chartFormat chart="38" format="8">
      <pivotArea type="data" outline="0" fieldPosition="0">
        <references count="2">
          <reference field="4294967294" count="1" selected="0">
            <x v="0"/>
          </reference>
          <reference field="12" count="1" selected="0">
            <x v="1"/>
          </reference>
        </references>
      </pivotArea>
    </chartFormat>
    <chartFormat chart="38" format="9">
      <pivotArea type="data" outline="0" fieldPosition="0">
        <references count="2">
          <reference field="4294967294" count="1" selected="0">
            <x v="0"/>
          </reference>
          <reference field="12" count="1" selected="0">
            <x v="0"/>
          </reference>
        </references>
      </pivotArea>
    </chartFormat>
    <chartFormat chart="38" format="10">
      <pivotArea type="data" outline="0" fieldPosition="0">
        <references count="2">
          <reference field="4294967294" count="1" selected="0">
            <x v="1"/>
          </reference>
          <reference field="12" count="1" selected="0">
            <x v="0"/>
          </reference>
        </references>
      </pivotArea>
    </chartFormat>
    <chartFormat chart="38" format="11">
      <pivotArea type="data" outline="0" fieldPosition="0">
        <references count="2">
          <reference field="4294967294" count="1" selected="0">
            <x v="1"/>
          </reference>
          <reference field="12" count="1" selected="0">
            <x v="1"/>
          </reference>
        </references>
      </pivotArea>
    </chartFormat>
    <chartFormat chart="38" format="12">
      <pivotArea type="data" outline="0" fieldPosition="0">
        <references count="2">
          <reference field="4294967294" count="1" selected="0">
            <x v="1"/>
          </reference>
          <reference field="12" count="1" selected="0">
            <x v="2"/>
          </reference>
        </references>
      </pivotArea>
    </chartFormat>
    <chartFormat chart="38" format="13">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07AE4E-23B8-42A1-8A69-FB6DE88C1055}" name="PivotTable19"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6">
  <location ref="CV5:CW7"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axis="axisRow" showAll="0" sortType="descending" defaultSubtotal="0">
      <items count="16">
        <item x="3"/>
        <item x="12"/>
        <item x="7"/>
        <item x="9"/>
        <item x="15"/>
        <item x="13"/>
        <item x="11"/>
        <item x="10"/>
        <item x="0"/>
        <item x="14"/>
        <item x="4"/>
        <item x="1"/>
        <item x="6"/>
        <item x="8"/>
        <item x="2"/>
        <item x="5"/>
      </items>
      <autoSortScope>
        <pivotArea dataOnly="0" outline="0" fieldPosition="0">
          <references count="1">
            <reference field="4294967294" count="1" selected="0">
              <x v="0"/>
            </reference>
          </references>
        </pivotArea>
      </autoSortScope>
    </pivotField>
  </pivotFields>
  <rowFields count="1">
    <field x="13"/>
  </rowFields>
  <rowItems count="2">
    <i>
      <x v="2"/>
    </i>
    <i>
      <x v="14"/>
    </i>
  </rowItems>
  <colItems count="1">
    <i/>
  </colItems>
  <pageFields count="1">
    <pageField fld="0" item="0" hier="-1"/>
  </pageFields>
  <dataFields count="1">
    <dataField name="Sum of Paid Fees" fld="6" baseField="0" baseItem="0" numFmtId="174"/>
  </dataFields>
  <formats count="27">
    <format dxfId="6115">
      <pivotArea dataOnly="0" labelOnly="1" outline="0" axis="axisValues" fieldPosition="0"/>
    </format>
    <format dxfId="6114">
      <pivotArea dataOnly="0" labelOnly="1" outline="0" axis="axisValues" fieldPosition="0"/>
    </format>
    <format dxfId="6113">
      <pivotArea dataOnly="0" labelOnly="1" outline="0" axis="axisValues" fieldPosition="0"/>
    </format>
    <format dxfId="6112">
      <pivotArea outline="0" collapsedLevelsAreSubtotals="1" fieldPosition="0"/>
    </format>
    <format dxfId="6111">
      <pivotArea type="all" dataOnly="0" outline="0" fieldPosition="0"/>
    </format>
    <format dxfId="6110">
      <pivotArea outline="0" collapsedLevelsAreSubtotals="1" fieldPosition="0"/>
    </format>
    <format dxfId="6109">
      <pivotArea dataOnly="0" labelOnly="1" outline="0" axis="axisValues" fieldPosition="0"/>
    </format>
    <format dxfId="6108">
      <pivotArea field="0" type="button" dataOnly="0" labelOnly="1" outline="0" axis="axisPage" fieldPosition="0"/>
    </format>
    <format dxfId="6107">
      <pivotArea field="0" type="button" dataOnly="0" labelOnly="1" outline="0" axis="axisPage" fieldPosition="0"/>
    </format>
    <format dxfId="6106">
      <pivotArea field="13" type="button" dataOnly="0" labelOnly="1" outline="0" axis="axisRow" fieldPosition="0"/>
    </format>
    <format dxfId="6105">
      <pivotArea dataOnly="0" labelOnly="1" outline="0" axis="axisValues" fieldPosition="0"/>
    </format>
    <format dxfId="6104">
      <pivotArea field="13" type="button" dataOnly="0" labelOnly="1" outline="0" axis="axisRow" fieldPosition="0"/>
    </format>
    <format dxfId="6103">
      <pivotArea dataOnly="0" labelOnly="1" outline="0" axis="axisValues" fieldPosition="0"/>
    </format>
    <format dxfId="6102">
      <pivotArea field="2" type="button" dataOnly="0" labelOnly="1" outline="0"/>
    </format>
    <format dxfId="6101">
      <pivotArea field="2" type="button" dataOnly="0" labelOnly="1" outline="0"/>
    </format>
    <format dxfId="6100">
      <pivotArea dataOnly="0" grandRow="1" axis="axisRow" fieldPosition="0"/>
    </format>
    <format dxfId="6099">
      <pivotArea dataOnly="0" grandRow="1" axis="axisRow" fieldPosition="0"/>
    </format>
    <format dxfId="6098">
      <pivotArea dataOnly="0" outline="0" fieldPosition="0">
        <references count="1">
          <reference field="0" count="1">
            <x v="0"/>
          </reference>
        </references>
      </pivotArea>
    </format>
    <format dxfId="6097">
      <pivotArea outline="0" collapsedLevelsAreSubtotals="1" fieldPosition="0"/>
    </format>
    <format dxfId="6096">
      <pivotArea dataOnly="0" labelOnly="1" outline="0" fieldPosition="0">
        <references count="1">
          <reference field="0" count="1">
            <x v="0"/>
          </reference>
        </references>
      </pivotArea>
    </format>
    <format dxfId="6095">
      <pivotArea field="12" type="button" dataOnly="0" labelOnly="1" outline="0"/>
    </format>
    <format dxfId="6094">
      <pivotArea dataOnly="0" labelOnly="1" outline="0" fieldPosition="0">
        <references count="1">
          <reference field="4294967294" count="1">
            <x v="0"/>
          </reference>
        </references>
      </pivotArea>
    </format>
    <format dxfId="6093">
      <pivotArea field="12" type="button" dataOnly="0" labelOnly="1" outline="0"/>
    </format>
    <format dxfId="6092">
      <pivotArea dataOnly="0" labelOnly="1" outline="0" fieldPosition="0">
        <references count="1">
          <reference field="4294967294" count="1">
            <x v="0"/>
          </reference>
        </references>
      </pivotArea>
    </format>
    <format dxfId="6091">
      <pivotArea field="12" type="button" dataOnly="0" labelOnly="1" outline="0"/>
    </format>
    <format dxfId="6090">
      <pivotArea dataOnly="0" labelOnly="1" outline="0" fieldPosition="0">
        <references count="1">
          <reference field="4294967294" count="1">
            <x v="0"/>
          </reference>
        </references>
      </pivotArea>
    </format>
    <format dxfId="6089">
      <pivotArea outline="0" collapsedLevelsAreSubtotals="1" fieldPosition="0"/>
    </format>
  </formats>
  <chartFormats count="18">
    <chartFormat chart="29" format="12"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13" count="1" selected="0">
            <x v="12"/>
          </reference>
        </references>
      </pivotArea>
    </chartFormat>
    <chartFormat chart="35" format="4">
      <pivotArea type="data" outline="0" fieldPosition="0">
        <references count="2">
          <reference field="4294967294" count="1" selected="0">
            <x v="0"/>
          </reference>
          <reference field="13" count="1" selected="0">
            <x v="14"/>
          </reference>
        </references>
      </pivotArea>
    </chartFormat>
    <chartFormat chart="35" format="5">
      <pivotArea type="data" outline="0" fieldPosition="0">
        <references count="2">
          <reference field="4294967294" count="1" selected="0">
            <x v="0"/>
          </reference>
          <reference field="13" count="1" selected="0">
            <x v="5"/>
          </reference>
        </references>
      </pivotArea>
    </chartFormat>
    <chartFormat chart="35" format="6">
      <pivotArea type="data" outline="0" fieldPosition="0">
        <references count="2">
          <reference field="4294967294" count="1" selected="0">
            <x v="0"/>
          </reference>
          <reference field="13" count="1" selected="0">
            <x v="2"/>
          </reference>
        </references>
      </pivotArea>
    </chartFormat>
    <chartFormat chart="35" format="7">
      <pivotArea type="data" outline="0" fieldPosition="0">
        <references count="2">
          <reference field="4294967294" count="1" selected="0">
            <x v="0"/>
          </reference>
          <reference field="13" count="1" selected="0">
            <x v="11"/>
          </reference>
        </references>
      </pivotArea>
    </chartFormat>
    <chartFormat chart="35" format="8">
      <pivotArea type="data" outline="0" fieldPosition="0">
        <references count="2">
          <reference field="4294967294" count="1" selected="0">
            <x v="0"/>
          </reference>
          <reference field="13" count="1" selected="0">
            <x v="13"/>
          </reference>
        </references>
      </pivotArea>
    </chartFormat>
    <chartFormat chart="35" format="9">
      <pivotArea type="data" outline="0" fieldPosition="0">
        <references count="2">
          <reference field="4294967294" count="1" selected="0">
            <x v="0"/>
          </reference>
          <reference field="13" count="1" selected="0">
            <x v="10"/>
          </reference>
        </references>
      </pivotArea>
    </chartFormat>
    <chartFormat chart="35" format="10">
      <pivotArea type="data" outline="0" fieldPosition="0">
        <references count="2">
          <reference field="4294967294" count="1" selected="0">
            <x v="0"/>
          </reference>
          <reference field="13" count="1" selected="0">
            <x v="15"/>
          </reference>
        </references>
      </pivotArea>
    </chartFormat>
    <chartFormat chart="35" format="11">
      <pivotArea type="data" outline="0" fieldPosition="0">
        <references count="2">
          <reference field="4294967294" count="1" selected="0">
            <x v="0"/>
          </reference>
          <reference field="13" count="1" selected="0">
            <x v="7"/>
          </reference>
        </references>
      </pivotArea>
    </chartFormat>
    <chartFormat chart="35" format="12">
      <pivotArea type="data" outline="0" fieldPosition="0">
        <references count="2">
          <reference field="4294967294" count="1" selected="0">
            <x v="0"/>
          </reference>
          <reference field="13" count="1" selected="0">
            <x v="6"/>
          </reference>
        </references>
      </pivotArea>
    </chartFormat>
    <chartFormat chart="35" format="13">
      <pivotArea type="data" outline="0" fieldPosition="0">
        <references count="2">
          <reference field="4294967294" count="1" selected="0">
            <x v="0"/>
          </reference>
          <reference field="13" count="1" selected="0">
            <x v="3"/>
          </reference>
        </references>
      </pivotArea>
    </chartFormat>
    <chartFormat chart="35" format="14">
      <pivotArea type="data" outline="0" fieldPosition="0">
        <references count="2">
          <reference field="4294967294" count="1" selected="0">
            <x v="0"/>
          </reference>
          <reference field="13" count="1" selected="0">
            <x v="1"/>
          </reference>
        </references>
      </pivotArea>
    </chartFormat>
    <chartFormat chart="35" format="15">
      <pivotArea type="data" outline="0" fieldPosition="0">
        <references count="2">
          <reference field="4294967294" count="1" selected="0">
            <x v="0"/>
          </reference>
          <reference field="13" count="1" selected="0">
            <x v="9"/>
          </reference>
        </references>
      </pivotArea>
    </chartFormat>
    <chartFormat chart="35" format="16">
      <pivotArea type="data" outline="0" fieldPosition="0">
        <references count="2">
          <reference field="4294967294" count="1" selected="0">
            <x v="0"/>
          </reference>
          <reference field="13" count="1" selected="0">
            <x v="0"/>
          </reference>
        </references>
      </pivotArea>
    </chartFormat>
    <chartFormat chart="35" format="17">
      <pivotArea type="data" outline="0" fieldPosition="0">
        <references count="2">
          <reference field="4294967294" count="1" selected="0">
            <x v="0"/>
          </reference>
          <reference field="13" count="1" selected="0">
            <x v="4"/>
          </reference>
        </references>
      </pivotArea>
    </chartFormat>
    <chartFormat chart="35" format="18">
      <pivotArea type="data" outline="0" fieldPosition="0">
        <references count="2">
          <reference field="4294967294" count="1" selected="0">
            <x v="0"/>
          </reference>
          <reference field="1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E1948F-FC21-4571-B420-7CDFF5DFCAAA}"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BN5:BO8"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axis="axisRow" showAll="0" sortType="descending" defaultSubtotal="0">
      <items count="10">
        <item x="4"/>
        <item x="3"/>
        <item x="2"/>
        <item x="6"/>
        <item x="0"/>
        <item x="5"/>
        <item x="7"/>
        <item x="8"/>
        <item x="1"/>
        <item x="9"/>
      </items>
      <autoSortScope>
        <pivotArea dataOnly="0" outline="0" fieldPosition="0">
          <references count="1">
            <reference field="4294967294" count="1" selected="0">
              <x v="0"/>
            </reference>
          </references>
        </pivotArea>
      </autoSortScope>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0"/>
  </rowFields>
  <rowItems count="3">
    <i>
      <x v="6"/>
    </i>
    <i>
      <x v="2"/>
    </i>
    <i t="grand">
      <x/>
    </i>
  </rowItems>
  <colItems count="1">
    <i/>
  </colItems>
  <pageFields count="1">
    <pageField fld="0" item="0" hier="-1"/>
  </pageFields>
  <dataFields count="1">
    <dataField name="Sum of Paid Fees" fld="6" baseField="0" baseItem="0" numFmtId="174"/>
  </dataFields>
  <formats count="18">
    <format dxfId="6133">
      <pivotArea dataOnly="0" labelOnly="1" outline="0" axis="axisValues" fieldPosition="0"/>
    </format>
    <format dxfId="6132">
      <pivotArea dataOnly="0" labelOnly="1" outline="0" axis="axisValues" fieldPosition="0"/>
    </format>
    <format dxfId="6131">
      <pivotArea dataOnly="0" labelOnly="1" outline="0" axis="axisValues" fieldPosition="0"/>
    </format>
    <format dxfId="6130">
      <pivotArea outline="0" collapsedLevelsAreSubtotals="1" fieldPosition="0"/>
    </format>
    <format dxfId="6129">
      <pivotArea type="all" dataOnly="0" outline="0" fieldPosition="0"/>
    </format>
    <format dxfId="6128">
      <pivotArea outline="0" collapsedLevelsAreSubtotals="1" fieldPosition="0"/>
    </format>
    <format dxfId="6127">
      <pivotArea dataOnly="0" labelOnly="1" outline="0" axis="axisValues" fieldPosition="0"/>
    </format>
    <format dxfId="6126">
      <pivotArea field="0" type="button" dataOnly="0" labelOnly="1" outline="0" axis="axisPage" fieldPosition="0"/>
    </format>
    <format dxfId="6125">
      <pivotArea field="0" type="button" dataOnly="0" labelOnly="1" outline="0" axis="axisPage" fieldPosition="0"/>
    </format>
    <format dxfId="6124">
      <pivotArea field="13" type="button" dataOnly="0" labelOnly="1" outline="0"/>
    </format>
    <format dxfId="6123">
      <pivotArea dataOnly="0" labelOnly="1" outline="0" axis="axisValues" fieldPosition="0"/>
    </format>
    <format dxfId="6122">
      <pivotArea field="13" type="button" dataOnly="0" labelOnly="1" outline="0"/>
    </format>
    <format dxfId="6121">
      <pivotArea dataOnly="0" labelOnly="1" outline="0" axis="axisValues" fieldPosition="0"/>
    </format>
    <format dxfId="6120">
      <pivotArea field="2" type="button" dataOnly="0" labelOnly="1" outline="0"/>
    </format>
    <format dxfId="6119">
      <pivotArea field="2" type="button" dataOnly="0" labelOnly="1" outline="0"/>
    </format>
    <format dxfId="6118">
      <pivotArea dataOnly="0" grandRow="1" axis="axisRow" fieldPosition="0"/>
    </format>
    <format dxfId="6117">
      <pivotArea dataOnly="0" grandRow="1" axis="axisRow" fieldPosition="0"/>
    </format>
    <format dxfId="6116">
      <pivotArea outline="0" collapsedLevelsAreSubtotals="1" fieldPosition="0"/>
    </format>
  </formats>
  <chartFormats count="3">
    <chartFormat chart="21" format="0"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6BB167B-2CFE-44F8-A0F6-943C891418BF}" name="Call_Monthly"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8">
  <location ref="DT5:DV17" firstHeaderRow="0" firstDataRow="1" firstDataCol="1"/>
  <pivotFields count="14">
    <pivotField showAll="0" includeNewItemsInFilter="1" sortType="descending">
      <items count="3">
        <item x="0"/>
        <item x="1"/>
        <item t="default"/>
      </items>
    </pivotField>
    <pivotField showAll="0" defaultSubtotal="0"/>
    <pivotField axis="axisRow" dataField="1"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showAll="0" defaultSubtotal="0"/>
    <pivotField showAll="0" defaultSubtotal="0"/>
    <pivotField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Count of Month" fld="2" subtotal="count" baseField="0" baseItem="0"/>
    <dataField name="Count of Month2" fld="2" subtotal="count" baseField="0" baseItem="0"/>
  </dataFields>
  <formats count="23">
    <format dxfId="6156">
      <pivotArea dataOnly="0" labelOnly="1" outline="0" axis="axisValues" fieldPosition="0"/>
    </format>
    <format dxfId="6155">
      <pivotArea dataOnly="0" labelOnly="1" outline="0" axis="axisValues" fieldPosition="0"/>
    </format>
    <format dxfId="6154">
      <pivotArea dataOnly="0" labelOnly="1" outline="0" axis="axisValues" fieldPosition="0"/>
    </format>
    <format dxfId="6153">
      <pivotArea outline="0" collapsedLevelsAreSubtotals="1" fieldPosition="0"/>
    </format>
    <format dxfId="6152">
      <pivotArea type="all" dataOnly="0" outline="0" fieldPosition="0"/>
    </format>
    <format dxfId="6151">
      <pivotArea outline="0" collapsedLevelsAreSubtotals="1" fieldPosition="0"/>
    </format>
    <format dxfId="6150">
      <pivotArea dataOnly="0" labelOnly="1" outline="0" axis="axisValues" fieldPosition="0"/>
    </format>
    <format dxfId="6149">
      <pivotArea field="0" type="button" dataOnly="0" labelOnly="1" outline="0"/>
    </format>
    <format dxfId="6148">
      <pivotArea field="0" type="button" dataOnly="0" labelOnly="1" outline="0"/>
    </format>
    <format dxfId="6147">
      <pivotArea field="13" type="button" dataOnly="0" labelOnly="1" outline="0"/>
    </format>
    <format dxfId="6146">
      <pivotArea dataOnly="0" labelOnly="1" outline="0" axis="axisValues" fieldPosition="0"/>
    </format>
    <format dxfId="6145">
      <pivotArea field="13" type="button" dataOnly="0" labelOnly="1" outline="0"/>
    </format>
    <format dxfId="6144">
      <pivotArea dataOnly="0" labelOnly="1" outline="0" axis="axisValues" fieldPosition="0"/>
    </format>
    <format dxfId="6143">
      <pivotArea field="2" type="button" dataOnly="0" labelOnly="1" outline="0" axis="axisRow" fieldPosition="0"/>
    </format>
    <format dxfId="6142">
      <pivotArea field="2" type="button" dataOnly="0" labelOnly="1" outline="0" axis="axisRow" fieldPosition="0"/>
    </format>
    <format dxfId="6141">
      <pivotArea dataOnly="0" grandRow="1" axis="axisRow" fieldPosition="0"/>
    </format>
    <format dxfId="6140">
      <pivotArea dataOnly="0" grandRow="1" axis="axisRow" fieldPosition="0"/>
    </format>
    <format dxfId="6139">
      <pivotArea outline="0" collapsedLevelsAreSubtotals="1" fieldPosition="0"/>
    </format>
    <format dxfId="6138">
      <pivotArea field="12" type="button" dataOnly="0" labelOnly="1" outline="0"/>
    </format>
    <format dxfId="6137">
      <pivotArea field="12" type="button" dataOnly="0" labelOnly="1" outline="0"/>
    </format>
    <format dxfId="6136">
      <pivotArea field="12" type="button" dataOnly="0" labelOnly="1" outline="0"/>
    </format>
    <format dxfId="6135">
      <pivotArea field="3" type="button" dataOnly="0" labelOnly="1" outline="0"/>
    </format>
    <format dxfId="6134">
      <pivotArea field="3" type="button" dataOnly="0" labelOnly="1" outline="0"/>
    </format>
  </formats>
  <chartFormats count="10">
    <chartFormat chart="45"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1"/>
          </reference>
        </references>
      </pivotArea>
    </chartFormat>
    <chartFormat chart="53"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1"/>
          </reference>
        </references>
      </pivotArea>
    </chartFormat>
    <chartFormat chart="55" format="0" series="1">
      <pivotArea type="data" outline="0" fieldPosition="0">
        <references count="1">
          <reference field="4294967294" count="1" selected="0">
            <x v="0"/>
          </reference>
        </references>
      </pivotArea>
    </chartFormat>
    <chartFormat chart="55" format="1" series="1">
      <pivotArea type="data" outline="0" fieldPosition="0">
        <references count="1">
          <reference field="4294967294" count="1" selected="0">
            <x v="1"/>
          </reference>
        </references>
      </pivotArea>
    </chartFormat>
    <chartFormat chart="61" format="0" series="1">
      <pivotArea type="data" outline="0" fieldPosition="0">
        <references count="1">
          <reference field="4294967294" count="1" selected="0">
            <x v="0"/>
          </reference>
        </references>
      </pivotArea>
    </chartFormat>
    <chartFormat chart="61" format="1" series="1">
      <pivotArea type="data" outline="0" fieldPosition="0">
        <references count="1">
          <reference field="4294967294" count="1" selected="0">
            <x v="1"/>
          </reference>
        </references>
      </pivotArea>
    </chartFormat>
    <chartFormat chart="67" format="4" series="1">
      <pivotArea type="data" outline="0" fieldPosition="0">
        <references count="1">
          <reference field="4294967294" count="1" selected="0">
            <x v="0"/>
          </reference>
        </references>
      </pivotArea>
    </chartFormat>
    <chartFormat chart="6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2BFF782-A7A5-4CF8-A3F5-3C4D64191A58}" name="PivotTable18"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0">
  <location ref="CN5:CO7"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axis="axisRow" showAll="0" sortType="descending" defaultSubtotal="0">
      <items count="4">
        <item x="2"/>
        <item x="3"/>
        <item x="1"/>
        <item x="0"/>
      </items>
      <autoSortScope>
        <pivotArea dataOnly="0" outline="0" fieldPosition="0">
          <references count="1">
            <reference field="4294967294" count="1" selected="0">
              <x v="0"/>
            </reference>
          </references>
        </pivotArea>
      </autoSortScope>
    </pivotField>
    <pivotField showAll="0" defaultSubtotal="0">
      <items count="16">
        <item x="3"/>
        <item x="12"/>
        <item x="7"/>
        <item x="9"/>
        <item x="15"/>
        <item x="13"/>
        <item x="11"/>
        <item x="10"/>
        <item x="0"/>
        <item x="14"/>
        <item x="4"/>
        <item x="1"/>
        <item x="6"/>
        <item x="8"/>
        <item x="2"/>
        <item x="5"/>
      </items>
    </pivotField>
  </pivotFields>
  <rowFields count="1">
    <field x="12"/>
  </rowFields>
  <rowItems count="2">
    <i>
      <x v="3"/>
    </i>
    <i>
      <x v="2"/>
    </i>
  </rowItems>
  <colItems count="1">
    <i/>
  </colItems>
  <pageFields count="1">
    <pageField fld="0" item="0" hier="-1"/>
  </pageFields>
  <dataFields count="1">
    <dataField name="Sum of Paid Fees" fld="6" baseField="0" baseItem="0" numFmtId="174"/>
  </dataFields>
  <formats count="27">
    <format dxfId="6183">
      <pivotArea dataOnly="0" labelOnly="1" outline="0" axis="axisValues" fieldPosition="0"/>
    </format>
    <format dxfId="6182">
      <pivotArea dataOnly="0" labelOnly="1" outline="0" axis="axisValues" fieldPosition="0"/>
    </format>
    <format dxfId="6181">
      <pivotArea dataOnly="0" labelOnly="1" outline="0" axis="axisValues" fieldPosition="0"/>
    </format>
    <format dxfId="6180">
      <pivotArea outline="0" collapsedLevelsAreSubtotals="1" fieldPosition="0"/>
    </format>
    <format dxfId="6179">
      <pivotArea type="all" dataOnly="0" outline="0" fieldPosition="0"/>
    </format>
    <format dxfId="6178">
      <pivotArea outline="0" collapsedLevelsAreSubtotals="1" fieldPosition="0"/>
    </format>
    <format dxfId="6177">
      <pivotArea dataOnly="0" labelOnly="1" outline="0" axis="axisValues" fieldPosition="0"/>
    </format>
    <format dxfId="6176">
      <pivotArea field="0" type="button" dataOnly="0" labelOnly="1" outline="0" axis="axisPage" fieldPosition="0"/>
    </format>
    <format dxfId="6175">
      <pivotArea field="0" type="button" dataOnly="0" labelOnly="1" outline="0" axis="axisPage" fieldPosition="0"/>
    </format>
    <format dxfId="6174">
      <pivotArea field="13" type="button" dataOnly="0" labelOnly="1" outline="0"/>
    </format>
    <format dxfId="6173">
      <pivotArea dataOnly="0" labelOnly="1" outline="0" axis="axisValues" fieldPosition="0"/>
    </format>
    <format dxfId="6172">
      <pivotArea field="13" type="button" dataOnly="0" labelOnly="1" outline="0"/>
    </format>
    <format dxfId="6171">
      <pivotArea dataOnly="0" labelOnly="1" outline="0" axis="axisValues" fieldPosition="0"/>
    </format>
    <format dxfId="6170">
      <pivotArea field="2" type="button" dataOnly="0" labelOnly="1" outline="0"/>
    </format>
    <format dxfId="6169">
      <pivotArea field="2" type="button" dataOnly="0" labelOnly="1" outline="0"/>
    </format>
    <format dxfId="6168">
      <pivotArea dataOnly="0" grandRow="1" axis="axisRow" fieldPosition="0"/>
    </format>
    <format dxfId="6167">
      <pivotArea dataOnly="0" grandRow="1" axis="axisRow" fieldPosition="0"/>
    </format>
    <format dxfId="6166">
      <pivotArea dataOnly="0" outline="0" fieldPosition="0">
        <references count="1">
          <reference field="0" count="1">
            <x v="0"/>
          </reference>
        </references>
      </pivotArea>
    </format>
    <format dxfId="6165">
      <pivotArea outline="0" collapsedLevelsAreSubtotals="1" fieldPosition="0"/>
    </format>
    <format dxfId="6164">
      <pivotArea dataOnly="0" labelOnly="1" outline="0" fieldPosition="0">
        <references count="1">
          <reference field="0" count="1">
            <x v="0"/>
          </reference>
        </references>
      </pivotArea>
    </format>
    <format dxfId="6163">
      <pivotArea field="12" type="button" dataOnly="0" labelOnly="1" outline="0" axis="axisRow" fieldPosition="0"/>
    </format>
    <format dxfId="6162">
      <pivotArea dataOnly="0" labelOnly="1" outline="0" fieldPosition="0">
        <references count="1">
          <reference field="4294967294" count="1">
            <x v="0"/>
          </reference>
        </references>
      </pivotArea>
    </format>
    <format dxfId="6161">
      <pivotArea field="12" type="button" dataOnly="0" labelOnly="1" outline="0" axis="axisRow" fieldPosition="0"/>
    </format>
    <format dxfId="6160">
      <pivotArea dataOnly="0" labelOnly="1" outline="0" fieldPosition="0">
        <references count="1">
          <reference field="4294967294" count="1">
            <x v="0"/>
          </reference>
        </references>
      </pivotArea>
    </format>
    <format dxfId="6159">
      <pivotArea field="12" type="button" dataOnly="0" labelOnly="1" outline="0" axis="axisRow" fieldPosition="0"/>
    </format>
    <format dxfId="6158">
      <pivotArea dataOnly="0" labelOnly="1" outline="0" fieldPosition="0">
        <references count="1">
          <reference field="4294967294" count="1">
            <x v="0"/>
          </reference>
        </references>
      </pivotArea>
    </format>
    <format dxfId="6157">
      <pivotArea outline="0" collapsedLevelsAreSubtotals="1" fieldPosition="0"/>
    </format>
  </formats>
  <chartFormats count="10">
    <chartFormat chart="27" format="0" series="1">
      <pivotArea type="data" outline="0" fieldPosition="0">
        <references count="1">
          <reference field="4294967294" count="1" selected="0">
            <x v="0"/>
          </reference>
        </references>
      </pivotArea>
    </chartFormat>
    <chartFormat chart="27" format="2">
      <pivotArea type="data" outline="0" fieldPosition="0">
        <references count="2">
          <reference field="4294967294" count="1" selected="0">
            <x v="0"/>
          </reference>
          <reference field="12" count="1" selected="0">
            <x v="3"/>
          </reference>
        </references>
      </pivotArea>
    </chartFormat>
    <chartFormat chart="27" format="3">
      <pivotArea type="data" outline="0" fieldPosition="0">
        <references count="2">
          <reference field="4294967294" count="1" selected="0">
            <x v="0"/>
          </reference>
          <reference field="12" count="1" selected="0">
            <x v="0"/>
          </reference>
        </references>
      </pivotArea>
    </chartFormat>
    <chartFormat chart="27" format="4">
      <pivotArea type="data" outline="0" fieldPosition="0">
        <references count="2">
          <reference field="4294967294" count="1" selected="0">
            <x v="0"/>
          </reference>
          <reference field="12" count="1" selected="0">
            <x v="2"/>
          </reference>
        </references>
      </pivotArea>
    </chartFormat>
    <chartFormat chart="27" format="5">
      <pivotArea type="data" outline="0" fieldPosition="0">
        <references count="2">
          <reference field="4294967294" count="1" selected="0">
            <x v="0"/>
          </reference>
          <reference field="12" count="1" selected="0">
            <x v="1"/>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12" count="1" selected="0">
            <x v="0"/>
          </reference>
        </references>
      </pivotArea>
    </chartFormat>
    <chartFormat chart="29" format="14">
      <pivotArea type="data" outline="0" fieldPosition="0">
        <references count="2">
          <reference field="4294967294" count="1" selected="0">
            <x v="0"/>
          </reference>
          <reference field="12" count="1" selected="0">
            <x v="1"/>
          </reference>
        </references>
      </pivotArea>
    </chartFormat>
    <chartFormat chart="29" format="15">
      <pivotArea type="data" outline="0" fieldPosition="0">
        <references count="2">
          <reference field="4294967294" count="1" selected="0">
            <x v="0"/>
          </reference>
          <reference field="12" count="1" selected="0">
            <x v="2"/>
          </reference>
        </references>
      </pivotArea>
    </chartFormat>
    <chartFormat chart="29" format="16">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FA62E44-3169-4990-A3C8-FFF1F2E94443}" name="PivotTable22"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5">
  <location ref="EW5:EZ8" firstHeaderRow="1" firstDataRow="2"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items count="6">
        <item x="1"/>
        <item x="2"/>
        <item x="4"/>
        <item x="0"/>
        <item x="3"/>
        <item x="5"/>
      </items>
    </pivotField>
    <pivotField showAll="0" defaultSubtotal="0"/>
    <pivotField showAll="0" defaultSubtotal="0"/>
    <pivotField dataField="1" showAll="0" defaultSubtotal="0"/>
    <pivotField showAll="0" defaultSubtotal="0"/>
    <pivotField showAll="0" defaultSubtotal="0"/>
    <pivotField axis="axisCol"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sumSubtotal="1">
      <items count="5">
        <item x="2"/>
        <item x="3"/>
        <item x="1"/>
        <item x="0"/>
        <item t="sum"/>
      </items>
    </pivotField>
    <pivotField axis="axisRow" showAll="0" sortType="ascending" defaultSubtotal="0">
      <items count="16">
        <item x="3"/>
        <item x="12"/>
        <item x="7"/>
        <item x="9"/>
        <item x="15"/>
        <item x="13"/>
        <item x="11"/>
        <item x="10"/>
        <item x="0"/>
        <item x="14"/>
        <item x="4"/>
        <item x="1"/>
        <item x="6"/>
        <item x="8"/>
        <item x="2"/>
        <item x="5"/>
      </items>
      <autoSortScope>
        <pivotArea dataOnly="0" outline="0" fieldPosition="0">
          <references count="1">
            <reference field="4294967294" count="1" selected="0">
              <x v="0"/>
            </reference>
          </references>
        </pivotArea>
      </autoSortScope>
    </pivotField>
  </pivotFields>
  <rowFields count="1">
    <field x="13"/>
  </rowFields>
  <rowItems count="2">
    <i>
      <x v="14"/>
    </i>
    <i>
      <x v="2"/>
    </i>
  </rowItems>
  <colFields count="1">
    <field x="9"/>
  </colFields>
  <colItems count="3">
    <i>
      <x/>
    </i>
    <i>
      <x v="3"/>
    </i>
    <i t="grand">
      <x/>
    </i>
  </colItems>
  <pageFields count="1">
    <pageField fld="0" item="0" hier="-1"/>
  </pageFields>
  <dataFields count="1">
    <dataField name="Sum of Paid Fees" fld="6" baseField="12" baseItem="0" numFmtId="175"/>
  </dataFields>
  <formats count="30">
    <format dxfId="6213">
      <pivotArea dataOnly="0" labelOnly="1" outline="0" axis="axisValues" fieldPosition="0"/>
    </format>
    <format dxfId="6212">
      <pivotArea dataOnly="0" labelOnly="1" outline="0" axis="axisValues" fieldPosition="0"/>
    </format>
    <format dxfId="6211">
      <pivotArea dataOnly="0" labelOnly="1" outline="0" axis="axisValues" fieldPosition="0"/>
    </format>
    <format dxfId="6210">
      <pivotArea outline="0" collapsedLevelsAreSubtotals="1" fieldPosition="0"/>
    </format>
    <format dxfId="6209">
      <pivotArea type="all" dataOnly="0" outline="0" fieldPosition="0"/>
    </format>
    <format dxfId="6208">
      <pivotArea outline="0" collapsedLevelsAreSubtotals="1" fieldPosition="0"/>
    </format>
    <format dxfId="6207">
      <pivotArea dataOnly="0" labelOnly="1" outline="0" axis="axisValues" fieldPosition="0"/>
    </format>
    <format dxfId="6206">
      <pivotArea field="0" type="button" dataOnly="0" labelOnly="1" outline="0" axis="axisPage" fieldPosition="0"/>
    </format>
    <format dxfId="6205">
      <pivotArea field="0" type="button" dataOnly="0" labelOnly="1" outline="0" axis="axisPage" fieldPosition="0"/>
    </format>
    <format dxfId="6204">
      <pivotArea dataOnly="0" labelOnly="1" outline="0" axis="axisValues" fieldPosition="0"/>
    </format>
    <format dxfId="6203">
      <pivotArea dataOnly="0" labelOnly="1" outline="0" axis="axisValues" fieldPosition="0"/>
    </format>
    <format dxfId="6202">
      <pivotArea field="2" type="button" dataOnly="0" labelOnly="1" outline="0"/>
    </format>
    <format dxfId="6201">
      <pivotArea field="2" type="button" dataOnly="0" labelOnly="1" outline="0"/>
    </format>
    <format dxfId="6200">
      <pivotArea dataOnly="0" grandRow="1" axis="axisRow" fieldPosition="0"/>
    </format>
    <format dxfId="6199">
      <pivotArea dataOnly="0" grandRow="1" axis="axisRow" fieldPosition="0"/>
    </format>
    <format dxfId="6198">
      <pivotArea outline="0" collapsedLevelsAreSubtotals="1" fieldPosition="0"/>
    </format>
    <format dxfId="6197">
      <pivotArea field="12" type="button" dataOnly="0" labelOnly="1" outline="0"/>
    </format>
    <format dxfId="6196">
      <pivotArea field="12" type="button" dataOnly="0" labelOnly="1" outline="0"/>
    </format>
    <format dxfId="6195">
      <pivotArea field="12" type="button" dataOnly="0" labelOnly="1" outline="0"/>
    </format>
    <format dxfId="6194">
      <pivotArea field="3" type="button" dataOnly="0" labelOnly="1" outline="0"/>
    </format>
    <format dxfId="6193">
      <pivotArea field="3" type="button" dataOnly="0" labelOnly="1" outline="0"/>
    </format>
    <format dxfId="6192">
      <pivotArea outline="0" collapsedLevelsAreSubtotals="1" fieldPosition="0"/>
    </format>
    <format dxfId="6191">
      <pivotArea dataOnly="0" labelOnly="1" outline="0" fieldPosition="0">
        <references count="1">
          <reference field="0" count="1">
            <x v="0"/>
          </reference>
        </references>
      </pivotArea>
    </format>
    <format dxfId="6190">
      <pivotArea dataOnly="0" labelOnly="1" outline="0" axis="axisValues" fieldPosition="0"/>
    </format>
    <format dxfId="6189">
      <pivotArea type="origin" dataOnly="0" labelOnly="1" outline="0" fieldPosition="0"/>
    </format>
    <format dxfId="6188">
      <pivotArea field="9" type="button" dataOnly="0" labelOnly="1" outline="0" axis="axisCol" fieldPosition="0"/>
    </format>
    <format dxfId="6187">
      <pivotArea type="topRight" dataOnly="0" labelOnly="1" outline="0" fieldPosition="0"/>
    </format>
    <format dxfId="6186">
      <pivotArea field="13" type="button" dataOnly="0" labelOnly="1" outline="0" axis="axisRow" fieldPosition="0"/>
    </format>
    <format dxfId="6185">
      <pivotArea dataOnly="0" labelOnly="1" fieldPosition="0">
        <references count="1">
          <reference field="9" count="4">
            <x v="0"/>
            <x v="1"/>
            <x v="2"/>
            <x v="3"/>
          </reference>
        </references>
      </pivotArea>
    </format>
    <format dxfId="6184">
      <pivotArea dataOnly="0" labelOnly="1" grandCol="1" outline="0" fieldPosition="0"/>
    </format>
  </formats>
  <chartFormats count="13">
    <chartFormat chart="70" format="2" series="1">
      <pivotArea type="data" outline="0" fieldPosition="0">
        <references count="1">
          <reference field="4294967294" count="1" selected="0">
            <x v="0"/>
          </reference>
        </references>
      </pivotArea>
    </chartFormat>
    <chartFormat chart="72" format="0" series="1">
      <pivotArea type="data" outline="0" fieldPosition="0">
        <references count="2">
          <reference field="4294967294" count="1" selected="0">
            <x v="0"/>
          </reference>
          <reference field="9" count="1" selected="0">
            <x v="0"/>
          </reference>
        </references>
      </pivotArea>
    </chartFormat>
    <chartFormat chart="72" format="1" series="1">
      <pivotArea type="data" outline="0" fieldPosition="0">
        <references count="2">
          <reference field="4294967294" count="1" selected="0">
            <x v="0"/>
          </reference>
          <reference field="9" count="1" selected="0">
            <x v="1"/>
          </reference>
        </references>
      </pivotArea>
    </chartFormat>
    <chartFormat chart="72" format="2" series="1">
      <pivotArea type="data" outline="0" fieldPosition="0">
        <references count="2">
          <reference field="4294967294" count="1" selected="0">
            <x v="0"/>
          </reference>
          <reference field="9" count="1" selected="0">
            <x v="2"/>
          </reference>
        </references>
      </pivotArea>
    </chartFormat>
    <chartFormat chart="72" format="3" series="1">
      <pivotArea type="data" outline="0" fieldPosition="0">
        <references count="2">
          <reference field="4294967294" count="1" selected="0">
            <x v="0"/>
          </reference>
          <reference field="9" count="1" selected="0">
            <x v="3"/>
          </reference>
        </references>
      </pivotArea>
    </chartFormat>
    <chartFormat chart="73" format="4" series="1">
      <pivotArea type="data" outline="0" fieldPosition="0">
        <references count="2">
          <reference field="4294967294" count="1" selected="0">
            <x v="0"/>
          </reference>
          <reference field="9" count="1" selected="0">
            <x v="0"/>
          </reference>
        </references>
      </pivotArea>
    </chartFormat>
    <chartFormat chart="73" format="5" series="1">
      <pivotArea type="data" outline="0" fieldPosition="0">
        <references count="2">
          <reference field="4294967294" count="1" selected="0">
            <x v="0"/>
          </reference>
          <reference field="9" count="1" selected="0">
            <x v="1"/>
          </reference>
        </references>
      </pivotArea>
    </chartFormat>
    <chartFormat chart="73" format="6" series="1">
      <pivotArea type="data" outline="0" fieldPosition="0">
        <references count="2">
          <reference field="4294967294" count="1" selected="0">
            <x v="0"/>
          </reference>
          <reference field="9" count="1" selected="0">
            <x v="2"/>
          </reference>
        </references>
      </pivotArea>
    </chartFormat>
    <chartFormat chart="73" format="7" series="1">
      <pivotArea type="data" outline="0" fieldPosition="0">
        <references count="2">
          <reference field="4294967294" count="1" selected="0">
            <x v="0"/>
          </reference>
          <reference field="9" count="1" selected="0">
            <x v="3"/>
          </reference>
        </references>
      </pivotArea>
    </chartFormat>
    <chartFormat chart="74" format="8" series="1">
      <pivotArea type="data" outline="0" fieldPosition="0">
        <references count="2">
          <reference field="4294967294" count="1" selected="0">
            <x v="0"/>
          </reference>
          <reference field="9" count="1" selected="0">
            <x v="0"/>
          </reference>
        </references>
      </pivotArea>
    </chartFormat>
    <chartFormat chart="74" format="9" series="1">
      <pivotArea type="data" outline="0" fieldPosition="0">
        <references count="2">
          <reference field="4294967294" count="1" selected="0">
            <x v="0"/>
          </reference>
          <reference field="9" count="1" selected="0">
            <x v="1"/>
          </reference>
        </references>
      </pivotArea>
    </chartFormat>
    <chartFormat chart="74" format="10" series="1">
      <pivotArea type="data" outline="0" fieldPosition="0">
        <references count="2">
          <reference field="4294967294" count="1" selected="0">
            <x v="0"/>
          </reference>
          <reference field="9" count="1" selected="0">
            <x v="2"/>
          </reference>
        </references>
      </pivotArea>
    </chartFormat>
    <chartFormat chart="74"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073580E-A412-468C-8457-8B7B219976CF}"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D5:AE8" firstHeaderRow="1" firstDataRow="1" firstDataCol="1"/>
  <pivotFields count="14">
    <pivotField axis="axisRow" dataField="1" showAll="0" includeNewItemsInFilter="1" sortType="descending" defaultSubtotal="0">
      <items count="2">
        <item x="0"/>
        <item x="1"/>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0"/>
  </rowFields>
  <rowItems count="3">
    <i>
      <x/>
    </i>
    <i>
      <x v="1"/>
    </i>
    <i t="grand">
      <x/>
    </i>
  </rowItems>
  <colItems count="1">
    <i/>
  </colItems>
  <dataFields count="1">
    <dataField name="Count of Fees Status" fld="0" subtotal="count" baseField="0" baseItem="0"/>
  </dataFields>
  <formats count="17">
    <format dxfId="6230">
      <pivotArea dataOnly="0" labelOnly="1" outline="0" axis="axisValues" fieldPosition="0"/>
    </format>
    <format dxfId="6229">
      <pivotArea dataOnly="0" labelOnly="1" outline="0" axis="axisValues" fieldPosition="0"/>
    </format>
    <format dxfId="6228">
      <pivotArea dataOnly="0" labelOnly="1" outline="0" axis="axisValues" fieldPosition="0"/>
    </format>
    <format dxfId="6227">
      <pivotArea outline="0" collapsedLevelsAreSubtotals="1" fieldPosition="0"/>
    </format>
    <format dxfId="6226">
      <pivotArea type="all" dataOnly="0" outline="0" fieldPosition="0"/>
    </format>
    <format dxfId="6225">
      <pivotArea outline="0" collapsedLevelsAreSubtotals="1" fieldPosition="0"/>
    </format>
    <format dxfId="6224">
      <pivotArea dataOnly="0" labelOnly="1" outline="0" axis="axisValues" fieldPosition="0"/>
    </format>
    <format dxfId="6223">
      <pivotArea field="0" type="button" dataOnly="0" labelOnly="1" outline="0" axis="axisRow" fieldPosition="0"/>
    </format>
    <format dxfId="6222">
      <pivotArea field="0" type="button" dataOnly="0" labelOnly="1" outline="0" axis="axisRow" fieldPosition="0"/>
    </format>
    <format dxfId="6221">
      <pivotArea field="13" type="button" dataOnly="0" labelOnly="1" outline="0"/>
    </format>
    <format dxfId="6220">
      <pivotArea dataOnly="0" labelOnly="1" outline="0" axis="axisValues" fieldPosition="0"/>
    </format>
    <format dxfId="6219">
      <pivotArea field="13" type="button" dataOnly="0" labelOnly="1" outline="0"/>
    </format>
    <format dxfId="6218">
      <pivotArea dataOnly="0" labelOnly="1" outline="0" axis="axisValues" fieldPosition="0"/>
    </format>
    <format dxfId="6217">
      <pivotArea field="2" type="button" dataOnly="0" labelOnly="1" outline="0"/>
    </format>
    <format dxfId="6216">
      <pivotArea field="2" type="button" dataOnly="0" labelOnly="1" outline="0"/>
    </format>
    <format dxfId="6215">
      <pivotArea dataOnly="0" grandRow="1" axis="axisRow" fieldPosition="0"/>
    </format>
    <format dxfId="6214">
      <pivotArea dataOnly="0" grandRow="1" axis="axisRow" fieldPosition="0"/>
    </format>
  </formats>
  <chartFormats count="6">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0" count="1" selected="0">
            <x v="0"/>
          </reference>
        </references>
      </pivotArea>
    </chartFormat>
    <chartFormat chart="10" format="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7F857AA-2D19-4856-B58E-0DAD94E39E69}"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U5:AV14" firstHeaderRow="1" firstDataRow="1" firstDataCol="1"/>
  <pivotFields count="14">
    <pivotField showAll="0" includeNewItemsInFilter="1" sortType="descending" defaultSubtotal="0">
      <items count="2">
        <item x="0"/>
        <item x="1"/>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dataField="1"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7">
    <format dxfId="6247">
      <pivotArea dataOnly="0" labelOnly="1" outline="0" axis="axisValues" fieldPosition="0"/>
    </format>
    <format dxfId="6246">
      <pivotArea dataOnly="0" labelOnly="1" outline="0" axis="axisValues" fieldPosition="0"/>
    </format>
    <format dxfId="6245">
      <pivotArea dataOnly="0" labelOnly="1" outline="0" axis="axisValues" fieldPosition="0"/>
    </format>
    <format dxfId="6244">
      <pivotArea outline="0" collapsedLevelsAreSubtotals="1" fieldPosition="0"/>
    </format>
    <format dxfId="6243">
      <pivotArea type="all" dataOnly="0" outline="0" fieldPosition="0"/>
    </format>
    <format dxfId="6242">
      <pivotArea outline="0" collapsedLevelsAreSubtotals="1" fieldPosition="0"/>
    </format>
    <format dxfId="6241">
      <pivotArea dataOnly="0" labelOnly="1" outline="0" axis="axisValues" fieldPosition="0"/>
    </format>
    <format dxfId="6240">
      <pivotArea field="0" type="button" dataOnly="0" labelOnly="1" outline="0"/>
    </format>
    <format dxfId="6239">
      <pivotArea field="0" type="button" dataOnly="0" labelOnly="1" outline="0"/>
    </format>
    <format dxfId="6238">
      <pivotArea field="13" type="button" dataOnly="0" labelOnly="1" outline="0"/>
    </format>
    <format dxfId="6237">
      <pivotArea dataOnly="0" labelOnly="1" outline="0" axis="axisValues" fieldPosition="0"/>
    </format>
    <format dxfId="6236">
      <pivotArea field="13" type="button" dataOnly="0" labelOnly="1" outline="0"/>
    </format>
    <format dxfId="6235">
      <pivotArea dataOnly="0" labelOnly="1" outline="0" axis="axisValues" fieldPosition="0"/>
    </format>
    <format dxfId="6234">
      <pivotArea field="2" type="button" dataOnly="0" labelOnly="1" outline="0"/>
    </format>
    <format dxfId="6233">
      <pivotArea field="2" type="button" dataOnly="0" labelOnly="1" outline="0"/>
    </format>
    <format dxfId="6232">
      <pivotArea dataOnly="0" grandRow="1" axis="axisRow" fieldPosition="0"/>
    </format>
    <format dxfId="6231">
      <pivotArea dataOnly="0" grandRow="1" axis="axisRow" fieldPosition="0"/>
    </format>
  </format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E4B0298-D3DD-4988-AF6D-FED8970F6677}" name="Enr_Monthly"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M5:AN18" firstHeaderRow="1" firstDataRow="1" firstDataCol="1"/>
  <pivotFields count="14">
    <pivotField showAll="0" includeNewItemsInFilter="1" sortType="descending" defaultSubtotal="0">
      <items count="2">
        <item x="0"/>
        <item x="1"/>
      </items>
    </pivotField>
    <pivotField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7">
    <format dxfId="6264">
      <pivotArea dataOnly="0" labelOnly="1" outline="0" axis="axisValues" fieldPosition="0"/>
    </format>
    <format dxfId="6263">
      <pivotArea dataOnly="0" labelOnly="1" outline="0" axis="axisValues" fieldPosition="0"/>
    </format>
    <format dxfId="6262">
      <pivotArea dataOnly="0" labelOnly="1" outline="0" axis="axisValues" fieldPosition="0"/>
    </format>
    <format dxfId="6261">
      <pivotArea outline="0" collapsedLevelsAreSubtotals="1" fieldPosition="0"/>
    </format>
    <format dxfId="6260">
      <pivotArea type="all" dataOnly="0" outline="0" fieldPosition="0"/>
    </format>
    <format dxfId="6259">
      <pivotArea outline="0" collapsedLevelsAreSubtotals="1" fieldPosition="0"/>
    </format>
    <format dxfId="6258">
      <pivotArea dataOnly="0" labelOnly="1" outline="0" axis="axisValues" fieldPosition="0"/>
    </format>
    <format dxfId="6257">
      <pivotArea field="0" type="button" dataOnly="0" labelOnly="1" outline="0"/>
    </format>
    <format dxfId="6256">
      <pivotArea field="0" type="button" dataOnly="0" labelOnly="1" outline="0"/>
    </format>
    <format dxfId="6255">
      <pivotArea field="13" type="button" dataOnly="0" labelOnly="1" outline="0"/>
    </format>
    <format dxfId="6254">
      <pivotArea dataOnly="0" labelOnly="1" outline="0" axis="axisValues" fieldPosition="0"/>
    </format>
    <format dxfId="6253">
      <pivotArea field="13" type="button" dataOnly="0" labelOnly="1" outline="0"/>
    </format>
    <format dxfId="6252">
      <pivotArea dataOnly="0" labelOnly="1" outline="0" axis="axisValues" fieldPosition="0"/>
    </format>
    <format dxfId="6251">
      <pivotArea field="2" type="button" dataOnly="0" labelOnly="1" outline="0" axis="axisRow" fieldPosition="0"/>
    </format>
    <format dxfId="6250">
      <pivotArea field="2" type="button" dataOnly="0" labelOnly="1" outline="0" axis="axisRow" fieldPosition="0"/>
    </format>
    <format dxfId="6249">
      <pivotArea dataOnly="0" grandRow="1" axis="axisRow" fieldPosition="0"/>
    </format>
    <format dxfId="6248">
      <pivotArea dataOnly="0" grandRow="1" axis="axisRow"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0E69C-C112-4604-936F-14D382E1B8BF}"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B6" firstHeaderRow="1" firstDataRow="1" firstDataCol="0"/>
  <pivotFields count="14">
    <pivotField showAll="0"/>
    <pivotField showAll="0"/>
    <pivotField showAll="0">
      <items count="13">
        <item h="1" x="5"/>
        <item h="1" x="6"/>
        <item x="7"/>
        <item h="1" x="0"/>
        <item h="1" x="8"/>
        <item h="1" x="9"/>
        <item h="1" x="11"/>
        <item h="1" x="1"/>
        <item h="1" x="2"/>
        <item h="1" x="3"/>
        <item h="1" x="4"/>
        <item h="1" x="10"/>
        <item t="default"/>
      </items>
    </pivotField>
    <pivotField showAll="0"/>
    <pivotField showAll="0"/>
    <pivotField showAll="0"/>
    <pivotField dataField="1" showAll="0"/>
    <pivotField showAll="0"/>
    <pivotField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9" numFmtId="170"/>
  </dataFields>
  <formats count="9">
    <format dxfId="5877">
      <pivotArea dataOnly="0" labelOnly="1" outline="0" axis="axisValues" fieldPosition="0"/>
    </format>
    <format dxfId="5876">
      <pivotArea dataOnly="0" labelOnly="1" outline="0" axis="axisValues" fieldPosition="0"/>
    </format>
    <format dxfId="5875">
      <pivotArea dataOnly="0" labelOnly="1" outline="0" axis="axisValues" fieldPosition="0"/>
    </format>
    <format dxfId="5874">
      <pivotArea outline="0" fieldPosition="0">
        <references count="1">
          <reference field="4294967294" count="1">
            <x v="0"/>
          </reference>
        </references>
      </pivotArea>
    </format>
    <format dxfId="5873">
      <pivotArea outline="0" collapsedLevelsAreSubtotals="1" fieldPosition="0"/>
    </format>
    <format dxfId="5872">
      <pivotArea type="all" dataOnly="0" outline="0" fieldPosition="0"/>
    </format>
    <format dxfId="5871">
      <pivotArea outline="0" collapsedLevelsAreSubtotals="1" fieldPosition="0"/>
    </format>
    <format dxfId="5870">
      <pivotArea dataOnly="0" labelOnly="1" outline="0" axis="axisValues" fieldPosition="0"/>
    </format>
    <format dxfId="58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013691C-8266-44C9-87BF-2EB1CC0CFA42}"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BE5:BF8"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items count="5">
        <item x="1"/>
        <item x="2"/>
        <item x="4"/>
        <item x="0"/>
        <item x="3"/>
      </items>
    </pivotField>
    <pivotField axis="axisRow"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0"/>
  </rowFields>
  <rowItems count="3">
    <i>
      <x v="2"/>
    </i>
    <i>
      <x v="6"/>
    </i>
    <i t="grand">
      <x/>
    </i>
  </rowItems>
  <colItems count="1">
    <i/>
  </colItems>
  <pageFields count="1">
    <pageField fld="0" item="0" hier="-1"/>
  </pageFields>
  <dataFields count="1">
    <dataField name="Sum of Paid Fees" fld="6" baseField="0" baseItem="0" numFmtId="170"/>
  </dataFields>
  <formats count="18">
    <format dxfId="6282">
      <pivotArea dataOnly="0" labelOnly="1" outline="0" axis="axisValues" fieldPosition="0"/>
    </format>
    <format dxfId="6281">
      <pivotArea dataOnly="0" labelOnly="1" outline="0" axis="axisValues" fieldPosition="0"/>
    </format>
    <format dxfId="6280">
      <pivotArea dataOnly="0" labelOnly="1" outline="0" axis="axisValues" fieldPosition="0"/>
    </format>
    <format dxfId="6279">
      <pivotArea outline="0" collapsedLevelsAreSubtotals="1" fieldPosition="0"/>
    </format>
    <format dxfId="6278">
      <pivotArea type="all" dataOnly="0" outline="0" fieldPosition="0"/>
    </format>
    <format dxfId="6277">
      <pivotArea outline="0" collapsedLevelsAreSubtotals="1" fieldPosition="0"/>
    </format>
    <format dxfId="6276">
      <pivotArea dataOnly="0" labelOnly="1" outline="0" axis="axisValues" fieldPosition="0"/>
    </format>
    <format dxfId="6275">
      <pivotArea field="0" type="button" dataOnly="0" labelOnly="1" outline="0" axis="axisPage" fieldPosition="0"/>
    </format>
    <format dxfId="6274">
      <pivotArea field="0" type="button" dataOnly="0" labelOnly="1" outline="0" axis="axisPage" fieldPosition="0"/>
    </format>
    <format dxfId="6273">
      <pivotArea field="13" type="button" dataOnly="0" labelOnly="1" outline="0"/>
    </format>
    <format dxfId="6272">
      <pivotArea dataOnly="0" labelOnly="1" outline="0" axis="axisValues" fieldPosition="0"/>
    </format>
    <format dxfId="6271">
      <pivotArea field="13" type="button" dataOnly="0" labelOnly="1" outline="0"/>
    </format>
    <format dxfId="6270">
      <pivotArea dataOnly="0" labelOnly="1" outline="0" axis="axisValues" fieldPosition="0"/>
    </format>
    <format dxfId="6269">
      <pivotArea field="2" type="button" dataOnly="0" labelOnly="1" outline="0"/>
    </format>
    <format dxfId="6268">
      <pivotArea field="2" type="button" dataOnly="0" labelOnly="1" outline="0"/>
    </format>
    <format dxfId="6267">
      <pivotArea dataOnly="0" grandRow="1" axis="axisRow" fieldPosition="0"/>
    </format>
    <format dxfId="6266">
      <pivotArea dataOnly="0" grandRow="1" axis="axisRow" fieldPosition="0"/>
    </format>
    <format dxfId="6265">
      <pivotArea outline="0" collapsedLevelsAreSubtotals="1" fieldPosition="0"/>
    </format>
  </formats>
  <chartFormats count="3">
    <chartFormat chart="21" format="0" series="1">
      <pivotArea type="data" outline="0" fieldPosition="0">
        <references count="1">
          <reference field="4294967294" count="1" selected="0">
            <x v="0"/>
          </reference>
        </references>
      </pivotArea>
    </chartFormat>
    <chartFormat chart="23" format="1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8712F0B-C03C-4B6C-BC4A-441F367ADC86}" name="Earn_Monthly"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6">
  <location ref="U5:W17" firstHeaderRow="0" firstDataRow="1" firstDataCol="1"/>
  <pivotFields count="14">
    <pivotField showAll="0" defaultSubtotal="0">
      <items count="2">
        <item x="1"/>
        <item x="0"/>
      </items>
    </pivotField>
    <pivotField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0" numFmtId="3"/>
    <dataField name="Sum of Paid Fees2" fld="6" baseField="2" baseItem="0" numFmtId="3"/>
  </dataFields>
  <formats count="19">
    <format dxfId="6301">
      <pivotArea dataOnly="0" labelOnly="1" outline="0" axis="axisValues" fieldPosition="0"/>
    </format>
    <format dxfId="6300">
      <pivotArea dataOnly="0" labelOnly="1" outline="0" axis="axisValues" fieldPosition="0"/>
    </format>
    <format dxfId="6299">
      <pivotArea dataOnly="0" labelOnly="1" outline="0" axis="axisValues" fieldPosition="0"/>
    </format>
    <format dxfId="6298">
      <pivotArea outline="0" collapsedLevelsAreSubtotals="1" fieldPosition="0"/>
    </format>
    <format dxfId="6297">
      <pivotArea type="all" dataOnly="0" outline="0" fieldPosition="0"/>
    </format>
    <format dxfId="6296">
      <pivotArea outline="0" collapsedLevelsAreSubtotals="1" fieldPosition="0"/>
    </format>
    <format dxfId="6295">
      <pivotArea dataOnly="0" labelOnly="1" outline="0" axis="axisValues" fieldPosition="0"/>
    </format>
    <format dxfId="6294">
      <pivotArea field="0" type="button" dataOnly="0" labelOnly="1" outline="0"/>
    </format>
    <format dxfId="6293">
      <pivotArea field="0" type="button" dataOnly="0" labelOnly="1" outline="0"/>
    </format>
    <format dxfId="6292">
      <pivotArea field="13" type="button" dataOnly="0" labelOnly="1" outline="0"/>
    </format>
    <format dxfId="6291">
      <pivotArea dataOnly="0" labelOnly="1" outline="0" axis="axisValues" fieldPosition="0"/>
    </format>
    <format dxfId="6290">
      <pivotArea field="13" type="button" dataOnly="0" labelOnly="1" outline="0"/>
    </format>
    <format dxfId="6289">
      <pivotArea dataOnly="0" labelOnly="1" outline="0" axis="axisValues" fieldPosition="0"/>
    </format>
    <format dxfId="6288">
      <pivotArea field="2" type="button" dataOnly="0" labelOnly="1" outline="0" axis="axisRow" fieldPosition="0"/>
    </format>
    <format dxfId="6287">
      <pivotArea collapsedLevelsAreSubtotals="1" fieldPosition="0">
        <references count="1">
          <reference field="2" count="1">
            <x v="0"/>
          </reference>
        </references>
      </pivotArea>
    </format>
    <format dxfId="6286">
      <pivotArea outline="0" fieldPosition="0">
        <references count="1">
          <reference field="4294967294" count="1">
            <x v="0"/>
          </reference>
        </references>
      </pivotArea>
    </format>
    <format dxfId="6285">
      <pivotArea field="2" type="button" dataOnly="0" labelOnly="1" outline="0" axis="axisRow" fieldPosition="0"/>
    </format>
    <format dxfId="6284">
      <pivotArea outline="0" fieldPosition="0">
        <references count="1">
          <reference field="4294967294" count="1">
            <x v="1"/>
          </reference>
        </references>
      </pivotArea>
    </format>
    <format dxfId="6283">
      <pivotArea outline="0" collapsedLevelsAreSubtotals="1" fieldPosition="0"/>
    </format>
  </format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5" format="24" series="1">
      <pivotArea type="data" outline="0" fieldPosition="0">
        <references count="1">
          <reference field="4294967294" count="1" selected="0">
            <x v="1"/>
          </reference>
        </references>
      </pivotArea>
    </chartFormat>
    <chartFormat chart="15"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E3DF9D72-26F5-423C-B258-16BC5182B4BA}" name="PivotTable16"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1">
  <location ref="EK5:EK9" firstHeaderRow="1" firstDataRow="1" firstDataCol="1"/>
  <pivotFields count="14">
    <pivotField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items count="6">
        <item x="1"/>
        <item x="2"/>
        <item x="4"/>
        <item x="0"/>
        <item x="3"/>
        <item x="5"/>
      </items>
    </pivotField>
    <pivotField axis="axisRow" showAll="0" defaultSubtotal="0">
      <items count="5">
        <item x="1"/>
        <item x="2"/>
        <item x="3"/>
        <item x="0"/>
        <item x="4"/>
      </items>
    </pivotField>
    <pivotField showAll="0" defaultSubtotal="0"/>
    <pivotField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4"/>
  </rowFields>
  <rowItems count="4">
    <i>
      <x/>
    </i>
    <i>
      <x v="1"/>
    </i>
    <i>
      <x v="3"/>
    </i>
    <i>
      <x v="4"/>
    </i>
  </rowItems>
  <colItems count="1">
    <i/>
  </colItems>
  <formats count="43">
    <format dxfId="6344">
      <pivotArea dataOnly="0" labelOnly="1" outline="0" axis="axisValues" fieldPosition="0"/>
    </format>
    <format dxfId="6343">
      <pivotArea dataOnly="0" labelOnly="1" outline="0" axis="axisValues" fieldPosition="0"/>
    </format>
    <format dxfId="6342">
      <pivotArea dataOnly="0" labelOnly="1" outline="0" axis="axisValues" fieldPosition="0"/>
    </format>
    <format dxfId="6341">
      <pivotArea outline="0" collapsedLevelsAreSubtotals="1" fieldPosition="0"/>
    </format>
    <format dxfId="6340">
      <pivotArea type="all" dataOnly="0" outline="0" fieldPosition="0"/>
    </format>
    <format dxfId="6339">
      <pivotArea outline="0" collapsedLevelsAreSubtotals="1" fieldPosition="0"/>
    </format>
    <format dxfId="6338">
      <pivotArea dataOnly="0" labelOnly="1" outline="0" axis="axisValues" fieldPosition="0"/>
    </format>
    <format dxfId="6337">
      <pivotArea field="0" type="button" dataOnly="0" labelOnly="1" outline="0"/>
    </format>
    <format dxfId="6336">
      <pivotArea field="0" type="button" dataOnly="0" labelOnly="1" outline="0"/>
    </format>
    <format dxfId="6335">
      <pivotArea field="13" type="button" dataOnly="0" labelOnly="1" outline="0"/>
    </format>
    <format dxfId="6334">
      <pivotArea dataOnly="0" labelOnly="1" outline="0" axis="axisValues" fieldPosition="0"/>
    </format>
    <format dxfId="6333">
      <pivotArea field="13" type="button" dataOnly="0" labelOnly="1" outline="0"/>
    </format>
    <format dxfId="6332">
      <pivotArea dataOnly="0" labelOnly="1" outline="0" axis="axisValues" fieldPosition="0"/>
    </format>
    <format dxfId="6331">
      <pivotArea dataOnly="0" grandRow="1" axis="axisRow" fieldPosition="0"/>
    </format>
    <format dxfId="6330">
      <pivotArea dataOnly="0" grandRow="1" axis="axisRow" fieldPosition="0"/>
    </format>
    <format dxfId="6329">
      <pivotArea outline="0" collapsedLevelsAreSubtotals="1" fieldPosition="0"/>
    </format>
    <format dxfId="6328">
      <pivotArea field="12" type="button" dataOnly="0" labelOnly="1" outline="0"/>
    </format>
    <format dxfId="6327">
      <pivotArea field="12" type="button" dataOnly="0" labelOnly="1" outline="0"/>
    </format>
    <format dxfId="6326">
      <pivotArea field="12" type="button" dataOnly="0" labelOnly="1" outline="0"/>
    </format>
    <format dxfId="6325">
      <pivotArea field="3" type="button" dataOnly="0" labelOnly="1" outline="0"/>
    </format>
    <format dxfId="6324">
      <pivotArea field="3" type="button" dataOnly="0" labelOnly="1" outline="0"/>
    </format>
    <format dxfId="6323">
      <pivotArea type="origin" dataOnly="0" labelOnly="1" outline="0" fieldPosition="0"/>
    </format>
    <format dxfId="6322">
      <pivotArea field="4" type="button" dataOnly="0" labelOnly="1" outline="0" axis="axisRow" fieldPosition="0"/>
    </format>
    <format dxfId="6321">
      <pivotArea type="topRight" dataOnly="0" labelOnly="1" outline="0" fieldPosition="0"/>
    </format>
    <format dxfId="6320">
      <pivotArea field="2" type="button" dataOnly="0" labelOnly="1" outline="0"/>
    </format>
    <format dxfId="6319">
      <pivotArea dataOnly="0" labelOnly="1" fieldPosition="0">
        <references count="1">
          <reference field="4" count="0"/>
        </references>
      </pivotArea>
    </format>
    <format dxfId="6318">
      <pivotArea dataOnly="0" labelOnly="1" grandCol="1" outline="0" fieldPosition="0"/>
    </format>
    <format dxfId="6317">
      <pivotArea type="origin" dataOnly="0" labelOnly="1" outline="0" fieldPosition="0"/>
    </format>
    <format dxfId="6316">
      <pivotArea field="4" type="button" dataOnly="0" labelOnly="1" outline="0" axis="axisRow" fieldPosition="0"/>
    </format>
    <format dxfId="6315">
      <pivotArea type="topRight" dataOnly="0" labelOnly="1" outline="0" fieldPosition="0"/>
    </format>
    <format dxfId="6314">
      <pivotArea field="2" type="button" dataOnly="0" labelOnly="1" outline="0"/>
    </format>
    <format dxfId="6313">
      <pivotArea dataOnly="0" labelOnly="1" fieldPosition="0">
        <references count="1">
          <reference field="4" count="0"/>
        </references>
      </pivotArea>
    </format>
    <format dxfId="6312">
      <pivotArea dataOnly="0" labelOnly="1" grandCol="1" outline="0" fieldPosition="0"/>
    </format>
    <format dxfId="6311">
      <pivotArea type="origin" dataOnly="0" labelOnly="1" outline="0" fieldPosition="0"/>
    </format>
    <format dxfId="6310">
      <pivotArea field="4" type="button" dataOnly="0" labelOnly="1" outline="0" axis="axisRow" fieldPosition="0"/>
    </format>
    <format dxfId="6309">
      <pivotArea type="topRight" dataOnly="0" labelOnly="1" outline="0" fieldPosition="0"/>
    </format>
    <format dxfId="6308">
      <pivotArea field="2" type="button" dataOnly="0" labelOnly="1" outline="0"/>
    </format>
    <format dxfId="6307">
      <pivotArea dataOnly="0" labelOnly="1" fieldPosition="0">
        <references count="1">
          <reference field="4" count="0"/>
        </references>
      </pivotArea>
    </format>
    <format dxfId="6306">
      <pivotArea dataOnly="0" labelOnly="1" grandCol="1" outline="0" fieldPosition="0"/>
    </format>
    <format dxfId="6305">
      <pivotArea outline="0" collapsedLevelsAreSubtotals="1" fieldPosition="0">
        <references count="1">
          <reference field="4" count="2" selected="0">
            <x v="0"/>
            <x v="1"/>
          </reference>
        </references>
      </pivotArea>
    </format>
    <format dxfId="6304">
      <pivotArea type="origin" dataOnly="0" labelOnly="1" outline="0" fieldPosition="0"/>
    </format>
    <format dxfId="6303">
      <pivotArea outline="0" collapsedLevelsAreSubtotals="1" fieldPosition="0"/>
    </format>
    <format dxfId="630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805720B-B50C-4ADD-8953-2F73A6882138}"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9">
  <location ref="BI5:BJ8"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items count="5">
        <item x="1"/>
        <item x="2"/>
        <item x="4"/>
        <item x="0"/>
        <item x="3"/>
      </items>
    </pivotField>
    <pivotField axis="axisRow"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10"/>
  </rowFields>
  <rowItems count="3">
    <i>
      <x v="2"/>
    </i>
    <i>
      <x v="6"/>
    </i>
    <i t="grand">
      <x/>
    </i>
  </rowItems>
  <colItems count="1">
    <i/>
  </colItems>
  <pageFields count="1">
    <pageField fld="0" item="0" hier="-1"/>
  </pageFields>
  <dataFields count="1">
    <dataField name="Sum of Enrolled Courses" fld="5" baseField="0" baseItem="0"/>
  </dataFields>
  <formats count="17">
    <format dxfId="6361">
      <pivotArea dataOnly="0" labelOnly="1" outline="0" axis="axisValues" fieldPosition="0"/>
    </format>
    <format dxfId="6360">
      <pivotArea dataOnly="0" labelOnly="1" outline="0" axis="axisValues" fieldPosition="0"/>
    </format>
    <format dxfId="6359">
      <pivotArea dataOnly="0" labelOnly="1" outline="0" axis="axisValues" fieldPosition="0"/>
    </format>
    <format dxfId="6358">
      <pivotArea outline="0" collapsedLevelsAreSubtotals="1" fieldPosition="0"/>
    </format>
    <format dxfId="6357">
      <pivotArea type="all" dataOnly="0" outline="0" fieldPosition="0"/>
    </format>
    <format dxfId="6356">
      <pivotArea outline="0" collapsedLevelsAreSubtotals="1" fieldPosition="0"/>
    </format>
    <format dxfId="6355">
      <pivotArea dataOnly="0" labelOnly="1" outline="0" axis="axisValues" fieldPosition="0"/>
    </format>
    <format dxfId="6354">
      <pivotArea field="0" type="button" dataOnly="0" labelOnly="1" outline="0" axis="axisPage" fieldPosition="0"/>
    </format>
    <format dxfId="6353">
      <pivotArea field="0" type="button" dataOnly="0" labelOnly="1" outline="0" axis="axisPage" fieldPosition="0"/>
    </format>
    <format dxfId="6352">
      <pivotArea field="13" type="button" dataOnly="0" labelOnly="1" outline="0"/>
    </format>
    <format dxfId="6351">
      <pivotArea dataOnly="0" labelOnly="1" outline="0" axis="axisValues" fieldPosition="0"/>
    </format>
    <format dxfId="6350">
      <pivotArea field="13" type="button" dataOnly="0" labelOnly="1" outline="0"/>
    </format>
    <format dxfId="6349">
      <pivotArea dataOnly="0" labelOnly="1" outline="0" axis="axisValues" fieldPosition="0"/>
    </format>
    <format dxfId="6348">
      <pivotArea field="2" type="button" dataOnly="0" labelOnly="1" outline="0"/>
    </format>
    <format dxfId="6347">
      <pivotArea field="2" type="button" dataOnly="0" labelOnly="1" outline="0"/>
    </format>
    <format dxfId="6346">
      <pivotArea dataOnly="0" grandRow="1" axis="axisRow" fieldPosition="0"/>
    </format>
    <format dxfId="6345">
      <pivotArea dataOnly="0" grandRow="1" axis="axisRow" fieldPosition="0"/>
    </format>
  </formats>
  <chartFormats count="3">
    <chartFormat chart="30" format="1"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8" format="3">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353316-3008-45BC-9531-CD2F1F125C27}"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F8" firstHeaderRow="1" firstDataRow="1" firstDataCol="1"/>
  <pivotFields count="14">
    <pivotField axis="axisRow" dataField="1" showAll="0">
      <items count="3">
        <item x="1"/>
        <item x="0"/>
        <item t="default"/>
      </items>
    </pivotField>
    <pivotField showAll="0"/>
    <pivotField showAll="0">
      <items count="13">
        <item h="1" x="5"/>
        <item h="1" x="6"/>
        <item x="7"/>
        <item h="1" x="0"/>
        <item h="1" x="8"/>
        <item h="1" x="9"/>
        <item h="1" x="11"/>
        <item h="1" x="1"/>
        <item h="1" x="2"/>
        <item h="1" x="3"/>
        <item h="1" x="4"/>
        <item h="1" x="10"/>
        <item t="default"/>
      </items>
    </pivotField>
    <pivotField showAll="0"/>
    <pivotField showAll="0"/>
    <pivotField showAll="0"/>
    <pivotField showAll="0"/>
    <pivotField showAll="0"/>
    <pivotField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0">
    <format dxfId="5887">
      <pivotArea dataOnly="0" labelOnly="1" outline="0" axis="axisValues" fieldPosition="0"/>
    </format>
    <format dxfId="5886">
      <pivotArea dataOnly="0" labelOnly="1" outline="0" axis="axisValues" fieldPosition="0"/>
    </format>
    <format dxfId="5885">
      <pivotArea dataOnly="0" labelOnly="1" outline="0" axis="axisValues" fieldPosition="0"/>
    </format>
    <format dxfId="5884">
      <pivotArea outline="0" collapsedLevelsAreSubtotals="1" fieldPosition="0"/>
    </format>
    <format dxfId="5883">
      <pivotArea type="all" dataOnly="0" outline="0" fieldPosition="0"/>
    </format>
    <format dxfId="5882">
      <pivotArea outline="0" collapsedLevelsAreSubtotals="1" fieldPosition="0"/>
    </format>
    <format dxfId="5881">
      <pivotArea dataOnly="0" labelOnly="1" outline="0" axis="axisValues" fieldPosition="0"/>
    </format>
    <format dxfId="5880">
      <pivotArea field="0" type="button" dataOnly="0" labelOnly="1" outline="0" axis="axisRow" fieldPosition="0"/>
    </format>
    <format dxfId="5879">
      <pivotArea dataOnly="0" labelOnly="1" outline="0" axis="axisValues" fieldPosition="0"/>
    </format>
    <format dxfId="5878">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DE874-CF8C-4360-B39D-3BE73051CA0C}"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P5:AP6" firstHeaderRow="1" firstDataRow="1" firstDataCol="0"/>
  <pivotFields count="14">
    <pivotField showAll="0" includeNewItemsInFilter="1" sortType="descending" defaultSubtotal="0">
      <items count="2">
        <item x="0"/>
        <item x="1"/>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Items count="1">
    <i/>
  </rowItems>
  <colItems count="1">
    <i/>
  </colItems>
  <dataFields count="1">
    <dataField name="Average of Enrolled Courses" fld="5" subtotal="average" baseField="0" baseItem="9" numFmtId="4"/>
  </dataFields>
  <formats count="20">
    <format dxfId="5907">
      <pivotArea dataOnly="0" labelOnly="1" outline="0" axis="axisValues" fieldPosition="0"/>
    </format>
    <format dxfId="5906">
      <pivotArea dataOnly="0" labelOnly="1" outline="0" axis="axisValues" fieldPosition="0"/>
    </format>
    <format dxfId="5905">
      <pivotArea dataOnly="0" labelOnly="1" outline="0" axis="axisValues" fieldPosition="0"/>
    </format>
    <format dxfId="5904">
      <pivotArea outline="0" collapsedLevelsAreSubtotals="1" fieldPosition="0"/>
    </format>
    <format dxfId="5903">
      <pivotArea type="all" dataOnly="0" outline="0" fieldPosition="0"/>
    </format>
    <format dxfId="5902">
      <pivotArea outline="0" collapsedLevelsAreSubtotals="1" fieldPosition="0"/>
    </format>
    <format dxfId="5901">
      <pivotArea dataOnly="0" labelOnly="1" outline="0" axis="axisValues" fieldPosition="0"/>
    </format>
    <format dxfId="5900">
      <pivotArea field="0" type="button" dataOnly="0" labelOnly="1" outline="0"/>
    </format>
    <format dxfId="5899">
      <pivotArea field="0" type="button" dataOnly="0" labelOnly="1" outline="0"/>
    </format>
    <format dxfId="5898">
      <pivotArea field="13" type="button" dataOnly="0" labelOnly="1" outline="0"/>
    </format>
    <format dxfId="5897">
      <pivotArea dataOnly="0" labelOnly="1" outline="0" axis="axisValues" fieldPosition="0"/>
    </format>
    <format dxfId="5896">
      <pivotArea field="13" type="button" dataOnly="0" labelOnly="1" outline="0"/>
    </format>
    <format dxfId="5895">
      <pivotArea dataOnly="0" labelOnly="1" outline="0" axis="axisValues" fieldPosition="0"/>
    </format>
    <format dxfId="5894">
      <pivotArea field="2" type="button" dataOnly="0" labelOnly="1" outline="0"/>
    </format>
    <format dxfId="5893">
      <pivotArea field="2" type="button" dataOnly="0" labelOnly="1" outline="0"/>
    </format>
    <format dxfId="5892">
      <pivotArea dataOnly="0" grandRow="1" axis="axisRow" fieldPosition="0"/>
    </format>
    <format dxfId="5891">
      <pivotArea dataOnly="0" grandRow="1" axis="axisRow" fieldPosition="0"/>
    </format>
    <format dxfId="5890">
      <pivotArea outline="0" collapsedLevelsAreSubtotals="1" fieldPosition="0"/>
    </format>
    <format dxfId="5889">
      <pivotArea outline="0" collapsedLevelsAreSubtotals="1" fieldPosition="0"/>
    </format>
    <format dxfId="58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3BC6AB-E64D-45C2-9FAE-F973818749B1}" name="Training_sales"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1">
  <location ref="EQ5:ER9" firstHeaderRow="1" firstDataRow="1" firstDataCol="1" rowPageCount="1" colPageCount="1"/>
  <pivotFields count="14">
    <pivotField axis="axisPage" showAll="0" includeNewItemsInFilter="1" sortType="descending">
      <items count="3">
        <item x="0"/>
        <item x="1"/>
        <item t="default"/>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items count="6">
        <item x="1"/>
        <item x="2"/>
        <item x="4"/>
        <item x="0"/>
        <item x="3"/>
        <item x="5"/>
      </items>
    </pivotField>
    <pivotField showAll="0" defaultSubtotal="0"/>
    <pivotField showAll="0" defaultSubtotal="0"/>
    <pivotField dataField="1" showAll="0" defaultSubtotal="0"/>
    <pivotField showAll="0" defaultSubtotal="0"/>
    <pivotField showAll="0" defaultSubtotal="0"/>
    <pivotField axis="axisRow"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axis="axisRow" showAll="0" sumSubtotal="1">
      <items count="5">
        <item x="2"/>
        <item x="3"/>
        <item x="1"/>
        <item x="0"/>
        <item t="sum"/>
      </items>
    </pivotField>
    <pivotField showAll="0" defaultSubtotal="0">
      <items count="16">
        <item x="3"/>
        <item x="12"/>
        <item x="7"/>
        <item x="9"/>
        <item x="15"/>
        <item x="13"/>
        <item x="11"/>
        <item x="10"/>
        <item x="0"/>
        <item x="14"/>
        <item x="4"/>
        <item x="1"/>
        <item x="6"/>
        <item x="8"/>
        <item x="2"/>
        <item x="5"/>
      </items>
    </pivotField>
  </pivotFields>
  <rowFields count="2">
    <field x="12"/>
    <field x="9"/>
  </rowFields>
  <rowItems count="4">
    <i>
      <x v="2"/>
    </i>
    <i r="1">
      <x v="3"/>
    </i>
    <i>
      <x v="3"/>
    </i>
    <i r="1">
      <x/>
    </i>
  </rowItems>
  <colItems count="1">
    <i/>
  </colItems>
  <pageFields count="1">
    <pageField fld="0" item="0" hier="-1"/>
  </pageFields>
  <dataFields count="1">
    <dataField name="Sum of Paid Fees" fld="6" baseField="12" baseItem="0" numFmtId="175"/>
  </dataFields>
  <formats count="26">
    <format dxfId="5933">
      <pivotArea dataOnly="0" labelOnly="1" outline="0" axis="axisValues" fieldPosition="0"/>
    </format>
    <format dxfId="5932">
      <pivotArea dataOnly="0" labelOnly="1" outline="0" axis="axisValues" fieldPosition="0"/>
    </format>
    <format dxfId="5931">
      <pivotArea dataOnly="0" labelOnly="1" outline="0" axis="axisValues" fieldPosition="0"/>
    </format>
    <format dxfId="5930">
      <pivotArea outline="0" collapsedLevelsAreSubtotals="1" fieldPosition="0"/>
    </format>
    <format dxfId="5929">
      <pivotArea type="all" dataOnly="0" outline="0" fieldPosition="0"/>
    </format>
    <format dxfId="5928">
      <pivotArea outline="0" collapsedLevelsAreSubtotals="1" fieldPosition="0"/>
    </format>
    <format dxfId="5927">
      <pivotArea dataOnly="0" labelOnly="1" outline="0" axis="axisValues" fieldPosition="0"/>
    </format>
    <format dxfId="5926">
      <pivotArea field="0" type="button" dataOnly="0" labelOnly="1" outline="0" axis="axisPage" fieldPosition="0"/>
    </format>
    <format dxfId="5925">
      <pivotArea field="0" type="button" dataOnly="0" labelOnly="1" outline="0" axis="axisPage" fieldPosition="0"/>
    </format>
    <format dxfId="5924">
      <pivotArea field="13" type="button" dataOnly="0" labelOnly="1" outline="0"/>
    </format>
    <format dxfId="5923">
      <pivotArea dataOnly="0" labelOnly="1" outline="0" axis="axisValues" fieldPosition="0"/>
    </format>
    <format dxfId="5922">
      <pivotArea field="13" type="button" dataOnly="0" labelOnly="1" outline="0"/>
    </format>
    <format dxfId="5921">
      <pivotArea dataOnly="0" labelOnly="1" outline="0" axis="axisValues" fieldPosition="0"/>
    </format>
    <format dxfId="5920">
      <pivotArea field="2" type="button" dataOnly="0" labelOnly="1" outline="0"/>
    </format>
    <format dxfId="5919">
      <pivotArea field="2" type="button" dataOnly="0" labelOnly="1" outline="0"/>
    </format>
    <format dxfId="5918">
      <pivotArea dataOnly="0" grandRow="1" axis="axisRow" fieldPosition="0"/>
    </format>
    <format dxfId="5917">
      <pivotArea dataOnly="0" grandRow="1" axis="axisRow" fieldPosition="0"/>
    </format>
    <format dxfId="5916">
      <pivotArea outline="0" collapsedLevelsAreSubtotals="1" fieldPosition="0"/>
    </format>
    <format dxfId="5915">
      <pivotArea field="12" type="button" dataOnly="0" labelOnly="1" outline="0" axis="axisRow" fieldPosition="0"/>
    </format>
    <format dxfId="5914">
      <pivotArea field="12" type="button" dataOnly="0" labelOnly="1" outline="0" axis="axisRow" fieldPosition="0"/>
    </format>
    <format dxfId="5913">
      <pivotArea field="12" type="button" dataOnly="0" labelOnly="1" outline="0" axis="axisRow" fieldPosition="0"/>
    </format>
    <format dxfId="5912">
      <pivotArea field="3" type="button" dataOnly="0" labelOnly="1" outline="0"/>
    </format>
    <format dxfId="5911">
      <pivotArea field="3" type="button" dataOnly="0" labelOnly="1" outline="0"/>
    </format>
    <format dxfId="5910">
      <pivotArea outline="0" collapsedLevelsAreSubtotals="1" fieldPosition="0"/>
    </format>
    <format dxfId="5909">
      <pivotArea dataOnly="0" labelOnly="1" outline="0" fieldPosition="0">
        <references count="1">
          <reference field="0" count="1">
            <x v="0"/>
          </reference>
        </references>
      </pivotArea>
    </format>
    <format dxfId="5908">
      <pivotArea dataOnly="0" labelOnly="1" outline="0" axis="axisValues" fieldPosition="0"/>
    </format>
  </formats>
  <chartFormats count="1">
    <chartFormat chart="7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79E6A1-03C3-45E6-911B-55B571DE102F}"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R5:AR6" firstHeaderRow="1" firstDataRow="1" firstDataCol="0"/>
  <pivotFields count="14">
    <pivotField showAll="0" includeNewItemsInFilter="1" sortType="descending" defaultSubtotal="0">
      <items count="2">
        <item x="0"/>
        <item x="1"/>
      </items>
    </pivotField>
    <pivotField showAll="0" defaultSubtotal="0"/>
    <pivotField showAll="0" defaultSubtotal="0">
      <items count="12">
        <item h="1" x="5"/>
        <item h="1" x="6"/>
        <item x="7"/>
        <item h="1" x="0"/>
        <item h="1" x="8"/>
        <item h="1" x="9"/>
        <item h="1" x="11"/>
        <item h="1" x="1"/>
        <item h="1" x="2"/>
        <item h="1" x="3"/>
        <item h="1" x="4"/>
        <item h="1" x="10"/>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Items count="1">
    <i/>
  </rowItems>
  <colItems count="1">
    <i/>
  </colItems>
  <dataFields count="1">
    <dataField name="Sum of Enrolled Courses" fld="5" baseField="0" baseItem="0" numFmtId="3"/>
  </dataFields>
  <formats count="21">
    <format dxfId="5954">
      <pivotArea dataOnly="0" labelOnly="1" outline="0" axis="axisValues" fieldPosition="0"/>
    </format>
    <format dxfId="5953">
      <pivotArea dataOnly="0" labelOnly="1" outline="0" axis="axisValues" fieldPosition="0"/>
    </format>
    <format dxfId="5952">
      <pivotArea dataOnly="0" labelOnly="1" outline="0" axis="axisValues" fieldPosition="0"/>
    </format>
    <format dxfId="5951">
      <pivotArea outline="0" collapsedLevelsAreSubtotals="1" fieldPosition="0"/>
    </format>
    <format dxfId="5950">
      <pivotArea type="all" dataOnly="0" outline="0" fieldPosition="0"/>
    </format>
    <format dxfId="5949">
      <pivotArea outline="0" collapsedLevelsAreSubtotals="1" fieldPosition="0"/>
    </format>
    <format dxfId="5948">
      <pivotArea dataOnly="0" labelOnly="1" outline="0" axis="axisValues" fieldPosition="0"/>
    </format>
    <format dxfId="5947">
      <pivotArea field="0" type="button" dataOnly="0" labelOnly="1" outline="0"/>
    </format>
    <format dxfId="5946">
      <pivotArea field="0" type="button" dataOnly="0" labelOnly="1" outline="0"/>
    </format>
    <format dxfId="5945">
      <pivotArea field="13" type="button" dataOnly="0" labelOnly="1" outline="0"/>
    </format>
    <format dxfId="5944">
      <pivotArea dataOnly="0" labelOnly="1" outline="0" axis="axisValues" fieldPosition="0"/>
    </format>
    <format dxfId="5943">
      <pivotArea field="13" type="button" dataOnly="0" labelOnly="1" outline="0"/>
    </format>
    <format dxfId="5942">
      <pivotArea dataOnly="0" labelOnly="1" outline="0" axis="axisValues" fieldPosition="0"/>
    </format>
    <format dxfId="5941">
      <pivotArea field="2" type="button" dataOnly="0" labelOnly="1" outline="0"/>
    </format>
    <format dxfId="5940">
      <pivotArea field="2" type="button" dataOnly="0" labelOnly="1" outline="0"/>
    </format>
    <format dxfId="5939">
      <pivotArea dataOnly="0" grandRow="1" axis="axisRow" fieldPosition="0"/>
    </format>
    <format dxfId="5938">
      <pivotArea dataOnly="0" grandRow="1" axis="axisRow" fieldPosition="0"/>
    </format>
    <format dxfId="5937">
      <pivotArea outline="0" collapsedLevelsAreSubtotals="1" fieldPosition="0"/>
    </format>
    <format dxfId="5936">
      <pivotArea outline="0" collapsedLevelsAreSubtotals="1" fieldPosition="0"/>
    </format>
    <format dxfId="5935">
      <pivotArea outline="0" collapsedLevelsAreSubtotals="1" fieldPosition="0"/>
    </format>
    <format dxfId="59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C6E3A2-C5B8-4B65-A576-40CF3FB5FEB6}"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14" firstHeaderRow="1" firstDataRow="1" firstDataCol="1"/>
  <pivotFields count="14">
    <pivotField showAll="0">
      <items count="3">
        <item x="1"/>
        <item x="0"/>
        <item t="default"/>
      </items>
    </pivotField>
    <pivotField showAll="0"/>
    <pivotField showAll="0">
      <items count="13">
        <item h="1" x="5"/>
        <item h="1" x="6"/>
        <item x="7"/>
        <item h="1" x="0"/>
        <item h="1" x="8"/>
        <item h="1" x="9"/>
        <item h="1" x="11"/>
        <item h="1" x="1"/>
        <item h="1" x="2"/>
        <item h="1" x="3"/>
        <item h="1" x="4"/>
        <item h="1" x="10"/>
        <item t="default"/>
      </items>
    </pivotField>
    <pivotField showAll="0"/>
    <pivotField showAll="0"/>
    <pivotField showAll="0"/>
    <pivotField dataField="1" showAll="0"/>
    <pivotField showAll="0"/>
    <pivotField showAll="0"/>
    <pivotField showAll="0"/>
    <pivotField showAll="0"/>
    <pivotField showAll="0"/>
    <pivotField showAll="0">
      <items count="5">
        <item x="2"/>
        <item x="3"/>
        <item x="1"/>
        <item x="0"/>
        <item t="default"/>
      </items>
    </pivotField>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9">
    <i>
      <x v="2"/>
    </i>
    <i>
      <x v="14"/>
    </i>
    <i>
      <x v="12"/>
    </i>
    <i>
      <x v="6"/>
    </i>
    <i>
      <x v="13"/>
    </i>
    <i>
      <x v="3"/>
    </i>
    <i>
      <x v="11"/>
    </i>
    <i>
      <x v="10"/>
    </i>
    <i t="grand">
      <x/>
    </i>
  </rowItems>
  <colItems count="1">
    <i/>
  </colItems>
  <dataFields count="1">
    <dataField name="Sum of Paid Fees" fld="6" baseField="0" baseItem="0" numFmtId="170"/>
  </dataFields>
  <formats count="14">
    <format dxfId="5968">
      <pivotArea dataOnly="0" labelOnly="1" outline="0" axis="axisValues" fieldPosition="0"/>
    </format>
    <format dxfId="5967">
      <pivotArea dataOnly="0" labelOnly="1" outline="0" axis="axisValues" fieldPosition="0"/>
    </format>
    <format dxfId="5966">
      <pivotArea dataOnly="0" labelOnly="1" outline="0" axis="axisValues" fieldPosition="0"/>
    </format>
    <format dxfId="5965">
      <pivotArea outline="0" collapsedLevelsAreSubtotals="1" fieldPosition="0"/>
    </format>
    <format dxfId="5964">
      <pivotArea type="all" dataOnly="0" outline="0" fieldPosition="0"/>
    </format>
    <format dxfId="5963">
      <pivotArea outline="0" collapsedLevelsAreSubtotals="1" fieldPosition="0"/>
    </format>
    <format dxfId="5962">
      <pivotArea dataOnly="0" labelOnly="1" outline="0" axis="axisValues" fieldPosition="0"/>
    </format>
    <format dxfId="5961">
      <pivotArea field="0" type="button" dataOnly="0" labelOnly="1" outline="0"/>
    </format>
    <format dxfId="5960">
      <pivotArea field="0" type="button" dataOnly="0" labelOnly="1" outline="0"/>
    </format>
    <format dxfId="5959">
      <pivotArea field="13" type="button" dataOnly="0" labelOnly="1" outline="0" axis="axisRow" fieldPosition="0"/>
    </format>
    <format dxfId="5958">
      <pivotArea dataOnly="0" labelOnly="1" outline="0" axis="axisValues" fieldPosition="0"/>
    </format>
    <format dxfId="5957">
      <pivotArea field="13" type="button" dataOnly="0" labelOnly="1" outline="0" axis="axisRow" fieldPosition="0"/>
    </format>
    <format dxfId="5956">
      <pivotArea dataOnly="0" labelOnly="1" outline="0" axis="axisValues" fieldPosition="0"/>
    </format>
    <format dxfId="59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B67688-63BD-4872-A69F-3C3C7A16F70F}" name="Dur_Monthly"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7">
  <location ref="BW5:BX17" firstHeaderRow="1" firstDataRow="1" firstDataCol="1" rowPageCount="1" colPageCount="1"/>
  <pivotFields count="14">
    <pivotField axis="axisPage" showAll="0" includeNewItemsInFilter="1" sortType="descending">
      <items count="3">
        <item x="0"/>
        <item x="1"/>
        <item t="default"/>
      </items>
    </pivotField>
    <pivotField showAll="0" defaultSubtotal="0"/>
    <pivotField axis="axisRow" showAll="0" defaultSubtotal="0">
      <items count="12">
        <item x="5"/>
        <item x="6"/>
        <item x="7"/>
        <item x="0"/>
        <item x="8"/>
        <item x="9"/>
        <item x="11"/>
        <item x="1"/>
        <item x="2"/>
        <item x="3"/>
        <item x="4"/>
        <item x="10"/>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Items count="1">
    <i/>
  </colItems>
  <pageFields count="1">
    <pageField fld="0" item="0" hier="-1"/>
  </pageFields>
  <dataFields count="1">
    <dataField name="Average of Average call duration" fld="8" subtotal="average" baseField="2" baseItem="6" numFmtId="45"/>
  </dataFields>
  <formats count="18">
    <format dxfId="5986">
      <pivotArea dataOnly="0" labelOnly="1" outline="0" axis="axisValues" fieldPosition="0"/>
    </format>
    <format dxfId="5985">
      <pivotArea dataOnly="0" labelOnly="1" outline="0" axis="axisValues" fieldPosition="0"/>
    </format>
    <format dxfId="5984">
      <pivotArea dataOnly="0" labelOnly="1" outline="0" axis="axisValues" fieldPosition="0"/>
    </format>
    <format dxfId="5983">
      <pivotArea outline="0" collapsedLevelsAreSubtotals="1" fieldPosition="0"/>
    </format>
    <format dxfId="5982">
      <pivotArea type="all" dataOnly="0" outline="0" fieldPosition="0"/>
    </format>
    <format dxfId="5981">
      <pivotArea outline="0" collapsedLevelsAreSubtotals="1" fieldPosition="0"/>
    </format>
    <format dxfId="5980">
      <pivotArea dataOnly="0" labelOnly="1" outline="0" axis="axisValues" fieldPosition="0"/>
    </format>
    <format dxfId="5979">
      <pivotArea field="0" type="button" dataOnly="0" labelOnly="1" outline="0" axis="axisPage" fieldPosition="0"/>
    </format>
    <format dxfId="5978">
      <pivotArea field="0" type="button" dataOnly="0" labelOnly="1" outline="0" axis="axisPage" fieldPosition="0"/>
    </format>
    <format dxfId="5977">
      <pivotArea field="13" type="button" dataOnly="0" labelOnly="1" outline="0"/>
    </format>
    <format dxfId="5976">
      <pivotArea dataOnly="0" labelOnly="1" outline="0" axis="axisValues" fieldPosition="0"/>
    </format>
    <format dxfId="5975">
      <pivotArea field="13" type="button" dataOnly="0" labelOnly="1" outline="0"/>
    </format>
    <format dxfId="5974">
      <pivotArea dataOnly="0" labelOnly="1" outline="0" axis="axisValues" fieldPosition="0"/>
    </format>
    <format dxfId="5973">
      <pivotArea field="2" type="button" dataOnly="0" labelOnly="1" outline="0" axis="axisRow" fieldPosition="0"/>
    </format>
    <format dxfId="5972">
      <pivotArea field="2" type="button" dataOnly="0" labelOnly="1" outline="0" axis="axisRow" fieldPosition="0"/>
    </format>
    <format dxfId="5971">
      <pivotArea dataOnly="0" grandRow="1" axis="axisRow" fieldPosition="0"/>
    </format>
    <format dxfId="5970">
      <pivotArea dataOnly="0" grandRow="1" axis="axisRow" fieldPosition="0"/>
    </format>
    <format dxfId="596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FD35B53-C0C9-4F6C-9D10-D77ABE842EA7}" name="Adv_Monthly"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1">
  <location ref="EC5:EI18" firstHeaderRow="1" firstDataRow="2" firstDataCol="1"/>
  <pivotFields count="14">
    <pivotField showAll="0" includeNewItemsInFilter="1" sortType="descending">
      <items count="3">
        <item x="0"/>
        <item x="1"/>
        <item t="default"/>
      </items>
    </pivotField>
    <pivotField showAll="0" defaultSubtotal="0"/>
    <pivotField axis="axisRow" showAll="0" defaultSubtotal="0">
      <items count="12">
        <item x="5"/>
        <item x="6"/>
        <item x="7"/>
        <item x="0"/>
        <item x="8"/>
        <item x="9"/>
        <item x="11"/>
        <item x="1"/>
        <item x="2"/>
        <item x="3"/>
        <item x="4"/>
        <item x="10"/>
      </items>
    </pivotField>
    <pivotField showAll="0" defaultSubtotal="0">
      <items count="6">
        <item x="1"/>
        <item x="2"/>
        <item x="4"/>
        <item x="0"/>
        <item x="3"/>
        <item x="5"/>
      </items>
    </pivotField>
    <pivotField axis="axisCol" showAll="0" defaultSubtotal="0">
      <items count="5">
        <item x="1"/>
        <item x="2"/>
        <item x="3"/>
        <item x="0"/>
        <item x="4"/>
      </items>
    </pivotField>
    <pivotField showAll="0" defaultSubtotal="0"/>
    <pivotField dataField="1" showAll="0" defaultSubtotal="0"/>
    <pivotField showAll="0" defaultSubtotal="0"/>
    <pivotField showAll="0" defaultSubtotal="0"/>
    <pivotField showAll="0" defaultSubtotal="0">
      <items count="5">
        <item x="1"/>
        <item x="2"/>
        <item x="4"/>
        <item x="0"/>
        <item x="3"/>
      </items>
    </pivotField>
    <pivotField showAll="0" defaultSubtotal="0">
      <items count="10">
        <item x="4"/>
        <item x="3"/>
        <item x="2"/>
        <item x="6"/>
        <item x="0"/>
        <item x="5"/>
        <item x="7"/>
        <item x="8"/>
        <item x="1"/>
        <item x="9"/>
      </items>
    </pivotField>
    <pivotField showAll="0" defaultSubtotal="0">
      <items count="8">
        <item x="2"/>
        <item x="3"/>
        <item x="4"/>
        <item x="0"/>
        <item x="5"/>
        <item x="1"/>
        <item x="6"/>
        <item x="7"/>
      </items>
    </pivotField>
    <pivotField showAll="0" defaultSubtotal="0">
      <items count="4">
        <item x="2"/>
        <item x="3"/>
        <item x="1"/>
        <item x="0"/>
      </items>
    </pivotField>
    <pivotField showAll="0" defaultSubtotal="0">
      <items count="16">
        <item x="3"/>
        <item x="12"/>
        <item x="7"/>
        <item x="9"/>
        <item x="15"/>
        <item x="13"/>
        <item x="11"/>
        <item x="10"/>
        <item x="0"/>
        <item x="14"/>
        <item x="4"/>
        <item x="1"/>
        <item x="6"/>
        <item x="8"/>
        <item x="2"/>
        <item x="5"/>
      </items>
    </pivotField>
  </pivotFields>
  <rowFields count="1">
    <field x="2"/>
  </rowFields>
  <rowItems count="12">
    <i>
      <x/>
    </i>
    <i>
      <x v="1"/>
    </i>
    <i>
      <x v="2"/>
    </i>
    <i>
      <x v="3"/>
    </i>
    <i>
      <x v="4"/>
    </i>
    <i>
      <x v="5"/>
    </i>
    <i>
      <x v="6"/>
    </i>
    <i>
      <x v="7"/>
    </i>
    <i>
      <x v="8"/>
    </i>
    <i>
      <x v="9"/>
    </i>
    <i>
      <x v="10"/>
    </i>
    <i>
      <x v="11"/>
    </i>
  </rowItems>
  <colFields count="1">
    <field x="4"/>
  </colFields>
  <colItems count="6">
    <i>
      <x/>
    </i>
    <i>
      <x v="1"/>
    </i>
    <i>
      <x v="2"/>
    </i>
    <i>
      <x v="3"/>
    </i>
    <i>
      <x v="4"/>
    </i>
    <i t="grand">
      <x/>
    </i>
  </colItems>
  <dataFields count="1">
    <dataField name="Sum of Paid Fees" fld="6" baseField="0" baseItem="0" numFmtId="175"/>
  </dataFields>
  <formats count="45">
    <format dxfId="6031">
      <pivotArea dataOnly="0" labelOnly="1" outline="0" axis="axisValues" fieldPosition="0"/>
    </format>
    <format dxfId="6030">
      <pivotArea dataOnly="0" labelOnly="1" outline="0" axis="axisValues" fieldPosition="0"/>
    </format>
    <format dxfId="6029">
      <pivotArea dataOnly="0" labelOnly="1" outline="0" axis="axisValues" fieldPosition="0"/>
    </format>
    <format dxfId="6028">
      <pivotArea outline="0" collapsedLevelsAreSubtotals="1" fieldPosition="0"/>
    </format>
    <format dxfId="6027">
      <pivotArea type="all" dataOnly="0" outline="0" fieldPosition="0"/>
    </format>
    <format dxfId="6026">
      <pivotArea outline="0" collapsedLevelsAreSubtotals="1" fieldPosition="0"/>
    </format>
    <format dxfId="6025">
      <pivotArea dataOnly="0" labelOnly="1" outline="0" axis="axisValues" fieldPosition="0"/>
    </format>
    <format dxfId="6024">
      <pivotArea field="0" type="button" dataOnly="0" labelOnly="1" outline="0"/>
    </format>
    <format dxfId="6023">
      <pivotArea field="0" type="button" dataOnly="0" labelOnly="1" outline="0"/>
    </format>
    <format dxfId="6022">
      <pivotArea field="13" type="button" dataOnly="0" labelOnly="1" outline="0"/>
    </format>
    <format dxfId="6021">
      <pivotArea dataOnly="0" labelOnly="1" outline="0" axis="axisValues" fieldPosition="0"/>
    </format>
    <format dxfId="6020">
      <pivotArea field="13" type="button" dataOnly="0" labelOnly="1" outline="0"/>
    </format>
    <format dxfId="6019">
      <pivotArea dataOnly="0" labelOnly="1" outline="0" axis="axisValues" fieldPosition="0"/>
    </format>
    <format dxfId="6018">
      <pivotArea dataOnly="0" grandRow="1" axis="axisRow" fieldPosition="0"/>
    </format>
    <format dxfId="6017">
      <pivotArea dataOnly="0" grandRow="1" axis="axisRow" fieldPosition="0"/>
    </format>
    <format dxfId="6016">
      <pivotArea outline="0" collapsedLevelsAreSubtotals="1" fieldPosition="0"/>
    </format>
    <format dxfId="6015">
      <pivotArea field="12" type="button" dataOnly="0" labelOnly="1" outline="0"/>
    </format>
    <format dxfId="6014">
      <pivotArea field="12" type="button" dataOnly="0" labelOnly="1" outline="0"/>
    </format>
    <format dxfId="6013">
      <pivotArea field="12" type="button" dataOnly="0" labelOnly="1" outline="0"/>
    </format>
    <format dxfId="6012">
      <pivotArea field="3" type="button" dataOnly="0" labelOnly="1" outline="0"/>
    </format>
    <format dxfId="6011">
      <pivotArea field="3" type="button" dataOnly="0" labelOnly="1" outline="0"/>
    </format>
    <format dxfId="6010">
      <pivotArea type="origin" dataOnly="0" labelOnly="1" outline="0" fieldPosition="0"/>
    </format>
    <format dxfId="6009">
      <pivotArea field="4" type="button" dataOnly="0" labelOnly="1" outline="0" axis="axisCol" fieldPosition="0"/>
    </format>
    <format dxfId="6008">
      <pivotArea type="topRight" dataOnly="0" labelOnly="1" outline="0" fieldPosition="0"/>
    </format>
    <format dxfId="6007">
      <pivotArea field="2" type="button" dataOnly="0" labelOnly="1" outline="0" axis="axisRow" fieldPosition="0"/>
    </format>
    <format dxfId="6006">
      <pivotArea dataOnly="0" labelOnly="1" fieldPosition="0">
        <references count="1">
          <reference field="4" count="0"/>
        </references>
      </pivotArea>
    </format>
    <format dxfId="6005">
      <pivotArea dataOnly="0" labelOnly="1" grandCol="1" outline="0" fieldPosition="0"/>
    </format>
    <format dxfId="6004">
      <pivotArea type="origin" dataOnly="0" labelOnly="1" outline="0" fieldPosition="0"/>
    </format>
    <format dxfId="6003">
      <pivotArea field="4" type="button" dataOnly="0" labelOnly="1" outline="0" axis="axisCol" fieldPosition="0"/>
    </format>
    <format dxfId="6002">
      <pivotArea type="topRight" dataOnly="0" labelOnly="1" outline="0" fieldPosition="0"/>
    </format>
    <format dxfId="6001">
      <pivotArea field="2" type="button" dataOnly="0" labelOnly="1" outline="0" axis="axisRow" fieldPosition="0"/>
    </format>
    <format dxfId="6000">
      <pivotArea dataOnly="0" labelOnly="1" fieldPosition="0">
        <references count="1">
          <reference field="4" count="0"/>
        </references>
      </pivotArea>
    </format>
    <format dxfId="5999">
      <pivotArea dataOnly="0" labelOnly="1" grandCol="1" outline="0" fieldPosition="0"/>
    </format>
    <format dxfId="5998">
      <pivotArea type="origin" dataOnly="0" labelOnly="1" outline="0" fieldPosition="0"/>
    </format>
    <format dxfId="5997">
      <pivotArea field="4" type="button" dataOnly="0" labelOnly="1" outline="0" axis="axisCol" fieldPosition="0"/>
    </format>
    <format dxfId="5996">
      <pivotArea type="topRight" dataOnly="0" labelOnly="1" outline="0" fieldPosition="0"/>
    </format>
    <format dxfId="5995">
      <pivotArea field="2" type="button" dataOnly="0" labelOnly="1" outline="0" axis="axisRow" fieldPosition="0"/>
    </format>
    <format dxfId="5994">
      <pivotArea dataOnly="0" labelOnly="1" fieldPosition="0">
        <references count="1">
          <reference field="4" count="0"/>
        </references>
      </pivotArea>
    </format>
    <format dxfId="5993">
      <pivotArea dataOnly="0" labelOnly="1" grandCol="1" outline="0" fieldPosition="0"/>
    </format>
    <format dxfId="5992">
      <pivotArea outline="0" collapsedLevelsAreSubtotals="1" fieldPosition="0">
        <references count="1">
          <reference field="4" count="2" selected="0">
            <x v="0"/>
            <x v="1"/>
          </reference>
        </references>
      </pivotArea>
    </format>
    <format dxfId="5991">
      <pivotArea collapsedLevelsAreSubtotals="1" fieldPosition="0">
        <references count="2">
          <reference field="2" count="3">
            <x v="0"/>
            <x v="1"/>
            <x v="2"/>
          </reference>
          <reference field="4" count="3" selected="0">
            <x v="2"/>
            <x v="3"/>
            <x v="4"/>
          </reference>
        </references>
      </pivotArea>
    </format>
    <format dxfId="5990">
      <pivotArea field="2" grandCol="1" collapsedLevelsAreSubtotals="1" axis="axisRow" fieldPosition="0">
        <references count="1">
          <reference field="2" count="3">
            <x v="0"/>
            <x v="1"/>
            <x v="2"/>
          </reference>
        </references>
      </pivotArea>
    </format>
    <format dxfId="5989">
      <pivotArea type="origin" dataOnly="0" labelOnly="1" outline="0" fieldPosition="0"/>
    </format>
    <format dxfId="5988">
      <pivotArea outline="0" collapsedLevelsAreSubtotals="1" fieldPosition="0"/>
    </format>
    <format dxfId="5987">
      <pivotArea type="all" dataOnly="0" outline="0" fieldPosition="0"/>
    </format>
  </formats>
  <chartFormats count="5">
    <chartFormat chart="90" format="10" series="1">
      <pivotArea type="data" outline="0" fieldPosition="0">
        <references count="2">
          <reference field="4294967294" count="1" selected="0">
            <x v="0"/>
          </reference>
          <reference field="4" count="1" selected="0">
            <x v="0"/>
          </reference>
        </references>
      </pivotArea>
    </chartFormat>
    <chartFormat chart="90" format="11" series="1">
      <pivotArea type="data" outline="0" fieldPosition="0">
        <references count="2">
          <reference field="4294967294" count="1" selected="0">
            <x v="0"/>
          </reference>
          <reference field="4" count="1" selected="0">
            <x v="1"/>
          </reference>
        </references>
      </pivotArea>
    </chartFormat>
    <chartFormat chart="90" format="12" series="1">
      <pivotArea type="data" outline="0" fieldPosition="0">
        <references count="2">
          <reference field="4294967294" count="1" selected="0">
            <x v="0"/>
          </reference>
          <reference field="4" count="1" selected="0">
            <x v="2"/>
          </reference>
        </references>
      </pivotArea>
    </chartFormat>
    <chartFormat chart="90" format="13" series="1">
      <pivotArea type="data" outline="0" fieldPosition="0">
        <references count="2">
          <reference field="4294967294" count="1" selected="0">
            <x v="0"/>
          </reference>
          <reference field="4" count="1" selected="0">
            <x v="3"/>
          </reference>
        </references>
      </pivotArea>
    </chartFormat>
    <chartFormat chart="90"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7E8B3D2-1111-4A99-B3FD-ADFDF03D1361}" sourceName="Month">
  <pivotTables>
    <pivotTable tabId="3" name="PivotTable9"/>
    <pivotTable tabId="3" name="PivotTable5"/>
    <pivotTable tabId="3" name="PivotTable7"/>
    <pivotTable tabId="3" name="PivotTable10"/>
    <pivotTable tabId="3" name="PivotTable11"/>
    <pivotTable tabId="3" name="PivotTable12"/>
    <pivotTable tabId="3" name="PivotTable13"/>
    <pivotTable tabId="3" name="PivotTable14"/>
    <pivotTable tabId="3" name="Avg_sales"/>
    <pivotTable tabId="3" name="PivotTable18"/>
    <pivotTable tabId="3" name="PivotTable19"/>
    <pivotTable tabId="3" name="PivotTable20"/>
    <pivotTable tabId="3" name="PivotTable16"/>
    <pivotTable tabId="3" name="Training_sales"/>
    <pivotTable tabId="3" name="PivotTable22"/>
    <pivotTable tabId="3" name="PivotTable1"/>
    <pivotTable tabId="3" name="PivotTable4"/>
    <pivotTable tabId="3" name="PivotTable6"/>
  </pivotTables>
  <data>
    <tabular pivotCacheId="285941181">
      <items count="12">
        <i x="5"/>
        <i x="6"/>
        <i x="7" s="1"/>
        <i x="0"/>
        <i x="8"/>
        <i x="9"/>
        <i x="11"/>
        <i x="1"/>
        <i x="2"/>
        <i x="3"/>
        <i x="4"/>
        <i x="10"/>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58B115E5-EE24-4798-BAB1-CDDB555DC598}" sourceName="Sale Team">
  <pivotTables>
    <pivotTable tabId="3" name="PivotTable22"/>
    <pivotTable tabId="3" name="Adv_Monthly"/>
    <pivotTable tabId="3" name="Call_Monthly"/>
    <pivotTable tabId="3" name="Dur_Monthly"/>
    <pivotTable tabId="3" name="Earn_Monthly"/>
    <pivotTable tabId="3" name="Enr_Monthly"/>
    <pivotTable tabId="3" name="PivotTable1"/>
    <pivotTable tabId="3" name="PivotTable10"/>
    <pivotTable tabId="3" name="PivotTable11"/>
    <pivotTable tabId="3" name="PivotTable12"/>
    <pivotTable tabId="3" name="PivotTable13"/>
    <pivotTable tabId="3" name="PivotTable14"/>
    <pivotTable tabId="3" name="PivotTable16"/>
    <pivotTable tabId="3" name="PivotTable18"/>
    <pivotTable tabId="3" name="PivotTable19"/>
    <pivotTable tabId="3" name="PivotTable20"/>
    <pivotTable tabId="3" name="PivotTable4"/>
    <pivotTable tabId="3" name="PivotTable5"/>
    <pivotTable tabId="3" name="PivotTable6"/>
    <pivotTable tabId="3" name="PivotTable7"/>
    <pivotTable tabId="3" name="PivotTable9"/>
  </pivotTables>
  <data>
    <tabular pivotCacheId="285941181" customListSort="0">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02FB20D-D8CB-4ECF-A3AB-3228576DD23B}" cache="Slicer_Month" caption="Month" columnCount="3" showCaption="0" style="Slicer Style 7" rowHeight="260350"/>
  <slicer name="Sale Team" xr10:uid="{4832377D-69A6-4887-B93B-1AD16906B79F}" cache="Slicer_Sale_Team" caption="Sale Team" showCaption="0" style="Slicer Style 7"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109423-310D-4E60-8ACF-41B33EAD2B39}" name="Table1" displayName="Table1" ref="B2:O1239" totalsRowShown="0" headerRowDxfId="6377" dataDxfId="6376" headerRowCellStyle="Normal 2" dataCellStyle="Normal 2">
  <autoFilter ref="B2:O1239" xr:uid="{FE109423-310D-4E60-8ACF-41B33EAD2B3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84E313F-7D96-4AEB-8E21-89A0F6F6D287}" name="Fees Status" dataDxfId="6375" dataCellStyle="Normal 2"/>
    <tableColumn id="2" xr3:uid="{3DCC3C97-04AB-4F71-A8E3-F4D0DAB4B715}" name="Day" dataDxfId="6374" dataCellStyle="Normal 2"/>
    <tableColumn id="3" xr3:uid="{A6B0CCF5-7266-4D39-8A1C-15F73DCB7B22}" name="Month" dataDxfId="6373" dataCellStyle="Normal 2"/>
    <tableColumn id="4" xr3:uid="{55EF3CD2-C7DA-45E5-BC03-5443307B668F}" name="Advertising Channel" dataDxfId="6372" dataCellStyle="Normal 2"/>
    <tableColumn id="5" xr3:uid="{9DA50433-D45D-406D-880F-F45E1717AAD8}" name="Advertisement " dataDxfId="6371" dataCellStyle="Normal 2"/>
    <tableColumn id="6" xr3:uid="{203EBB02-81A8-45FF-81C1-E31C5501DA33}" name="Enrolled Courses" dataDxfId="6370" dataCellStyle="Normal 2"/>
    <tableColumn id="7" xr3:uid="{DE910AC2-31B2-4535-B25D-67D15FAEAEA0}" name="Paid Fees" dataDxfId="6369" dataCellStyle="Currency"/>
    <tableColumn id="8" xr3:uid="{1B91B851-CD7E-4CCB-B807-9FE1369315BD}" name="Number of phone calls" dataDxfId="6368" dataCellStyle="Normal 2"/>
    <tableColumn id="9" xr3:uid="{7D075311-752D-4970-9F96-254212D809A0}" name="Average call duration" dataDxfId="6367"/>
    <tableColumn id="10" xr3:uid="{DD2BC44B-6339-4C14-B6D2-93A448E7AAD5}" name="Training Models" dataDxfId="6366" dataCellStyle="Normal 2"/>
    <tableColumn id="11" xr3:uid="{98977A65-7F22-4FC0-A76B-268F4A8F44FA}" name="Training Levels" dataDxfId="6365" dataCellStyle="Normal 2"/>
    <tableColumn id="12" xr3:uid="{4A8C480D-E7F4-4B50-A947-73A2F5B9384B}" name="Area Code" dataDxfId="6364" dataCellStyle="Normal 2"/>
    <tableColumn id="13" xr3:uid="{10BC2B32-22C6-46C1-B8E5-8BE24A648109}" name="Sale Team" dataDxfId="6363" dataCellStyle="Normal 2"/>
    <tableColumn id="14" xr3:uid="{CD1818DF-7F77-4FDE-9B1C-8C314AA7F3AC}" name="Consultant" dataDxfId="6362"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1.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theme="5"/>
  </sheetPr>
  <dimension ref="A1:P1256"/>
  <sheetViews>
    <sheetView showGridLines="0" showRowColHeaders="0" topLeftCell="D11" workbookViewId="0">
      <selection activeCell="H20" sqref="H20"/>
    </sheetView>
  </sheetViews>
  <sheetFormatPr defaultColWidth="14.69921875" defaultRowHeight="21" customHeight="1" x14ac:dyDescent="0.3"/>
  <cols>
    <col min="1" max="1" width="6" style="24" customWidth="1"/>
    <col min="2" max="15" width="14.69921875" style="8"/>
    <col min="16" max="16" width="14.69921875" style="18"/>
    <col min="17" max="16384" width="14.69921875" style="8"/>
  </cols>
  <sheetData>
    <row r="1" spans="1:16" ht="24.75" customHeight="1" x14ac:dyDescent="0.3">
      <c r="P1" s="8"/>
    </row>
    <row r="2" spans="1:16" s="9" customFormat="1" ht="27.75" customHeight="1" x14ac:dyDescent="0.3">
      <c r="A2" s="25"/>
      <c r="B2" s="10" t="s">
        <v>0</v>
      </c>
      <c r="C2" s="11" t="s">
        <v>1</v>
      </c>
      <c r="D2" s="10" t="s">
        <v>2</v>
      </c>
      <c r="E2" s="10" t="s">
        <v>3</v>
      </c>
      <c r="F2" s="10" t="s">
        <v>4</v>
      </c>
      <c r="G2" s="10" t="s">
        <v>5</v>
      </c>
      <c r="H2" s="10" t="s">
        <v>6</v>
      </c>
      <c r="I2" s="10" t="s">
        <v>7</v>
      </c>
      <c r="J2" s="10" t="s">
        <v>8</v>
      </c>
      <c r="K2" s="10" t="s">
        <v>9</v>
      </c>
      <c r="L2" s="10" t="s">
        <v>10</v>
      </c>
      <c r="M2" s="10" t="s">
        <v>11</v>
      </c>
      <c r="N2" s="10" t="s">
        <v>12</v>
      </c>
      <c r="O2" s="10" t="s">
        <v>13</v>
      </c>
    </row>
    <row r="3" spans="1:16" ht="21" customHeight="1" x14ac:dyDescent="0.3">
      <c r="B3" s="3" t="s">
        <v>14</v>
      </c>
      <c r="C3" s="4">
        <v>1</v>
      </c>
      <c r="D3" s="5" t="s">
        <v>15</v>
      </c>
      <c r="E3" s="3" t="s">
        <v>16</v>
      </c>
      <c r="F3" s="3" t="s">
        <v>17</v>
      </c>
      <c r="G3" s="6">
        <v>1</v>
      </c>
      <c r="H3" s="2">
        <v>7000000</v>
      </c>
      <c r="I3" s="3">
        <v>3</v>
      </c>
      <c r="J3" s="7">
        <v>1.3888888888888889E-3</v>
      </c>
      <c r="K3" s="3" t="s">
        <v>18</v>
      </c>
      <c r="L3" s="3" t="s">
        <v>19</v>
      </c>
      <c r="M3" s="3" t="s">
        <v>20</v>
      </c>
      <c r="N3" s="3" t="s">
        <v>21</v>
      </c>
      <c r="O3" s="3" t="s">
        <v>22</v>
      </c>
      <c r="P3" s="8"/>
    </row>
    <row r="4" spans="1:16" ht="21" customHeight="1" x14ac:dyDescent="0.3">
      <c r="B4" s="12" t="s">
        <v>14</v>
      </c>
      <c r="C4" s="13">
        <v>10</v>
      </c>
      <c r="D4" s="14" t="s">
        <v>23</v>
      </c>
      <c r="E4" s="12" t="s">
        <v>16</v>
      </c>
      <c r="F4" s="12" t="s">
        <v>24</v>
      </c>
      <c r="G4" s="15">
        <v>3</v>
      </c>
      <c r="H4" s="16">
        <v>11000000</v>
      </c>
      <c r="I4" s="12">
        <v>1</v>
      </c>
      <c r="J4" s="17">
        <v>1.3888888888888889E-3</v>
      </c>
      <c r="K4" s="12" t="s">
        <v>18</v>
      </c>
      <c r="L4" s="12" t="s">
        <v>25</v>
      </c>
      <c r="M4" s="12" t="s">
        <v>26</v>
      </c>
      <c r="N4" s="12" t="s">
        <v>27</v>
      </c>
      <c r="O4" s="12" t="s">
        <v>28</v>
      </c>
      <c r="P4" s="8"/>
    </row>
    <row r="5" spans="1:16" ht="21" customHeight="1" x14ac:dyDescent="0.3">
      <c r="B5" s="3" t="s">
        <v>14</v>
      </c>
      <c r="C5" s="3">
        <v>20</v>
      </c>
      <c r="D5" s="4" t="s">
        <v>29</v>
      </c>
      <c r="E5" s="5" t="s">
        <v>30</v>
      </c>
      <c r="F5" s="3" t="s">
        <v>17</v>
      </c>
      <c r="G5" s="3">
        <v>2</v>
      </c>
      <c r="H5" s="6">
        <v>12000000</v>
      </c>
      <c r="I5" s="2">
        <v>3</v>
      </c>
      <c r="J5" s="3">
        <v>1.3888888888888889E-3</v>
      </c>
      <c r="K5" s="7" t="s">
        <v>18</v>
      </c>
      <c r="L5" s="3" t="s">
        <v>31</v>
      </c>
      <c r="M5" s="3" t="s">
        <v>32</v>
      </c>
      <c r="N5" s="3" t="s">
        <v>27</v>
      </c>
      <c r="O5" s="3" t="s">
        <v>33</v>
      </c>
      <c r="P5" s="3"/>
    </row>
    <row r="6" spans="1:16" ht="21" customHeight="1" x14ac:dyDescent="0.3">
      <c r="B6" s="3" t="s">
        <v>14</v>
      </c>
      <c r="C6" s="12">
        <v>23</v>
      </c>
      <c r="D6" s="13" t="s">
        <v>29</v>
      </c>
      <c r="E6" s="14" t="s">
        <v>34</v>
      </c>
      <c r="F6" s="12" t="s">
        <v>17</v>
      </c>
      <c r="G6" s="12">
        <v>4</v>
      </c>
      <c r="H6" s="15">
        <v>15000000</v>
      </c>
      <c r="I6" s="16">
        <v>1</v>
      </c>
      <c r="J6" s="12">
        <v>1.3888888888888889E-3</v>
      </c>
      <c r="K6" s="17" t="s">
        <v>18</v>
      </c>
      <c r="L6" s="12" t="s">
        <v>31</v>
      </c>
      <c r="M6" s="12" t="s">
        <v>35</v>
      </c>
      <c r="N6" s="12" t="s">
        <v>36</v>
      </c>
      <c r="O6" s="12" t="s">
        <v>37</v>
      </c>
      <c r="P6" s="19"/>
    </row>
    <row r="7" spans="1:16" ht="21" customHeight="1" x14ac:dyDescent="0.3">
      <c r="B7" s="3" t="s">
        <v>14</v>
      </c>
      <c r="C7" s="3">
        <v>11</v>
      </c>
      <c r="D7" s="4" t="s">
        <v>29</v>
      </c>
      <c r="E7" s="5" t="s">
        <v>16</v>
      </c>
      <c r="F7" s="3" t="s">
        <v>17</v>
      </c>
      <c r="G7" s="3">
        <v>5</v>
      </c>
      <c r="H7" s="6">
        <v>25000000</v>
      </c>
      <c r="I7" s="2">
        <v>2</v>
      </c>
      <c r="J7" s="3">
        <v>1.3888888888888889E-3</v>
      </c>
      <c r="K7" s="7" t="s">
        <v>18</v>
      </c>
      <c r="L7" s="3" t="s">
        <v>38</v>
      </c>
      <c r="M7" s="3" t="s">
        <v>26</v>
      </c>
      <c r="N7" s="3" t="s">
        <v>39</v>
      </c>
      <c r="O7" s="3" t="s">
        <v>40</v>
      </c>
      <c r="P7" s="19"/>
    </row>
    <row r="8" spans="1:16" ht="21" customHeight="1" x14ac:dyDescent="0.3">
      <c r="B8" s="3" t="s">
        <v>14</v>
      </c>
      <c r="C8" s="12">
        <v>2</v>
      </c>
      <c r="D8" s="13" t="s">
        <v>41</v>
      </c>
      <c r="E8" s="14" t="s">
        <v>42</v>
      </c>
      <c r="F8" s="12" t="s">
        <v>24</v>
      </c>
      <c r="G8" s="12">
        <v>3</v>
      </c>
      <c r="H8" s="15">
        <v>12000000</v>
      </c>
      <c r="I8" s="16">
        <v>1</v>
      </c>
      <c r="J8" s="12">
        <v>1.3888888888888889E-3</v>
      </c>
      <c r="K8" s="17" t="s">
        <v>18</v>
      </c>
      <c r="L8" s="12" t="s">
        <v>43</v>
      </c>
      <c r="M8" s="12" t="s">
        <v>44</v>
      </c>
      <c r="N8" s="12" t="s">
        <v>21</v>
      </c>
      <c r="O8" s="12" t="s">
        <v>45</v>
      </c>
      <c r="P8" s="19"/>
    </row>
    <row r="9" spans="1:16" ht="21" customHeight="1" x14ac:dyDescent="0.3">
      <c r="B9" s="3" t="s">
        <v>14</v>
      </c>
      <c r="C9" s="3">
        <v>6</v>
      </c>
      <c r="D9" s="4" t="s">
        <v>41</v>
      </c>
      <c r="E9" s="5" t="s">
        <v>42</v>
      </c>
      <c r="F9" s="3" t="s">
        <v>46</v>
      </c>
      <c r="G9" s="3">
        <v>5</v>
      </c>
      <c r="H9" s="6">
        <v>20000000</v>
      </c>
      <c r="I9" s="2">
        <v>2</v>
      </c>
      <c r="J9" s="3">
        <v>1.3888888888888889E-3</v>
      </c>
      <c r="K9" s="7" t="s">
        <v>18</v>
      </c>
      <c r="L9" s="3" t="s">
        <v>19</v>
      </c>
      <c r="M9" s="3" t="s">
        <v>47</v>
      </c>
      <c r="N9" s="3" t="s">
        <v>39</v>
      </c>
      <c r="O9" s="3" t="s">
        <v>40</v>
      </c>
      <c r="P9" s="19"/>
    </row>
    <row r="10" spans="1:16" ht="21" customHeight="1" x14ac:dyDescent="0.3">
      <c r="B10" s="3" t="s">
        <v>14</v>
      </c>
      <c r="C10" s="12">
        <v>26</v>
      </c>
      <c r="D10" s="13" t="s">
        <v>48</v>
      </c>
      <c r="E10" s="14" t="s">
        <v>34</v>
      </c>
      <c r="F10" s="12" t="s">
        <v>49</v>
      </c>
      <c r="G10" s="12">
        <v>1</v>
      </c>
      <c r="H10" s="15">
        <v>19000000</v>
      </c>
      <c r="I10" s="16">
        <v>2</v>
      </c>
      <c r="J10" s="12">
        <v>1.3888888888888889E-3</v>
      </c>
      <c r="K10" s="17" t="s">
        <v>50</v>
      </c>
      <c r="L10" s="12" t="s">
        <v>51</v>
      </c>
      <c r="M10" s="12" t="s">
        <v>35</v>
      </c>
      <c r="N10" s="12" t="s">
        <v>21</v>
      </c>
      <c r="O10" s="12" t="s">
        <v>45</v>
      </c>
      <c r="P10" s="19"/>
    </row>
    <row r="11" spans="1:16" ht="21" customHeight="1" x14ac:dyDescent="0.3">
      <c r="B11" s="3" t="s">
        <v>14</v>
      </c>
      <c r="C11" s="3">
        <v>15</v>
      </c>
      <c r="D11" s="4" t="s">
        <v>48</v>
      </c>
      <c r="E11" s="5" t="s">
        <v>42</v>
      </c>
      <c r="F11" s="3" t="s">
        <v>46</v>
      </c>
      <c r="G11" s="3">
        <v>2</v>
      </c>
      <c r="H11" s="6">
        <v>38000000</v>
      </c>
      <c r="I11" s="2">
        <v>2</v>
      </c>
      <c r="J11" s="3">
        <v>1.3888888888888889E-3</v>
      </c>
      <c r="K11" s="7" t="s">
        <v>50</v>
      </c>
      <c r="L11" s="3" t="s">
        <v>43</v>
      </c>
      <c r="M11" s="3" t="s">
        <v>52</v>
      </c>
      <c r="N11" s="3" t="s">
        <v>27</v>
      </c>
      <c r="O11" s="3" t="s">
        <v>28</v>
      </c>
      <c r="P11" s="19"/>
    </row>
    <row r="12" spans="1:16" ht="21" customHeight="1" x14ac:dyDescent="0.3">
      <c r="B12" s="3" t="s">
        <v>14</v>
      </c>
      <c r="C12" s="12">
        <v>17</v>
      </c>
      <c r="D12" s="13" t="s">
        <v>48</v>
      </c>
      <c r="E12" s="14" t="s">
        <v>53</v>
      </c>
      <c r="F12" s="12" t="s">
        <v>24</v>
      </c>
      <c r="G12" s="12">
        <v>2</v>
      </c>
      <c r="H12" s="15">
        <v>12000000</v>
      </c>
      <c r="I12" s="16">
        <v>2</v>
      </c>
      <c r="J12" s="12">
        <v>1.3888888888888889E-3</v>
      </c>
      <c r="K12" s="17" t="s">
        <v>18</v>
      </c>
      <c r="L12" s="12" t="s">
        <v>54</v>
      </c>
      <c r="M12" s="12" t="s">
        <v>55</v>
      </c>
      <c r="N12" s="12" t="s">
        <v>27</v>
      </c>
      <c r="O12" s="12" t="s">
        <v>56</v>
      </c>
      <c r="P12" s="19"/>
    </row>
    <row r="13" spans="1:16" ht="21" customHeight="1" x14ac:dyDescent="0.3">
      <c r="B13" s="3" t="s">
        <v>14</v>
      </c>
      <c r="C13" s="3">
        <v>1</v>
      </c>
      <c r="D13" s="4" t="s">
        <v>15</v>
      </c>
      <c r="E13" s="5" t="s">
        <v>16</v>
      </c>
      <c r="F13" s="3" t="s">
        <v>17</v>
      </c>
      <c r="G13" s="3">
        <v>1</v>
      </c>
      <c r="H13" s="6">
        <v>7000000</v>
      </c>
      <c r="I13" s="2">
        <v>3</v>
      </c>
      <c r="J13" s="3">
        <v>1.3888888888888889E-3</v>
      </c>
      <c r="K13" s="7" t="s">
        <v>18</v>
      </c>
      <c r="L13" s="3" t="s">
        <v>19</v>
      </c>
      <c r="M13" s="3" t="s">
        <v>20</v>
      </c>
      <c r="N13" s="3" t="s">
        <v>21</v>
      </c>
      <c r="O13" s="3" t="s">
        <v>22</v>
      </c>
      <c r="P13" s="19"/>
    </row>
    <row r="14" spans="1:16" ht="21" customHeight="1" x14ac:dyDescent="0.3">
      <c r="B14" s="3" t="s">
        <v>14</v>
      </c>
      <c r="C14" s="12">
        <v>2</v>
      </c>
      <c r="D14" s="13" t="s">
        <v>41</v>
      </c>
      <c r="E14" s="14" t="s">
        <v>42</v>
      </c>
      <c r="F14" s="12" t="s">
        <v>24</v>
      </c>
      <c r="G14" s="12">
        <v>3</v>
      </c>
      <c r="H14" s="15">
        <v>12000000</v>
      </c>
      <c r="I14" s="16">
        <v>1</v>
      </c>
      <c r="J14" s="12">
        <v>1.3888888888888889E-3</v>
      </c>
      <c r="K14" s="17" t="s">
        <v>18</v>
      </c>
      <c r="L14" s="12" t="s">
        <v>43</v>
      </c>
      <c r="M14" s="12" t="s">
        <v>44</v>
      </c>
      <c r="N14" s="12" t="s">
        <v>21</v>
      </c>
      <c r="O14" s="12" t="s">
        <v>28</v>
      </c>
      <c r="P14" s="19"/>
    </row>
    <row r="15" spans="1:16" ht="21" customHeight="1" x14ac:dyDescent="0.3">
      <c r="B15" s="3" t="s">
        <v>14</v>
      </c>
      <c r="C15" s="3">
        <v>6</v>
      </c>
      <c r="D15" s="4" t="s">
        <v>41</v>
      </c>
      <c r="E15" s="5" t="s">
        <v>42</v>
      </c>
      <c r="F15" s="3" t="s">
        <v>46</v>
      </c>
      <c r="G15" s="3">
        <v>5</v>
      </c>
      <c r="H15" s="6">
        <v>20000000</v>
      </c>
      <c r="I15" s="2">
        <v>2</v>
      </c>
      <c r="J15" s="3">
        <v>1.3888888888888889E-3</v>
      </c>
      <c r="K15" s="7" t="s">
        <v>18</v>
      </c>
      <c r="L15" s="3" t="s">
        <v>19</v>
      </c>
      <c r="M15" s="3" t="s">
        <v>47</v>
      </c>
      <c r="N15" s="3" t="s">
        <v>39</v>
      </c>
      <c r="O15" s="3" t="s">
        <v>57</v>
      </c>
      <c r="P15" s="19"/>
    </row>
    <row r="16" spans="1:16" ht="21" customHeight="1" x14ac:dyDescent="0.3">
      <c r="B16" s="3" t="s">
        <v>14</v>
      </c>
      <c r="C16" s="12">
        <v>26</v>
      </c>
      <c r="D16" s="13" t="s">
        <v>48</v>
      </c>
      <c r="E16" s="14" t="s">
        <v>34</v>
      </c>
      <c r="F16" s="12" t="s">
        <v>49</v>
      </c>
      <c r="G16" s="12">
        <v>1</v>
      </c>
      <c r="H16" s="15">
        <v>19000000</v>
      </c>
      <c r="I16" s="16">
        <v>2</v>
      </c>
      <c r="J16" s="12">
        <v>1.3888888888888889E-3</v>
      </c>
      <c r="K16" s="17" t="s">
        <v>50</v>
      </c>
      <c r="L16" s="12" t="s">
        <v>51</v>
      </c>
      <c r="M16" s="12" t="s">
        <v>35</v>
      </c>
      <c r="N16" s="12" t="s">
        <v>21</v>
      </c>
      <c r="O16" s="12" t="s">
        <v>58</v>
      </c>
      <c r="P16" s="19"/>
    </row>
    <row r="17" spans="2:16" ht="21" customHeight="1" x14ac:dyDescent="0.3">
      <c r="B17" s="3" t="s">
        <v>14</v>
      </c>
      <c r="C17" s="3">
        <v>2</v>
      </c>
      <c r="D17" s="4" t="s">
        <v>41</v>
      </c>
      <c r="E17" s="5" t="s">
        <v>42</v>
      </c>
      <c r="F17" s="3" t="s">
        <v>24</v>
      </c>
      <c r="G17" s="3">
        <v>3</v>
      </c>
      <c r="H17" s="6">
        <v>12000000</v>
      </c>
      <c r="I17" s="2">
        <v>1</v>
      </c>
      <c r="J17" s="3">
        <v>1.3888888888888889E-3</v>
      </c>
      <c r="K17" s="7" t="s">
        <v>18</v>
      </c>
      <c r="L17" s="3" t="s">
        <v>43</v>
      </c>
      <c r="M17" s="3" t="s">
        <v>44</v>
      </c>
      <c r="N17" s="3" t="s">
        <v>21</v>
      </c>
      <c r="O17" s="3" t="s">
        <v>33</v>
      </c>
      <c r="P17" s="19"/>
    </row>
    <row r="18" spans="2:16" ht="21" customHeight="1" x14ac:dyDescent="0.3">
      <c r="B18" s="3" t="s">
        <v>14</v>
      </c>
      <c r="C18" s="12">
        <v>6</v>
      </c>
      <c r="D18" s="13" t="s">
        <v>41</v>
      </c>
      <c r="E18" s="14" t="s">
        <v>42</v>
      </c>
      <c r="F18" s="12" t="s">
        <v>46</v>
      </c>
      <c r="G18" s="12">
        <v>5</v>
      </c>
      <c r="H18" s="15">
        <v>20000000</v>
      </c>
      <c r="I18" s="16">
        <v>2</v>
      </c>
      <c r="J18" s="12">
        <v>1.3888888888888889E-3</v>
      </c>
      <c r="K18" s="17" t="s">
        <v>18</v>
      </c>
      <c r="L18" s="12" t="s">
        <v>19</v>
      </c>
      <c r="M18" s="12" t="s">
        <v>47</v>
      </c>
      <c r="N18" s="12" t="s">
        <v>39</v>
      </c>
      <c r="O18" s="12" t="s">
        <v>57</v>
      </c>
      <c r="P18" s="19"/>
    </row>
    <row r="19" spans="2:16" ht="21" customHeight="1" x14ac:dyDescent="0.3">
      <c r="B19" s="3" t="s">
        <v>14</v>
      </c>
      <c r="C19" s="3">
        <v>26</v>
      </c>
      <c r="D19" s="4" t="s">
        <v>48</v>
      </c>
      <c r="E19" s="5" t="s">
        <v>34</v>
      </c>
      <c r="F19" s="3" t="s">
        <v>49</v>
      </c>
      <c r="G19" s="3">
        <v>1</v>
      </c>
      <c r="H19" s="6">
        <v>19000000</v>
      </c>
      <c r="I19" s="2">
        <v>2</v>
      </c>
      <c r="J19" s="3">
        <v>1.3888888888888889E-3</v>
      </c>
      <c r="K19" s="7" t="s">
        <v>50</v>
      </c>
      <c r="L19" s="3" t="s">
        <v>51</v>
      </c>
      <c r="M19" s="3" t="s">
        <v>35</v>
      </c>
      <c r="N19" s="3" t="s">
        <v>21</v>
      </c>
      <c r="O19" s="3" t="s">
        <v>58</v>
      </c>
      <c r="P19" s="19"/>
    </row>
    <row r="20" spans="2:16" ht="21" customHeight="1" x14ac:dyDescent="0.3">
      <c r="B20" s="3" t="s">
        <v>14</v>
      </c>
      <c r="C20" s="12">
        <v>12</v>
      </c>
      <c r="D20" s="13" t="s">
        <v>59</v>
      </c>
      <c r="E20" s="14" t="s">
        <v>16</v>
      </c>
      <c r="F20" s="12" t="s">
        <v>46</v>
      </c>
      <c r="G20" s="12">
        <v>3</v>
      </c>
      <c r="H20" s="15">
        <v>11000000</v>
      </c>
      <c r="I20" s="16">
        <v>1</v>
      </c>
      <c r="J20" s="12">
        <v>1.3888888888888889E-3</v>
      </c>
      <c r="K20" s="17" t="s">
        <v>18</v>
      </c>
      <c r="L20" s="12" t="s">
        <v>60</v>
      </c>
      <c r="M20" s="12" t="s">
        <v>55</v>
      </c>
      <c r="N20" s="12" t="s">
        <v>27</v>
      </c>
      <c r="O20" s="12" t="s">
        <v>56</v>
      </c>
      <c r="P20" s="19"/>
    </row>
    <row r="21" spans="2:16" ht="21" customHeight="1" x14ac:dyDescent="0.3">
      <c r="B21" s="3" t="s">
        <v>14</v>
      </c>
      <c r="C21" s="3">
        <v>11</v>
      </c>
      <c r="D21" s="4" t="s">
        <v>61</v>
      </c>
      <c r="E21" s="5" t="s">
        <v>30</v>
      </c>
      <c r="F21" s="3" t="s">
        <v>24</v>
      </c>
      <c r="G21" s="3">
        <v>5</v>
      </c>
      <c r="H21" s="6">
        <v>25000000</v>
      </c>
      <c r="I21" s="2">
        <v>1</v>
      </c>
      <c r="J21" s="3">
        <v>1.3888888888888889E-3</v>
      </c>
      <c r="K21" s="7" t="s">
        <v>18</v>
      </c>
      <c r="L21" s="3" t="s">
        <v>31</v>
      </c>
      <c r="M21" s="3" t="s">
        <v>47</v>
      </c>
      <c r="N21" s="3" t="s">
        <v>27</v>
      </c>
      <c r="O21" s="3" t="s">
        <v>33</v>
      </c>
      <c r="P21" s="19"/>
    </row>
    <row r="22" spans="2:16" ht="21" customHeight="1" x14ac:dyDescent="0.3">
      <c r="B22" s="3" t="s">
        <v>14</v>
      </c>
      <c r="C22" s="12">
        <v>11</v>
      </c>
      <c r="D22" s="13" t="s">
        <v>62</v>
      </c>
      <c r="E22" s="14" t="s">
        <v>34</v>
      </c>
      <c r="F22" s="12" t="s">
        <v>46</v>
      </c>
      <c r="G22" s="12">
        <v>2</v>
      </c>
      <c r="H22" s="15">
        <v>38000000</v>
      </c>
      <c r="I22" s="16">
        <v>2</v>
      </c>
      <c r="J22" s="12">
        <v>1.3888888888888889E-3</v>
      </c>
      <c r="K22" s="17" t="s">
        <v>50</v>
      </c>
      <c r="L22" s="12" t="s">
        <v>60</v>
      </c>
      <c r="M22" s="12" t="s">
        <v>47</v>
      </c>
      <c r="N22" s="12" t="s">
        <v>21</v>
      </c>
      <c r="O22" s="12" t="s">
        <v>57</v>
      </c>
      <c r="P22" s="19"/>
    </row>
    <row r="23" spans="2:16" ht="21" customHeight="1" x14ac:dyDescent="0.3">
      <c r="B23" s="3" t="s">
        <v>14</v>
      </c>
      <c r="C23" s="3">
        <v>3</v>
      </c>
      <c r="D23" s="4" t="s">
        <v>15</v>
      </c>
      <c r="E23" s="5" t="s">
        <v>42</v>
      </c>
      <c r="F23" s="3" t="s">
        <v>46</v>
      </c>
      <c r="G23" s="3">
        <v>4</v>
      </c>
      <c r="H23" s="6">
        <v>15000000</v>
      </c>
      <c r="I23" s="2">
        <v>1</v>
      </c>
      <c r="J23" s="3">
        <v>1.3888888888888889E-3</v>
      </c>
      <c r="K23" s="7" t="s">
        <v>18</v>
      </c>
      <c r="L23" s="3" t="s">
        <v>60</v>
      </c>
      <c r="M23" s="3" t="s">
        <v>20</v>
      </c>
      <c r="N23" s="3" t="s">
        <v>21</v>
      </c>
      <c r="O23" s="3" t="s">
        <v>45</v>
      </c>
      <c r="P23" s="19"/>
    </row>
    <row r="24" spans="2:16" ht="21" customHeight="1" x14ac:dyDescent="0.3">
      <c r="B24" s="3" t="s">
        <v>14</v>
      </c>
      <c r="C24" s="12">
        <v>11</v>
      </c>
      <c r="D24" s="13" t="s">
        <v>63</v>
      </c>
      <c r="E24" s="14" t="s">
        <v>16</v>
      </c>
      <c r="F24" s="12" t="s">
        <v>24</v>
      </c>
      <c r="G24" s="12">
        <v>1</v>
      </c>
      <c r="H24" s="15">
        <v>19000000</v>
      </c>
      <c r="I24" s="16">
        <v>1</v>
      </c>
      <c r="J24" s="12">
        <v>1.3888888888888889E-3</v>
      </c>
      <c r="K24" s="17" t="s">
        <v>50</v>
      </c>
      <c r="L24" s="12" t="s">
        <v>19</v>
      </c>
      <c r="M24" s="12" t="s">
        <v>26</v>
      </c>
      <c r="N24" s="12" t="s">
        <v>36</v>
      </c>
      <c r="O24" s="12" t="s">
        <v>58</v>
      </c>
      <c r="P24" s="19"/>
    </row>
    <row r="25" spans="2:16" ht="21" customHeight="1" x14ac:dyDescent="0.3">
      <c r="B25" s="3" t="s">
        <v>14</v>
      </c>
      <c r="C25" s="3">
        <v>10</v>
      </c>
      <c r="D25" s="4" t="s">
        <v>63</v>
      </c>
      <c r="E25" s="5" t="s">
        <v>42</v>
      </c>
      <c r="F25" s="3" t="s">
        <v>17</v>
      </c>
      <c r="G25" s="3">
        <v>4</v>
      </c>
      <c r="H25" s="6">
        <v>20000000</v>
      </c>
      <c r="I25" s="2">
        <v>3</v>
      </c>
      <c r="J25" s="3">
        <v>1.3888888888888889E-3</v>
      </c>
      <c r="K25" s="7" t="s">
        <v>18</v>
      </c>
      <c r="L25" s="3" t="s">
        <v>51</v>
      </c>
      <c r="M25" s="3" t="s">
        <v>35</v>
      </c>
      <c r="N25" s="3" t="s">
        <v>36</v>
      </c>
      <c r="O25" s="3" t="s">
        <v>58</v>
      </c>
      <c r="P25" s="19"/>
    </row>
    <row r="26" spans="2:16" ht="21" customHeight="1" x14ac:dyDescent="0.3">
      <c r="B26" s="3" t="s">
        <v>14</v>
      </c>
      <c r="C26" s="12">
        <v>5</v>
      </c>
      <c r="D26" s="13" t="s">
        <v>63</v>
      </c>
      <c r="E26" s="14" t="s">
        <v>42</v>
      </c>
      <c r="F26" s="12" t="s">
        <v>24</v>
      </c>
      <c r="G26" s="12">
        <v>1</v>
      </c>
      <c r="H26" s="15">
        <v>7000000</v>
      </c>
      <c r="I26" s="16">
        <v>2</v>
      </c>
      <c r="J26" s="12">
        <v>1.3888888888888889E-3</v>
      </c>
      <c r="K26" s="17" t="s">
        <v>18</v>
      </c>
      <c r="L26" s="12" t="s">
        <v>60</v>
      </c>
      <c r="M26" s="12" t="s">
        <v>52</v>
      </c>
      <c r="N26" s="12" t="s">
        <v>27</v>
      </c>
      <c r="O26" s="12" t="s">
        <v>56</v>
      </c>
      <c r="P26" s="19"/>
    </row>
    <row r="27" spans="2:16" ht="21" customHeight="1" x14ac:dyDescent="0.3">
      <c r="B27" s="3" t="s">
        <v>14</v>
      </c>
      <c r="C27" s="3">
        <v>12</v>
      </c>
      <c r="D27" s="4" t="s">
        <v>64</v>
      </c>
      <c r="E27" s="5" t="s">
        <v>30</v>
      </c>
      <c r="F27" s="3" t="s">
        <v>24</v>
      </c>
      <c r="G27" s="3">
        <v>2</v>
      </c>
      <c r="H27" s="6">
        <v>38000000</v>
      </c>
      <c r="I27" s="2">
        <v>3</v>
      </c>
      <c r="J27" s="3">
        <v>1.3888888888888889E-3</v>
      </c>
      <c r="K27" s="7" t="s">
        <v>50</v>
      </c>
      <c r="L27" s="3" t="s">
        <v>43</v>
      </c>
      <c r="M27" s="3" t="s">
        <v>44</v>
      </c>
      <c r="N27" s="3" t="s">
        <v>21</v>
      </c>
      <c r="O27" s="3" t="s">
        <v>57</v>
      </c>
      <c r="P27" s="19"/>
    </row>
    <row r="28" spans="2:16" ht="21" customHeight="1" x14ac:dyDescent="0.3">
      <c r="B28" s="3" t="s">
        <v>14</v>
      </c>
      <c r="C28" s="12">
        <v>26</v>
      </c>
      <c r="D28" s="13" t="s">
        <v>23</v>
      </c>
      <c r="E28" s="14" t="s">
        <v>16</v>
      </c>
      <c r="F28" s="12" t="s">
        <v>46</v>
      </c>
      <c r="G28" s="12">
        <v>4</v>
      </c>
      <c r="H28" s="15">
        <v>20000000</v>
      </c>
      <c r="I28" s="16">
        <v>3</v>
      </c>
      <c r="J28" s="12">
        <v>1.3888888888888889E-3</v>
      </c>
      <c r="K28" s="17" t="s">
        <v>65</v>
      </c>
      <c r="L28" s="12" t="s">
        <v>19</v>
      </c>
      <c r="M28" s="12" t="s">
        <v>20</v>
      </c>
      <c r="N28" s="12" t="s">
        <v>39</v>
      </c>
      <c r="O28" s="12" t="s">
        <v>40</v>
      </c>
      <c r="P28" s="19"/>
    </row>
    <row r="29" spans="2:16" ht="21" customHeight="1" x14ac:dyDescent="0.3">
      <c r="B29" s="3" t="s">
        <v>14</v>
      </c>
      <c r="C29" s="3">
        <v>25</v>
      </c>
      <c r="D29" s="4" t="s">
        <v>29</v>
      </c>
      <c r="E29" s="5" t="s">
        <v>16</v>
      </c>
      <c r="F29" s="3" t="s">
        <v>17</v>
      </c>
      <c r="G29" s="3">
        <v>3</v>
      </c>
      <c r="H29" s="6">
        <v>15000000</v>
      </c>
      <c r="I29" s="2">
        <v>3</v>
      </c>
      <c r="J29" s="3">
        <v>1.3888888888888889E-3</v>
      </c>
      <c r="K29" s="7" t="s">
        <v>18</v>
      </c>
      <c r="L29" s="3" t="s">
        <v>60</v>
      </c>
      <c r="M29" s="3" t="s">
        <v>32</v>
      </c>
      <c r="N29" s="3" t="s">
        <v>27</v>
      </c>
      <c r="O29" s="3" t="s">
        <v>56</v>
      </c>
      <c r="P29" s="19"/>
    </row>
    <row r="30" spans="2:16" ht="21" customHeight="1" x14ac:dyDescent="0.3">
      <c r="B30" s="3" t="s">
        <v>14</v>
      </c>
      <c r="C30" s="12">
        <v>11</v>
      </c>
      <c r="D30" s="13" t="s">
        <v>29</v>
      </c>
      <c r="E30" s="14" t="s">
        <v>16</v>
      </c>
      <c r="F30" s="12" t="s">
        <v>46</v>
      </c>
      <c r="G30" s="12">
        <v>3</v>
      </c>
      <c r="H30" s="15">
        <v>12000000</v>
      </c>
      <c r="I30" s="16">
        <v>4</v>
      </c>
      <c r="J30" s="12">
        <v>1.3888888888888889E-3</v>
      </c>
      <c r="K30" s="17" t="s">
        <v>18</v>
      </c>
      <c r="L30" s="12" t="s">
        <v>25</v>
      </c>
      <c r="M30" s="12" t="s">
        <v>20</v>
      </c>
      <c r="N30" s="12" t="s">
        <v>39</v>
      </c>
      <c r="O30" s="12" t="s">
        <v>40</v>
      </c>
      <c r="P30" s="19"/>
    </row>
    <row r="31" spans="2:16" ht="21" customHeight="1" x14ac:dyDescent="0.3">
      <c r="B31" s="3" t="s">
        <v>14</v>
      </c>
      <c r="C31" s="3">
        <v>18</v>
      </c>
      <c r="D31" s="4" t="s">
        <v>29</v>
      </c>
      <c r="E31" s="5" t="s">
        <v>16</v>
      </c>
      <c r="F31" s="3" t="s">
        <v>24</v>
      </c>
      <c r="G31" s="3">
        <v>4</v>
      </c>
      <c r="H31" s="6">
        <v>15000000</v>
      </c>
      <c r="I31" s="2">
        <v>2</v>
      </c>
      <c r="J31" s="3">
        <v>1.3888888888888889E-3</v>
      </c>
      <c r="K31" s="7" t="s">
        <v>18</v>
      </c>
      <c r="L31" s="3" t="s">
        <v>43</v>
      </c>
      <c r="M31" s="3" t="s">
        <v>52</v>
      </c>
      <c r="N31" s="3" t="s">
        <v>21</v>
      </c>
      <c r="O31" s="3" t="s">
        <v>66</v>
      </c>
      <c r="P31" s="19"/>
    </row>
    <row r="32" spans="2:16" ht="21" customHeight="1" x14ac:dyDescent="0.3">
      <c r="B32" s="3" t="s">
        <v>14</v>
      </c>
      <c r="C32" s="12">
        <v>1</v>
      </c>
      <c r="D32" s="13" t="s">
        <v>41</v>
      </c>
      <c r="E32" s="14" t="s">
        <v>34</v>
      </c>
      <c r="F32" s="12" t="s">
        <v>46</v>
      </c>
      <c r="G32" s="12">
        <v>3</v>
      </c>
      <c r="H32" s="15">
        <v>15000000</v>
      </c>
      <c r="I32" s="16">
        <v>3</v>
      </c>
      <c r="J32" s="12">
        <v>1.3888888888888889E-3</v>
      </c>
      <c r="K32" s="17" t="s">
        <v>18</v>
      </c>
      <c r="L32" s="12" t="s">
        <v>43</v>
      </c>
      <c r="M32" s="12" t="s">
        <v>32</v>
      </c>
      <c r="N32" s="12" t="s">
        <v>27</v>
      </c>
      <c r="O32" s="12" t="s">
        <v>56</v>
      </c>
      <c r="P32" s="19"/>
    </row>
    <row r="33" spans="2:16" ht="21" customHeight="1" x14ac:dyDescent="0.3">
      <c r="B33" s="3" t="s">
        <v>14</v>
      </c>
      <c r="C33" s="3">
        <v>1</v>
      </c>
      <c r="D33" s="4" t="s">
        <v>41</v>
      </c>
      <c r="E33" s="5" t="s">
        <v>16</v>
      </c>
      <c r="F33" s="3" t="s">
        <v>46</v>
      </c>
      <c r="G33" s="3">
        <v>2</v>
      </c>
      <c r="H33" s="6">
        <v>12000000</v>
      </c>
      <c r="I33" s="2">
        <v>6</v>
      </c>
      <c r="J33" s="3">
        <v>1.3888888888888889E-3</v>
      </c>
      <c r="K33" s="7" t="s">
        <v>18</v>
      </c>
      <c r="L33" s="3" t="s">
        <v>43</v>
      </c>
      <c r="M33" s="3" t="s">
        <v>32</v>
      </c>
      <c r="N33" s="3" t="s">
        <v>21</v>
      </c>
      <c r="O33" s="3" t="s">
        <v>45</v>
      </c>
      <c r="P33" s="19"/>
    </row>
    <row r="34" spans="2:16" ht="21" customHeight="1" x14ac:dyDescent="0.3">
      <c r="B34" s="3" t="s">
        <v>14</v>
      </c>
      <c r="C34" s="12">
        <v>8</v>
      </c>
      <c r="D34" s="13" t="s">
        <v>41</v>
      </c>
      <c r="E34" s="14" t="s">
        <v>16</v>
      </c>
      <c r="F34" s="12" t="s">
        <v>46</v>
      </c>
      <c r="G34" s="12">
        <v>3</v>
      </c>
      <c r="H34" s="15">
        <v>15000000</v>
      </c>
      <c r="I34" s="16">
        <v>3</v>
      </c>
      <c r="J34" s="12">
        <v>1.3888888888888889E-3</v>
      </c>
      <c r="K34" s="17" t="s">
        <v>18</v>
      </c>
      <c r="L34" s="12" t="s">
        <v>38</v>
      </c>
      <c r="M34" s="12" t="s">
        <v>20</v>
      </c>
      <c r="N34" s="12" t="s">
        <v>21</v>
      </c>
      <c r="O34" s="12" t="s">
        <v>66</v>
      </c>
      <c r="P34" s="19"/>
    </row>
    <row r="35" spans="2:16" ht="21" customHeight="1" x14ac:dyDescent="0.3">
      <c r="B35" s="3" t="s">
        <v>14</v>
      </c>
      <c r="C35" s="3">
        <v>20</v>
      </c>
      <c r="D35" s="4" t="s">
        <v>41</v>
      </c>
      <c r="E35" s="5" t="s">
        <v>30</v>
      </c>
      <c r="F35" s="3" t="s">
        <v>24</v>
      </c>
      <c r="G35" s="3">
        <v>5</v>
      </c>
      <c r="H35" s="6">
        <v>25000000</v>
      </c>
      <c r="I35" s="2">
        <v>4</v>
      </c>
      <c r="J35" s="3">
        <v>1.3888888888888889E-3</v>
      </c>
      <c r="K35" s="7" t="s">
        <v>18</v>
      </c>
      <c r="L35" s="3" t="s">
        <v>38</v>
      </c>
      <c r="M35" s="3" t="s">
        <v>32</v>
      </c>
      <c r="N35" s="3" t="s">
        <v>21</v>
      </c>
      <c r="O35" s="3" t="s">
        <v>67</v>
      </c>
      <c r="P35" s="19"/>
    </row>
    <row r="36" spans="2:16" ht="21" customHeight="1" x14ac:dyDescent="0.3">
      <c r="B36" s="3" t="s">
        <v>14</v>
      </c>
      <c r="C36" s="12">
        <v>20</v>
      </c>
      <c r="D36" s="13" t="s">
        <v>41</v>
      </c>
      <c r="E36" s="14" t="s">
        <v>53</v>
      </c>
      <c r="F36" s="12" t="s">
        <v>17</v>
      </c>
      <c r="G36" s="12">
        <v>2</v>
      </c>
      <c r="H36" s="15">
        <v>12000000</v>
      </c>
      <c r="I36" s="16">
        <v>4</v>
      </c>
      <c r="J36" s="12">
        <v>1.3888888888888889E-3</v>
      </c>
      <c r="K36" s="17" t="s">
        <v>18</v>
      </c>
      <c r="L36" s="12" t="s">
        <v>68</v>
      </c>
      <c r="M36" s="12" t="s">
        <v>35</v>
      </c>
      <c r="N36" s="12" t="s">
        <v>36</v>
      </c>
      <c r="O36" s="12" t="s">
        <v>69</v>
      </c>
      <c r="P36" s="19"/>
    </row>
    <row r="37" spans="2:16" ht="21" customHeight="1" x14ac:dyDescent="0.3">
      <c r="B37" s="3" t="s">
        <v>14</v>
      </c>
      <c r="C37" s="3">
        <v>1</v>
      </c>
      <c r="D37" s="4" t="s">
        <v>41</v>
      </c>
      <c r="E37" s="5" t="s">
        <v>30</v>
      </c>
      <c r="F37" s="3" t="s">
        <v>24</v>
      </c>
      <c r="G37" s="3">
        <v>3</v>
      </c>
      <c r="H37" s="6">
        <v>15000000</v>
      </c>
      <c r="I37" s="2">
        <v>5</v>
      </c>
      <c r="J37" s="3">
        <v>1.3888888888888889E-3</v>
      </c>
      <c r="K37" s="7" t="s">
        <v>18</v>
      </c>
      <c r="L37" s="3" t="s">
        <v>31</v>
      </c>
      <c r="M37" s="3" t="s">
        <v>44</v>
      </c>
      <c r="N37" s="3" t="s">
        <v>36</v>
      </c>
      <c r="O37" s="3" t="s">
        <v>58</v>
      </c>
      <c r="P37" s="19"/>
    </row>
    <row r="38" spans="2:16" ht="21" customHeight="1" x14ac:dyDescent="0.3">
      <c r="B38" s="3" t="s">
        <v>14</v>
      </c>
      <c r="C38" s="12">
        <v>20</v>
      </c>
      <c r="D38" s="13" t="s">
        <v>41</v>
      </c>
      <c r="E38" s="14" t="s">
        <v>30</v>
      </c>
      <c r="F38" s="12" t="s">
        <v>46</v>
      </c>
      <c r="G38" s="12">
        <v>2</v>
      </c>
      <c r="H38" s="15">
        <v>10000000</v>
      </c>
      <c r="I38" s="16">
        <v>1</v>
      </c>
      <c r="J38" s="12">
        <v>1.3888888888888889E-3</v>
      </c>
      <c r="K38" s="17" t="s">
        <v>18</v>
      </c>
      <c r="L38" s="12" t="s">
        <v>68</v>
      </c>
      <c r="M38" s="12" t="s">
        <v>47</v>
      </c>
      <c r="N38" s="12" t="s">
        <v>21</v>
      </c>
      <c r="O38" s="12" t="s">
        <v>39</v>
      </c>
      <c r="P38" s="19"/>
    </row>
    <row r="39" spans="2:16" ht="21" customHeight="1" x14ac:dyDescent="0.3">
      <c r="B39" s="3" t="s">
        <v>14</v>
      </c>
      <c r="C39" s="3">
        <v>1</v>
      </c>
      <c r="D39" s="4" t="s">
        <v>41</v>
      </c>
      <c r="E39" s="5" t="s">
        <v>30</v>
      </c>
      <c r="F39" s="3" t="s">
        <v>17</v>
      </c>
      <c r="G39" s="3">
        <v>3</v>
      </c>
      <c r="H39" s="6">
        <v>12000000</v>
      </c>
      <c r="I39" s="2">
        <v>2</v>
      </c>
      <c r="J39" s="3">
        <v>1.3888888888888889E-3</v>
      </c>
      <c r="K39" s="7" t="s">
        <v>18</v>
      </c>
      <c r="L39" s="3" t="s">
        <v>38</v>
      </c>
      <c r="M39" s="3" t="s">
        <v>26</v>
      </c>
      <c r="N39" s="3" t="s">
        <v>21</v>
      </c>
      <c r="O39" s="3" t="s">
        <v>57</v>
      </c>
      <c r="P39" s="19"/>
    </row>
    <row r="40" spans="2:16" ht="21" customHeight="1" x14ac:dyDescent="0.3">
      <c r="B40" s="3" t="s">
        <v>14</v>
      </c>
      <c r="C40" s="12">
        <v>4</v>
      </c>
      <c r="D40" s="13" t="s">
        <v>41</v>
      </c>
      <c r="E40" s="14" t="s">
        <v>16</v>
      </c>
      <c r="F40" s="12" t="s">
        <v>24</v>
      </c>
      <c r="G40" s="12">
        <v>3</v>
      </c>
      <c r="H40" s="15">
        <v>11000000</v>
      </c>
      <c r="I40" s="16">
        <v>6</v>
      </c>
      <c r="J40" s="12">
        <v>1.3888888888888889E-3</v>
      </c>
      <c r="K40" s="17" t="s">
        <v>18</v>
      </c>
      <c r="L40" s="12" t="s">
        <v>43</v>
      </c>
      <c r="M40" s="12" t="s">
        <v>52</v>
      </c>
      <c r="N40" s="12" t="s">
        <v>27</v>
      </c>
      <c r="O40" s="12" t="s">
        <v>33</v>
      </c>
      <c r="P40" s="19"/>
    </row>
    <row r="41" spans="2:16" ht="21" customHeight="1" x14ac:dyDescent="0.3">
      <c r="B41" s="3" t="s">
        <v>14</v>
      </c>
      <c r="C41" s="3">
        <v>3</v>
      </c>
      <c r="D41" s="4" t="s">
        <v>48</v>
      </c>
      <c r="E41" s="5" t="s">
        <v>34</v>
      </c>
      <c r="F41" s="3" t="s">
        <v>17</v>
      </c>
      <c r="G41" s="3">
        <v>1</v>
      </c>
      <c r="H41" s="6">
        <v>19000000</v>
      </c>
      <c r="I41" s="2">
        <v>3</v>
      </c>
      <c r="J41" s="3">
        <v>1.3888888888888889E-3</v>
      </c>
      <c r="K41" s="7" t="s">
        <v>50</v>
      </c>
      <c r="L41" s="3" t="s">
        <v>68</v>
      </c>
      <c r="M41" s="3" t="s">
        <v>52</v>
      </c>
      <c r="N41" s="3" t="s">
        <v>21</v>
      </c>
      <c r="O41" s="3" t="s">
        <v>57</v>
      </c>
      <c r="P41" s="19"/>
    </row>
    <row r="42" spans="2:16" ht="21" customHeight="1" x14ac:dyDescent="0.3">
      <c r="B42" s="3" t="s">
        <v>14</v>
      </c>
      <c r="C42" s="12">
        <v>22</v>
      </c>
      <c r="D42" s="13" t="s">
        <v>48</v>
      </c>
      <c r="E42" s="14" t="s">
        <v>34</v>
      </c>
      <c r="F42" s="12" t="s">
        <v>17</v>
      </c>
      <c r="G42" s="12">
        <v>1</v>
      </c>
      <c r="H42" s="15">
        <v>19000000</v>
      </c>
      <c r="I42" s="16">
        <v>1</v>
      </c>
      <c r="J42" s="12">
        <v>1.3888888888888889E-3</v>
      </c>
      <c r="K42" s="17" t="s">
        <v>50</v>
      </c>
      <c r="L42" s="12" t="s">
        <v>25</v>
      </c>
      <c r="M42" s="12" t="s">
        <v>55</v>
      </c>
      <c r="N42" s="12" t="s">
        <v>39</v>
      </c>
      <c r="O42" s="12" t="s">
        <v>70</v>
      </c>
      <c r="P42" s="19"/>
    </row>
    <row r="43" spans="2:16" ht="21" customHeight="1" x14ac:dyDescent="0.3">
      <c r="B43" s="3" t="s">
        <v>14</v>
      </c>
      <c r="C43" s="3">
        <v>13</v>
      </c>
      <c r="D43" s="4" t="s">
        <v>48</v>
      </c>
      <c r="E43" s="5" t="s">
        <v>53</v>
      </c>
      <c r="F43" s="3" t="s">
        <v>71</v>
      </c>
      <c r="G43" s="3">
        <v>4</v>
      </c>
      <c r="H43" s="6">
        <v>20000000</v>
      </c>
      <c r="I43" s="2">
        <v>3</v>
      </c>
      <c r="J43" s="3">
        <v>1.3888888888888889E-3</v>
      </c>
      <c r="K43" s="7" t="s">
        <v>65</v>
      </c>
      <c r="L43" s="3" t="s">
        <v>19</v>
      </c>
      <c r="M43" s="3" t="s">
        <v>32</v>
      </c>
      <c r="N43" s="3" t="s">
        <v>36</v>
      </c>
      <c r="O43" s="3" t="s">
        <v>58</v>
      </c>
      <c r="P43" s="19"/>
    </row>
    <row r="44" spans="2:16" ht="21" customHeight="1" x14ac:dyDescent="0.3">
      <c r="B44" s="3" t="s">
        <v>14</v>
      </c>
      <c r="C44" s="12">
        <v>17</v>
      </c>
      <c r="D44" s="13" t="s">
        <v>48</v>
      </c>
      <c r="E44" s="14" t="s">
        <v>53</v>
      </c>
      <c r="F44" s="12" t="s">
        <v>46</v>
      </c>
      <c r="G44" s="12">
        <v>1</v>
      </c>
      <c r="H44" s="15">
        <v>7000000</v>
      </c>
      <c r="I44" s="16">
        <v>1</v>
      </c>
      <c r="J44" s="12">
        <v>1.3888888888888889E-3</v>
      </c>
      <c r="K44" s="17" t="s">
        <v>18</v>
      </c>
      <c r="L44" s="12" t="s">
        <v>19</v>
      </c>
      <c r="M44" s="12" t="s">
        <v>35</v>
      </c>
      <c r="N44" s="12" t="s">
        <v>21</v>
      </c>
      <c r="O44" s="12" t="s">
        <v>57</v>
      </c>
      <c r="P44" s="19"/>
    </row>
    <row r="45" spans="2:16" ht="21" customHeight="1" x14ac:dyDescent="0.3">
      <c r="B45" s="3" t="s">
        <v>14</v>
      </c>
      <c r="C45" s="3">
        <v>30</v>
      </c>
      <c r="D45" s="4" t="s">
        <v>48</v>
      </c>
      <c r="E45" s="5" t="s">
        <v>53</v>
      </c>
      <c r="F45" s="3" t="s">
        <v>24</v>
      </c>
      <c r="G45" s="3">
        <v>2</v>
      </c>
      <c r="H45" s="6">
        <v>10000000</v>
      </c>
      <c r="I45" s="2">
        <v>1</v>
      </c>
      <c r="J45" s="3">
        <v>1.3888888888888889E-3</v>
      </c>
      <c r="K45" s="7" t="s">
        <v>18</v>
      </c>
      <c r="L45" s="3" t="s">
        <v>31</v>
      </c>
      <c r="M45" s="3" t="s">
        <v>35</v>
      </c>
      <c r="N45" s="3" t="s">
        <v>36</v>
      </c>
      <c r="O45" s="3" t="s">
        <v>69</v>
      </c>
      <c r="P45" s="19"/>
    </row>
    <row r="46" spans="2:16" ht="21" customHeight="1" x14ac:dyDescent="0.3">
      <c r="B46" s="3" t="s">
        <v>14</v>
      </c>
      <c r="C46" s="12">
        <v>29</v>
      </c>
      <c r="D46" s="13" t="s">
        <v>48</v>
      </c>
      <c r="E46" s="14" t="s">
        <v>34</v>
      </c>
      <c r="F46" s="12" t="s">
        <v>46</v>
      </c>
      <c r="G46" s="12">
        <v>3</v>
      </c>
      <c r="H46" s="15">
        <v>15000000</v>
      </c>
      <c r="I46" s="16">
        <v>1</v>
      </c>
      <c r="J46" s="12">
        <v>1.3888888888888889E-3</v>
      </c>
      <c r="K46" s="17" t="s">
        <v>18</v>
      </c>
      <c r="L46" s="12" t="s">
        <v>19</v>
      </c>
      <c r="M46" s="12" t="s">
        <v>26</v>
      </c>
      <c r="N46" s="12" t="s">
        <v>27</v>
      </c>
      <c r="O46" s="12" t="s">
        <v>28</v>
      </c>
      <c r="P46" s="19"/>
    </row>
    <row r="47" spans="2:16" ht="21" customHeight="1" x14ac:dyDescent="0.3">
      <c r="B47" s="3" t="s">
        <v>14</v>
      </c>
      <c r="C47" s="3">
        <v>6</v>
      </c>
      <c r="D47" s="4" t="s">
        <v>48</v>
      </c>
      <c r="E47" s="5" t="s">
        <v>53</v>
      </c>
      <c r="F47" s="3" t="s">
        <v>71</v>
      </c>
      <c r="G47" s="3">
        <v>1</v>
      </c>
      <c r="H47" s="6">
        <v>7000000</v>
      </c>
      <c r="I47" s="2">
        <v>3</v>
      </c>
      <c r="J47" s="3">
        <v>1.3888888888888889E-3</v>
      </c>
      <c r="K47" s="7" t="s">
        <v>18</v>
      </c>
      <c r="L47" s="3" t="s">
        <v>68</v>
      </c>
      <c r="M47" s="3" t="s">
        <v>55</v>
      </c>
      <c r="N47" s="3" t="s">
        <v>39</v>
      </c>
      <c r="O47" s="3" t="s">
        <v>70</v>
      </c>
      <c r="P47" s="19"/>
    </row>
    <row r="48" spans="2:16" ht="21" customHeight="1" x14ac:dyDescent="0.3">
      <c r="B48" s="3" t="s">
        <v>14</v>
      </c>
      <c r="C48" s="12">
        <v>22</v>
      </c>
      <c r="D48" s="13" t="s">
        <v>72</v>
      </c>
      <c r="E48" s="14" t="s">
        <v>30</v>
      </c>
      <c r="F48" s="12" t="s">
        <v>17</v>
      </c>
      <c r="G48" s="12">
        <v>5</v>
      </c>
      <c r="H48" s="15">
        <v>25000000</v>
      </c>
      <c r="I48" s="16">
        <v>6</v>
      </c>
      <c r="J48" s="12">
        <v>1.3888888888888889E-3</v>
      </c>
      <c r="K48" s="17" t="s">
        <v>18</v>
      </c>
      <c r="L48" s="12" t="s">
        <v>60</v>
      </c>
      <c r="M48" s="12" t="s">
        <v>47</v>
      </c>
      <c r="N48" s="12" t="s">
        <v>39</v>
      </c>
      <c r="O48" s="12" t="s">
        <v>40</v>
      </c>
      <c r="P48" s="19"/>
    </row>
    <row r="49" spans="2:16" ht="21" customHeight="1" x14ac:dyDescent="0.3">
      <c r="B49" s="3" t="s">
        <v>14</v>
      </c>
      <c r="C49" s="3">
        <v>3</v>
      </c>
      <c r="D49" s="4" t="s">
        <v>72</v>
      </c>
      <c r="E49" s="5" t="s">
        <v>34</v>
      </c>
      <c r="F49" s="3" t="s">
        <v>24</v>
      </c>
      <c r="G49" s="3">
        <v>5</v>
      </c>
      <c r="H49" s="6">
        <v>20000000</v>
      </c>
      <c r="I49" s="2">
        <v>4</v>
      </c>
      <c r="J49" s="3">
        <v>1.3888888888888889E-3</v>
      </c>
      <c r="K49" s="7" t="s">
        <v>18</v>
      </c>
      <c r="L49" s="3" t="s">
        <v>43</v>
      </c>
      <c r="M49" s="3" t="s">
        <v>55</v>
      </c>
      <c r="N49" s="3" t="s">
        <v>27</v>
      </c>
      <c r="O49" s="3" t="s">
        <v>56</v>
      </c>
      <c r="P49" s="19"/>
    </row>
    <row r="50" spans="2:16" ht="21" customHeight="1" x14ac:dyDescent="0.3">
      <c r="B50" s="3" t="s">
        <v>14</v>
      </c>
      <c r="C50" s="12">
        <v>12</v>
      </c>
      <c r="D50" s="13" t="s">
        <v>59</v>
      </c>
      <c r="E50" s="14" t="s">
        <v>16</v>
      </c>
      <c r="F50" s="12" t="s">
        <v>46</v>
      </c>
      <c r="G50" s="12">
        <v>3</v>
      </c>
      <c r="H50" s="15">
        <v>11000000</v>
      </c>
      <c r="I50" s="16">
        <v>1</v>
      </c>
      <c r="J50" s="12">
        <v>1.3888888888888889E-3</v>
      </c>
      <c r="K50" s="17" t="s">
        <v>18</v>
      </c>
      <c r="L50" s="12" t="s">
        <v>60</v>
      </c>
      <c r="M50" s="12" t="s">
        <v>55</v>
      </c>
      <c r="N50" s="12" t="s">
        <v>27</v>
      </c>
      <c r="O50" s="12" t="s">
        <v>56</v>
      </c>
      <c r="P50" s="19"/>
    </row>
    <row r="51" spans="2:16" ht="21" customHeight="1" x14ac:dyDescent="0.3">
      <c r="B51" s="3" t="s">
        <v>14</v>
      </c>
      <c r="C51" s="3">
        <v>11</v>
      </c>
      <c r="D51" s="4" t="s">
        <v>61</v>
      </c>
      <c r="E51" s="5" t="s">
        <v>30</v>
      </c>
      <c r="F51" s="3" t="s">
        <v>24</v>
      </c>
      <c r="G51" s="3">
        <v>5</v>
      </c>
      <c r="H51" s="6">
        <v>25000000</v>
      </c>
      <c r="I51" s="2">
        <v>1</v>
      </c>
      <c r="J51" s="3">
        <v>1.3888888888888889E-3</v>
      </c>
      <c r="K51" s="7" t="s">
        <v>18</v>
      </c>
      <c r="L51" s="3" t="s">
        <v>31</v>
      </c>
      <c r="M51" s="3" t="s">
        <v>47</v>
      </c>
      <c r="N51" s="3" t="s">
        <v>27</v>
      </c>
      <c r="O51" s="3" t="s">
        <v>33</v>
      </c>
      <c r="P51" s="19"/>
    </row>
    <row r="52" spans="2:16" ht="21" customHeight="1" x14ac:dyDescent="0.3">
      <c r="B52" s="3" t="s">
        <v>14</v>
      </c>
      <c r="C52" s="12">
        <v>11</v>
      </c>
      <c r="D52" s="13" t="s">
        <v>62</v>
      </c>
      <c r="E52" s="14" t="s">
        <v>34</v>
      </c>
      <c r="F52" s="12" t="s">
        <v>46</v>
      </c>
      <c r="G52" s="12">
        <v>2</v>
      </c>
      <c r="H52" s="15">
        <v>38000000</v>
      </c>
      <c r="I52" s="16">
        <v>2</v>
      </c>
      <c r="J52" s="12">
        <v>1.3888888888888889E-3</v>
      </c>
      <c r="K52" s="17" t="s">
        <v>50</v>
      </c>
      <c r="L52" s="12" t="s">
        <v>60</v>
      </c>
      <c r="M52" s="12" t="s">
        <v>47</v>
      </c>
      <c r="N52" s="12" t="s">
        <v>21</v>
      </c>
      <c r="O52" s="12" t="s">
        <v>57</v>
      </c>
      <c r="P52" s="19"/>
    </row>
    <row r="53" spans="2:16" ht="21" customHeight="1" x14ac:dyDescent="0.3">
      <c r="B53" s="3" t="s">
        <v>14</v>
      </c>
      <c r="C53" s="3">
        <v>3</v>
      </c>
      <c r="D53" s="4" t="s">
        <v>15</v>
      </c>
      <c r="E53" s="5" t="s">
        <v>42</v>
      </c>
      <c r="F53" s="3" t="s">
        <v>46</v>
      </c>
      <c r="G53" s="3">
        <v>4</v>
      </c>
      <c r="H53" s="6">
        <v>15000000</v>
      </c>
      <c r="I53" s="2">
        <v>1</v>
      </c>
      <c r="J53" s="3">
        <v>1.3888888888888889E-3</v>
      </c>
      <c r="K53" s="7" t="s">
        <v>18</v>
      </c>
      <c r="L53" s="3" t="s">
        <v>60</v>
      </c>
      <c r="M53" s="3" t="s">
        <v>20</v>
      </c>
      <c r="N53" s="3" t="s">
        <v>21</v>
      </c>
      <c r="O53" s="3" t="s">
        <v>45</v>
      </c>
      <c r="P53" s="19"/>
    </row>
    <row r="54" spans="2:16" ht="21" customHeight="1" x14ac:dyDescent="0.3">
      <c r="B54" s="3" t="s">
        <v>14</v>
      </c>
      <c r="C54" s="12">
        <v>11</v>
      </c>
      <c r="D54" s="13" t="s">
        <v>63</v>
      </c>
      <c r="E54" s="14" t="s">
        <v>16</v>
      </c>
      <c r="F54" s="12" t="s">
        <v>24</v>
      </c>
      <c r="G54" s="12">
        <v>1</v>
      </c>
      <c r="H54" s="15">
        <v>19000000</v>
      </c>
      <c r="I54" s="16">
        <v>1</v>
      </c>
      <c r="J54" s="12">
        <v>1.3888888888888889E-3</v>
      </c>
      <c r="K54" s="17" t="s">
        <v>50</v>
      </c>
      <c r="L54" s="12" t="s">
        <v>19</v>
      </c>
      <c r="M54" s="12" t="s">
        <v>26</v>
      </c>
      <c r="N54" s="12" t="s">
        <v>36</v>
      </c>
      <c r="O54" s="12" t="s">
        <v>58</v>
      </c>
      <c r="P54" s="19"/>
    </row>
    <row r="55" spans="2:16" ht="21" customHeight="1" x14ac:dyDescent="0.3">
      <c r="B55" s="3" t="s">
        <v>14</v>
      </c>
      <c r="C55" s="3">
        <v>10</v>
      </c>
      <c r="D55" s="4" t="s">
        <v>63</v>
      </c>
      <c r="E55" s="5" t="s">
        <v>42</v>
      </c>
      <c r="F55" s="3" t="s">
        <v>17</v>
      </c>
      <c r="G55" s="3">
        <v>4</v>
      </c>
      <c r="H55" s="6">
        <v>20000000</v>
      </c>
      <c r="I55" s="2">
        <v>3</v>
      </c>
      <c r="J55" s="3">
        <v>1.3888888888888889E-3</v>
      </c>
      <c r="K55" s="7" t="s">
        <v>18</v>
      </c>
      <c r="L55" s="3" t="s">
        <v>51</v>
      </c>
      <c r="M55" s="3" t="s">
        <v>35</v>
      </c>
      <c r="N55" s="3" t="s">
        <v>36</v>
      </c>
      <c r="O55" s="3" t="s">
        <v>58</v>
      </c>
      <c r="P55" s="19"/>
    </row>
    <row r="56" spans="2:16" ht="21" customHeight="1" x14ac:dyDescent="0.3">
      <c r="B56" s="3" t="s">
        <v>14</v>
      </c>
      <c r="C56" s="12">
        <v>5</v>
      </c>
      <c r="D56" s="13" t="s">
        <v>63</v>
      </c>
      <c r="E56" s="14" t="s">
        <v>42</v>
      </c>
      <c r="F56" s="12" t="s">
        <v>24</v>
      </c>
      <c r="G56" s="12">
        <v>1</v>
      </c>
      <c r="H56" s="15">
        <v>7000000</v>
      </c>
      <c r="I56" s="16">
        <v>2</v>
      </c>
      <c r="J56" s="12">
        <v>1.3888888888888889E-3</v>
      </c>
      <c r="K56" s="17" t="s">
        <v>18</v>
      </c>
      <c r="L56" s="12" t="s">
        <v>60</v>
      </c>
      <c r="M56" s="12" t="s">
        <v>52</v>
      </c>
      <c r="N56" s="12" t="s">
        <v>27</v>
      </c>
      <c r="O56" s="12" t="s">
        <v>56</v>
      </c>
      <c r="P56" s="19"/>
    </row>
    <row r="57" spans="2:16" ht="21" customHeight="1" x14ac:dyDescent="0.3">
      <c r="B57" s="3" t="s">
        <v>14</v>
      </c>
      <c r="C57" s="3">
        <v>12</v>
      </c>
      <c r="D57" s="4" t="s">
        <v>64</v>
      </c>
      <c r="E57" s="5" t="s">
        <v>30</v>
      </c>
      <c r="F57" s="3" t="s">
        <v>24</v>
      </c>
      <c r="G57" s="3">
        <v>2</v>
      </c>
      <c r="H57" s="6">
        <v>38000000</v>
      </c>
      <c r="I57" s="2">
        <v>3</v>
      </c>
      <c r="J57" s="3">
        <v>1.3888888888888889E-3</v>
      </c>
      <c r="K57" s="7" t="s">
        <v>50</v>
      </c>
      <c r="L57" s="3" t="s">
        <v>43</v>
      </c>
      <c r="M57" s="3" t="s">
        <v>44</v>
      </c>
      <c r="N57" s="3" t="s">
        <v>21</v>
      </c>
      <c r="O57" s="3" t="s">
        <v>57</v>
      </c>
      <c r="P57" s="19"/>
    </row>
    <row r="58" spans="2:16" ht="21" customHeight="1" x14ac:dyDescent="0.3">
      <c r="B58" s="3" t="s">
        <v>14</v>
      </c>
      <c r="C58" s="12">
        <v>26</v>
      </c>
      <c r="D58" s="13" t="s">
        <v>23</v>
      </c>
      <c r="E58" s="14" t="s">
        <v>16</v>
      </c>
      <c r="F58" s="12" t="s">
        <v>46</v>
      </c>
      <c r="G58" s="12">
        <v>4</v>
      </c>
      <c r="H58" s="15">
        <v>20000000</v>
      </c>
      <c r="I58" s="16">
        <v>3</v>
      </c>
      <c r="J58" s="12">
        <v>1.3888888888888889E-3</v>
      </c>
      <c r="K58" s="17" t="s">
        <v>65</v>
      </c>
      <c r="L58" s="12" t="s">
        <v>19</v>
      </c>
      <c r="M58" s="12" t="s">
        <v>20</v>
      </c>
      <c r="N58" s="12" t="s">
        <v>39</v>
      </c>
      <c r="O58" s="12" t="s">
        <v>40</v>
      </c>
      <c r="P58" s="19"/>
    </row>
    <row r="59" spans="2:16" ht="21" customHeight="1" x14ac:dyDescent="0.3">
      <c r="B59" s="3" t="s">
        <v>73</v>
      </c>
      <c r="C59" s="3">
        <v>11</v>
      </c>
      <c r="D59" s="4" t="s">
        <v>62</v>
      </c>
      <c r="E59" s="5" t="s">
        <v>34</v>
      </c>
      <c r="F59" s="3" t="s">
        <v>17</v>
      </c>
      <c r="G59" s="3">
        <v>0</v>
      </c>
      <c r="H59" s="6">
        <v>0</v>
      </c>
      <c r="I59" s="2">
        <v>1</v>
      </c>
      <c r="J59" s="3">
        <v>1.3888888888888889E-3</v>
      </c>
      <c r="K59" s="7"/>
      <c r="L59" s="3"/>
      <c r="M59" s="3" t="s">
        <v>32</v>
      </c>
      <c r="N59" s="3" t="s">
        <v>21</v>
      </c>
      <c r="O59" s="3" t="s">
        <v>66</v>
      </c>
      <c r="P59" s="19"/>
    </row>
    <row r="60" spans="2:16" ht="21" customHeight="1" x14ac:dyDescent="0.3">
      <c r="B60" s="3" t="s">
        <v>73</v>
      </c>
      <c r="C60" s="12">
        <v>14</v>
      </c>
      <c r="D60" s="13" t="s">
        <v>15</v>
      </c>
      <c r="E60" s="14" t="s">
        <v>16</v>
      </c>
      <c r="F60" s="12" t="s">
        <v>24</v>
      </c>
      <c r="G60" s="12">
        <v>0</v>
      </c>
      <c r="H60" s="15">
        <v>0</v>
      </c>
      <c r="I60" s="16">
        <v>5</v>
      </c>
      <c r="J60" s="12">
        <v>1.3888888888888889E-3</v>
      </c>
      <c r="K60" s="17"/>
      <c r="L60" s="12"/>
      <c r="M60" s="12" t="s">
        <v>35</v>
      </c>
      <c r="N60" s="12" t="s">
        <v>27</v>
      </c>
      <c r="O60" s="12" t="s">
        <v>56</v>
      </c>
      <c r="P60" s="19"/>
    </row>
    <row r="61" spans="2:16" ht="21" customHeight="1" x14ac:dyDescent="0.3">
      <c r="B61" s="3" t="s">
        <v>73</v>
      </c>
      <c r="C61" s="3">
        <v>1</v>
      </c>
      <c r="D61" s="4" t="s">
        <v>63</v>
      </c>
      <c r="E61" s="5" t="s">
        <v>16</v>
      </c>
      <c r="F61" s="3" t="s">
        <v>24</v>
      </c>
      <c r="G61" s="3">
        <v>0</v>
      </c>
      <c r="H61" s="6">
        <v>0</v>
      </c>
      <c r="I61" s="2">
        <v>1</v>
      </c>
      <c r="J61" s="3">
        <v>1.3888888888888889E-3</v>
      </c>
      <c r="K61" s="7"/>
      <c r="L61" s="3"/>
      <c r="M61" s="3" t="s">
        <v>20</v>
      </c>
      <c r="N61" s="3" t="s">
        <v>36</v>
      </c>
      <c r="O61" s="3" t="s">
        <v>58</v>
      </c>
      <c r="P61" s="19"/>
    </row>
    <row r="62" spans="2:16" ht="21" customHeight="1" x14ac:dyDescent="0.3">
      <c r="B62" s="3" t="s">
        <v>73</v>
      </c>
      <c r="C62" s="12">
        <v>12</v>
      </c>
      <c r="D62" s="13" t="s">
        <v>64</v>
      </c>
      <c r="E62" s="14" t="s">
        <v>30</v>
      </c>
      <c r="F62" s="12" t="s">
        <v>17</v>
      </c>
      <c r="G62" s="12">
        <v>0</v>
      </c>
      <c r="H62" s="15">
        <v>0</v>
      </c>
      <c r="I62" s="16">
        <v>2</v>
      </c>
      <c r="J62" s="12">
        <v>1.3888888888888889E-3</v>
      </c>
      <c r="K62" s="17"/>
      <c r="L62" s="12"/>
      <c r="M62" s="12" t="s">
        <v>35</v>
      </c>
      <c r="N62" s="12" t="s">
        <v>27</v>
      </c>
      <c r="O62" s="12" t="s">
        <v>28</v>
      </c>
      <c r="P62" s="19"/>
    </row>
    <row r="63" spans="2:16" ht="21" customHeight="1" x14ac:dyDescent="0.3">
      <c r="B63" s="3" t="s">
        <v>73</v>
      </c>
      <c r="C63" s="3">
        <v>7</v>
      </c>
      <c r="D63" s="4" t="s">
        <v>41</v>
      </c>
      <c r="E63" s="5" t="s">
        <v>53</v>
      </c>
      <c r="F63" s="3" t="s">
        <v>24</v>
      </c>
      <c r="G63" s="3">
        <v>0</v>
      </c>
      <c r="H63" s="6">
        <v>0</v>
      </c>
      <c r="I63" s="2">
        <v>6</v>
      </c>
      <c r="J63" s="3">
        <v>1.3888888888888889E-3</v>
      </c>
      <c r="K63" s="7"/>
      <c r="L63" s="3"/>
      <c r="M63" s="3" t="s">
        <v>47</v>
      </c>
      <c r="N63" s="3" t="s">
        <v>39</v>
      </c>
      <c r="O63" s="3" t="s">
        <v>70</v>
      </c>
      <c r="P63" s="19"/>
    </row>
    <row r="64" spans="2:16" ht="21" customHeight="1" x14ac:dyDescent="0.3">
      <c r="B64" s="3" t="s">
        <v>73</v>
      </c>
      <c r="C64" s="12">
        <v>5</v>
      </c>
      <c r="D64" s="13" t="s">
        <v>41</v>
      </c>
      <c r="E64" s="14" t="s">
        <v>34</v>
      </c>
      <c r="F64" s="12" t="s">
        <v>46</v>
      </c>
      <c r="G64" s="12">
        <v>0</v>
      </c>
      <c r="H64" s="15">
        <v>0</v>
      </c>
      <c r="I64" s="16">
        <v>4</v>
      </c>
      <c r="J64" s="12">
        <v>1.3888888888888889E-3</v>
      </c>
      <c r="K64" s="17"/>
      <c r="L64" s="12"/>
      <c r="M64" s="12" t="s">
        <v>55</v>
      </c>
      <c r="N64" s="12" t="s">
        <v>27</v>
      </c>
      <c r="O64" s="12" t="s">
        <v>28</v>
      </c>
      <c r="P64" s="19"/>
    </row>
    <row r="65" spans="2:16" ht="21" customHeight="1" x14ac:dyDescent="0.3">
      <c r="B65" s="3" t="s">
        <v>73</v>
      </c>
      <c r="C65" s="3">
        <v>23</v>
      </c>
      <c r="D65" s="4" t="s">
        <v>48</v>
      </c>
      <c r="E65" s="5" t="s">
        <v>16</v>
      </c>
      <c r="F65" s="3" t="s">
        <v>24</v>
      </c>
      <c r="G65" s="3">
        <v>0</v>
      </c>
      <c r="H65" s="6">
        <v>0</v>
      </c>
      <c r="I65" s="2">
        <v>3</v>
      </c>
      <c r="J65" s="3">
        <v>1.3888888888888889E-3</v>
      </c>
      <c r="K65" s="7"/>
      <c r="L65" s="3"/>
      <c r="M65" s="3" t="s">
        <v>20</v>
      </c>
      <c r="N65" s="3" t="s">
        <v>39</v>
      </c>
      <c r="O65" s="3" t="s">
        <v>40</v>
      </c>
      <c r="P65" s="19"/>
    </row>
    <row r="66" spans="2:16" ht="21" customHeight="1" x14ac:dyDescent="0.3">
      <c r="B66" s="3" t="s">
        <v>73</v>
      </c>
      <c r="C66" s="12">
        <v>19</v>
      </c>
      <c r="D66" s="13" t="s">
        <v>48</v>
      </c>
      <c r="E66" s="14" t="s">
        <v>34</v>
      </c>
      <c r="F66" s="12" t="s">
        <v>24</v>
      </c>
      <c r="G66" s="12">
        <v>0</v>
      </c>
      <c r="H66" s="15">
        <v>0</v>
      </c>
      <c r="I66" s="16">
        <v>1</v>
      </c>
      <c r="J66" s="12">
        <v>1.3888888888888889E-3</v>
      </c>
      <c r="K66" s="17"/>
      <c r="L66" s="12"/>
      <c r="M66" s="12" t="s">
        <v>52</v>
      </c>
      <c r="N66" s="12" t="s">
        <v>21</v>
      </c>
      <c r="O66" s="12" t="s">
        <v>67</v>
      </c>
      <c r="P66" s="19"/>
    </row>
    <row r="67" spans="2:16" ht="21" customHeight="1" x14ac:dyDescent="0.3">
      <c r="B67" s="3" t="s">
        <v>73</v>
      </c>
      <c r="C67" s="3">
        <v>10</v>
      </c>
      <c r="D67" s="4" t="s">
        <v>72</v>
      </c>
      <c r="E67" s="5" t="s">
        <v>53</v>
      </c>
      <c r="F67" s="3" t="s">
        <v>17</v>
      </c>
      <c r="G67" s="3">
        <v>0</v>
      </c>
      <c r="H67" s="6">
        <v>0</v>
      </c>
      <c r="I67" s="2">
        <v>1</v>
      </c>
      <c r="J67" s="3">
        <v>1.3888888888888889E-3</v>
      </c>
      <c r="K67" s="7"/>
      <c r="L67" s="3"/>
      <c r="M67" s="3" t="s">
        <v>52</v>
      </c>
      <c r="N67" s="3" t="s">
        <v>21</v>
      </c>
      <c r="O67" s="3" t="s">
        <v>45</v>
      </c>
      <c r="P67" s="19"/>
    </row>
    <row r="68" spans="2:16" ht="21" customHeight="1" x14ac:dyDescent="0.3">
      <c r="B68" s="3" t="s">
        <v>73</v>
      </c>
      <c r="C68" s="12">
        <v>11</v>
      </c>
      <c r="D68" s="13" t="s">
        <v>62</v>
      </c>
      <c r="E68" s="14" t="s">
        <v>34</v>
      </c>
      <c r="F68" s="12" t="s">
        <v>17</v>
      </c>
      <c r="G68" s="12">
        <v>0</v>
      </c>
      <c r="H68" s="15">
        <v>0</v>
      </c>
      <c r="I68" s="16">
        <v>1</v>
      </c>
      <c r="J68" s="12">
        <v>1.3888888888888889E-3</v>
      </c>
      <c r="K68" s="17"/>
      <c r="L68" s="12"/>
      <c r="M68" s="12" t="s">
        <v>32</v>
      </c>
      <c r="N68" s="12" t="s">
        <v>21</v>
      </c>
      <c r="O68" s="12" t="s">
        <v>66</v>
      </c>
      <c r="P68" s="19"/>
    </row>
    <row r="69" spans="2:16" ht="21" customHeight="1" x14ac:dyDescent="0.3">
      <c r="B69" s="3" t="s">
        <v>73</v>
      </c>
      <c r="C69" s="3">
        <v>14</v>
      </c>
      <c r="D69" s="4" t="s">
        <v>15</v>
      </c>
      <c r="E69" s="5" t="s">
        <v>16</v>
      </c>
      <c r="F69" s="3" t="s">
        <v>24</v>
      </c>
      <c r="G69" s="3">
        <v>0</v>
      </c>
      <c r="H69" s="6">
        <v>0</v>
      </c>
      <c r="I69" s="2">
        <v>5</v>
      </c>
      <c r="J69" s="3">
        <v>1.3888888888888889E-3</v>
      </c>
      <c r="K69" s="7"/>
      <c r="L69" s="3"/>
      <c r="M69" s="3" t="s">
        <v>35</v>
      </c>
      <c r="N69" s="3" t="s">
        <v>27</v>
      </c>
      <c r="O69" s="3" t="s">
        <v>56</v>
      </c>
      <c r="P69" s="19"/>
    </row>
    <row r="70" spans="2:16" ht="21" customHeight="1" x14ac:dyDescent="0.3">
      <c r="B70" s="3" t="s">
        <v>73</v>
      </c>
      <c r="C70" s="12">
        <v>1</v>
      </c>
      <c r="D70" s="13" t="s">
        <v>63</v>
      </c>
      <c r="E70" s="14" t="s">
        <v>16</v>
      </c>
      <c r="F70" s="12" t="s">
        <v>24</v>
      </c>
      <c r="G70" s="12">
        <v>0</v>
      </c>
      <c r="H70" s="15">
        <v>0</v>
      </c>
      <c r="I70" s="16">
        <v>1</v>
      </c>
      <c r="J70" s="12">
        <v>1.3888888888888889E-3</v>
      </c>
      <c r="K70" s="17"/>
      <c r="L70" s="12"/>
      <c r="M70" s="12" t="s">
        <v>20</v>
      </c>
      <c r="N70" s="12" t="s">
        <v>36</v>
      </c>
      <c r="O70" s="12" t="s">
        <v>58</v>
      </c>
      <c r="P70" s="19"/>
    </row>
    <row r="71" spans="2:16" ht="21" customHeight="1" x14ac:dyDescent="0.3">
      <c r="B71" s="3" t="s">
        <v>73</v>
      </c>
      <c r="C71" s="3">
        <v>12</v>
      </c>
      <c r="D71" s="4" t="s">
        <v>64</v>
      </c>
      <c r="E71" s="5" t="s">
        <v>30</v>
      </c>
      <c r="F71" s="3" t="s">
        <v>17</v>
      </c>
      <c r="G71" s="3">
        <v>0</v>
      </c>
      <c r="H71" s="6">
        <v>0</v>
      </c>
      <c r="I71" s="2">
        <v>2</v>
      </c>
      <c r="J71" s="3">
        <v>1.3888888888888889E-3</v>
      </c>
      <c r="K71" s="7"/>
      <c r="L71" s="3"/>
      <c r="M71" s="3" t="s">
        <v>35</v>
      </c>
      <c r="N71" s="3" t="s">
        <v>27</v>
      </c>
      <c r="O71" s="3" t="s">
        <v>28</v>
      </c>
      <c r="P71" s="19"/>
    </row>
    <row r="72" spans="2:16" ht="21" customHeight="1" x14ac:dyDescent="0.3">
      <c r="B72" s="3" t="s">
        <v>14</v>
      </c>
      <c r="C72" s="12">
        <v>1</v>
      </c>
      <c r="D72" s="13" t="s">
        <v>63</v>
      </c>
      <c r="E72" s="14" t="s">
        <v>34</v>
      </c>
      <c r="F72" s="12" t="s">
        <v>24</v>
      </c>
      <c r="G72" s="12">
        <v>5</v>
      </c>
      <c r="H72" s="15">
        <v>25000000</v>
      </c>
      <c r="I72" s="16">
        <v>1</v>
      </c>
      <c r="J72" s="12">
        <v>1.3888888888888889E-3</v>
      </c>
      <c r="K72" s="17" t="s">
        <v>18</v>
      </c>
      <c r="L72" s="12" t="s">
        <v>51</v>
      </c>
      <c r="M72" s="12" t="s">
        <v>32</v>
      </c>
      <c r="N72" s="12" t="s">
        <v>39</v>
      </c>
      <c r="O72" s="12" t="s">
        <v>70</v>
      </c>
      <c r="P72" s="19"/>
    </row>
    <row r="73" spans="2:16" ht="21" customHeight="1" x14ac:dyDescent="0.3">
      <c r="B73" s="3" t="s">
        <v>14</v>
      </c>
      <c r="C73" s="3">
        <v>12</v>
      </c>
      <c r="D73" s="4" t="s">
        <v>64</v>
      </c>
      <c r="E73" s="5" t="s">
        <v>16</v>
      </c>
      <c r="F73" s="3" t="s">
        <v>46</v>
      </c>
      <c r="G73" s="3">
        <v>2</v>
      </c>
      <c r="H73" s="6">
        <v>12000000</v>
      </c>
      <c r="I73" s="2">
        <v>2</v>
      </c>
      <c r="J73" s="3">
        <v>1.3888888888888889E-3</v>
      </c>
      <c r="K73" s="7" t="s">
        <v>18</v>
      </c>
      <c r="L73" s="3" t="s">
        <v>19</v>
      </c>
      <c r="M73" s="3" t="s">
        <v>32</v>
      </c>
      <c r="N73" s="3" t="s">
        <v>27</v>
      </c>
      <c r="O73" s="3" t="s">
        <v>28</v>
      </c>
      <c r="P73" s="19"/>
    </row>
    <row r="74" spans="2:16" ht="21" customHeight="1" x14ac:dyDescent="0.3">
      <c r="B74" s="3" t="s">
        <v>14</v>
      </c>
      <c r="C74" s="12">
        <v>12</v>
      </c>
      <c r="D74" s="13" t="s">
        <v>64</v>
      </c>
      <c r="E74" s="14" t="s">
        <v>16</v>
      </c>
      <c r="F74" s="12" t="s">
        <v>46</v>
      </c>
      <c r="G74" s="12">
        <v>3</v>
      </c>
      <c r="H74" s="15">
        <v>15000000</v>
      </c>
      <c r="I74" s="16">
        <v>5</v>
      </c>
      <c r="J74" s="12">
        <v>1.3888888888888889E-3</v>
      </c>
      <c r="K74" s="17" t="s">
        <v>18</v>
      </c>
      <c r="L74" s="12" t="s">
        <v>43</v>
      </c>
      <c r="M74" s="12" t="s">
        <v>52</v>
      </c>
      <c r="N74" s="12" t="s">
        <v>21</v>
      </c>
      <c r="O74" s="12" t="s">
        <v>67</v>
      </c>
      <c r="P74" s="19"/>
    </row>
    <row r="75" spans="2:16" ht="21" customHeight="1" x14ac:dyDescent="0.3">
      <c r="B75" s="3" t="s">
        <v>14</v>
      </c>
      <c r="C75" s="3">
        <v>10</v>
      </c>
      <c r="D75" s="4" t="s">
        <v>23</v>
      </c>
      <c r="E75" s="5" t="s">
        <v>16</v>
      </c>
      <c r="F75" s="3" t="s">
        <v>71</v>
      </c>
      <c r="G75" s="3">
        <v>2</v>
      </c>
      <c r="H75" s="6">
        <v>12000000</v>
      </c>
      <c r="I75" s="2">
        <v>4</v>
      </c>
      <c r="J75" s="3">
        <v>1.3888888888888889E-3</v>
      </c>
      <c r="K75" s="7" t="s">
        <v>18</v>
      </c>
      <c r="L75" s="3" t="s">
        <v>54</v>
      </c>
      <c r="M75" s="3" t="s">
        <v>35</v>
      </c>
      <c r="N75" s="3" t="s">
        <v>27</v>
      </c>
      <c r="O75" s="3" t="s">
        <v>33</v>
      </c>
      <c r="P75" s="19"/>
    </row>
    <row r="76" spans="2:16" ht="21" customHeight="1" x14ac:dyDescent="0.3">
      <c r="B76" s="3" t="s">
        <v>14</v>
      </c>
      <c r="C76" s="12">
        <v>23</v>
      </c>
      <c r="D76" s="13" t="s">
        <v>29</v>
      </c>
      <c r="E76" s="14" t="s">
        <v>16</v>
      </c>
      <c r="F76" s="12" t="s">
        <v>46</v>
      </c>
      <c r="G76" s="12">
        <v>5</v>
      </c>
      <c r="H76" s="15">
        <v>20000000</v>
      </c>
      <c r="I76" s="16">
        <v>1</v>
      </c>
      <c r="J76" s="12">
        <v>1.3888888888888889E-3</v>
      </c>
      <c r="K76" s="17" t="s">
        <v>18</v>
      </c>
      <c r="L76" s="12" t="s">
        <v>51</v>
      </c>
      <c r="M76" s="12" t="s">
        <v>32</v>
      </c>
      <c r="N76" s="12" t="s">
        <v>36</v>
      </c>
      <c r="O76" s="12" t="s">
        <v>69</v>
      </c>
      <c r="P76" s="19"/>
    </row>
    <row r="77" spans="2:16" ht="21" customHeight="1" x14ac:dyDescent="0.3">
      <c r="B77" s="3" t="s">
        <v>14</v>
      </c>
      <c r="C77" s="3">
        <v>8</v>
      </c>
      <c r="D77" s="4" t="s">
        <v>29</v>
      </c>
      <c r="E77" s="5" t="s">
        <v>34</v>
      </c>
      <c r="F77" s="3" t="s">
        <v>17</v>
      </c>
      <c r="G77" s="3">
        <v>5</v>
      </c>
      <c r="H77" s="6">
        <v>21000000</v>
      </c>
      <c r="I77" s="2">
        <v>4</v>
      </c>
      <c r="J77" s="3">
        <v>1.3888888888888889E-3</v>
      </c>
      <c r="K77" s="7" t="s">
        <v>18</v>
      </c>
      <c r="L77" s="3" t="s">
        <v>19</v>
      </c>
      <c r="M77" s="3" t="s">
        <v>47</v>
      </c>
      <c r="N77" s="3" t="s">
        <v>21</v>
      </c>
      <c r="O77" s="3" t="s">
        <v>39</v>
      </c>
      <c r="P77" s="19"/>
    </row>
    <row r="78" spans="2:16" ht="21" customHeight="1" x14ac:dyDescent="0.3">
      <c r="B78" s="3" t="s">
        <v>14</v>
      </c>
      <c r="C78" s="12">
        <v>22</v>
      </c>
      <c r="D78" s="13" t="s">
        <v>29</v>
      </c>
      <c r="E78" s="14" t="s">
        <v>16</v>
      </c>
      <c r="F78" s="12" t="s">
        <v>46</v>
      </c>
      <c r="G78" s="12">
        <v>4</v>
      </c>
      <c r="H78" s="15">
        <v>15000000</v>
      </c>
      <c r="I78" s="16">
        <v>3</v>
      </c>
      <c r="J78" s="12">
        <v>1.3888888888888889E-3</v>
      </c>
      <c r="K78" s="17" t="s">
        <v>18</v>
      </c>
      <c r="L78" s="12" t="s">
        <v>43</v>
      </c>
      <c r="M78" s="12" t="s">
        <v>47</v>
      </c>
      <c r="N78" s="12" t="s">
        <v>27</v>
      </c>
      <c r="O78" s="12" t="s">
        <v>33</v>
      </c>
      <c r="P78" s="19"/>
    </row>
    <row r="79" spans="2:16" ht="21" customHeight="1" x14ac:dyDescent="0.3">
      <c r="B79" s="3" t="s">
        <v>14</v>
      </c>
      <c r="C79" s="3">
        <v>30</v>
      </c>
      <c r="D79" s="4" t="s">
        <v>29</v>
      </c>
      <c r="E79" s="5" t="s">
        <v>16</v>
      </c>
      <c r="F79" s="3" t="s">
        <v>49</v>
      </c>
      <c r="G79" s="3">
        <v>2</v>
      </c>
      <c r="H79" s="6">
        <v>12000000</v>
      </c>
      <c r="I79" s="2">
        <v>3</v>
      </c>
      <c r="J79" s="3">
        <v>1.3888888888888889E-3</v>
      </c>
      <c r="K79" s="7" t="s">
        <v>18</v>
      </c>
      <c r="L79" s="3" t="s">
        <v>51</v>
      </c>
      <c r="M79" s="3" t="s">
        <v>52</v>
      </c>
      <c r="N79" s="3" t="s">
        <v>21</v>
      </c>
      <c r="O79" s="3" t="s">
        <v>67</v>
      </c>
      <c r="P79" s="19"/>
    </row>
    <row r="80" spans="2:16" ht="21" customHeight="1" x14ac:dyDescent="0.3">
      <c r="B80" s="3" t="s">
        <v>14</v>
      </c>
      <c r="C80" s="12">
        <v>8</v>
      </c>
      <c r="D80" s="13" t="s">
        <v>41</v>
      </c>
      <c r="E80" s="14" t="s">
        <v>16</v>
      </c>
      <c r="F80" s="12" t="s">
        <v>24</v>
      </c>
      <c r="G80" s="12">
        <v>4</v>
      </c>
      <c r="H80" s="15">
        <v>20000000</v>
      </c>
      <c r="I80" s="16">
        <v>3</v>
      </c>
      <c r="J80" s="12">
        <v>1.3888888888888889E-3</v>
      </c>
      <c r="K80" s="17" t="s">
        <v>18</v>
      </c>
      <c r="L80" s="12" t="s">
        <v>68</v>
      </c>
      <c r="M80" s="12" t="s">
        <v>47</v>
      </c>
      <c r="N80" s="12" t="s">
        <v>36</v>
      </c>
      <c r="O80" s="12" t="s">
        <v>58</v>
      </c>
      <c r="P80" s="19"/>
    </row>
    <row r="81" spans="2:16" ht="21" customHeight="1" x14ac:dyDescent="0.3">
      <c r="B81" s="3" t="s">
        <v>14</v>
      </c>
      <c r="C81" s="3">
        <v>30</v>
      </c>
      <c r="D81" s="4" t="s">
        <v>41</v>
      </c>
      <c r="E81" s="5" t="s">
        <v>42</v>
      </c>
      <c r="F81" s="3" t="s">
        <v>46</v>
      </c>
      <c r="G81" s="3">
        <v>3</v>
      </c>
      <c r="H81" s="6">
        <v>15000000</v>
      </c>
      <c r="I81" s="2">
        <v>1</v>
      </c>
      <c r="J81" s="3">
        <v>1.3888888888888889E-3</v>
      </c>
      <c r="K81" s="7" t="s">
        <v>18</v>
      </c>
      <c r="L81" s="3" t="s">
        <v>19</v>
      </c>
      <c r="M81" s="3" t="s">
        <v>26</v>
      </c>
      <c r="N81" s="3" t="s">
        <v>27</v>
      </c>
      <c r="O81" s="3" t="s">
        <v>28</v>
      </c>
      <c r="P81" s="19"/>
    </row>
    <row r="82" spans="2:16" ht="21" customHeight="1" x14ac:dyDescent="0.3">
      <c r="B82" s="3" t="s">
        <v>14</v>
      </c>
      <c r="C82" s="12">
        <v>9</v>
      </c>
      <c r="D82" s="13" t="s">
        <v>41</v>
      </c>
      <c r="E82" s="14" t="s">
        <v>30</v>
      </c>
      <c r="F82" s="12" t="s">
        <v>46</v>
      </c>
      <c r="G82" s="12">
        <v>3</v>
      </c>
      <c r="H82" s="15">
        <v>15000000</v>
      </c>
      <c r="I82" s="16">
        <v>3</v>
      </c>
      <c r="J82" s="12">
        <v>1.3888888888888889E-3</v>
      </c>
      <c r="K82" s="17" t="s">
        <v>18</v>
      </c>
      <c r="L82" s="12" t="s">
        <v>43</v>
      </c>
      <c r="M82" s="12" t="s">
        <v>55</v>
      </c>
      <c r="N82" s="12" t="s">
        <v>27</v>
      </c>
      <c r="O82" s="12" t="s">
        <v>74</v>
      </c>
      <c r="P82" s="19"/>
    </row>
    <row r="83" spans="2:16" ht="21" customHeight="1" x14ac:dyDescent="0.3">
      <c r="B83" s="3" t="s">
        <v>14</v>
      </c>
      <c r="C83" s="3">
        <v>11</v>
      </c>
      <c r="D83" s="4" t="s">
        <v>41</v>
      </c>
      <c r="E83" s="5" t="s">
        <v>42</v>
      </c>
      <c r="F83" s="3" t="s">
        <v>46</v>
      </c>
      <c r="G83" s="3">
        <v>3</v>
      </c>
      <c r="H83" s="6">
        <v>15000000</v>
      </c>
      <c r="I83" s="2">
        <v>2</v>
      </c>
      <c r="J83" s="3">
        <v>1.3888888888888889E-3</v>
      </c>
      <c r="K83" s="7" t="s">
        <v>18</v>
      </c>
      <c r="L83" s="3" t="s">
        <v>60</v>
      </c>
      <c r="M83" s="3" t="s">
        <v>55</v>
      </c>
      <c r="N83" s="3" t="s">
        <v>27</v>
      </c>
      <c r="O83" s="3" t="s">
        <v>56</v>
      </c>
      <c r="P83" s="19"/>
    </row>
    <row r="84" spans="2:16" ht="21" customHeight="1" x14ac:dyDescent="0.3">
      <c r="B84" s="3" t="s">
        <v>14</v>
      </c>
      <c r="C84" s="12">
        <v>26</v>
      </c>
      <c r="D84" s="13" t="s">
        <v>41</v>
      </c>
      <c r="E84" s="14" t="s">
        <v>16</v>
      </c>
      <c r="F84" s="12" t="s">
        <v>24</v>
      </c>
      <c r="G84" s="12">
        <v>1</v>
      </c>
      <c r="H84" s="15">
        <v>7000000</v>
      </c>
      <c r="I84" s="16">
        <v>2</v>
      </c>
      <c r="J84" s="12">
        <v>1.3888888888888889E-3</v>
      </c>
      <c r="K84" s="17" t="s">
        <v>18</v>
      </c>
      <c r="L84" s="12" t="s">
        <v>68</v>
      </c>
      <c r="M84" s="12" t="s">
        <v>55</v>
      </c>
      <c r="N84" s="12" t="s">
        <v>21</v>
      </c>
      <c r="O84" s="12" t="s">
        <v>66</v>
      </c>
      <c r="P84" s="19"/>
    </row>
    <row r="85" spans="2:16" ht="21" customHeight="1" x14ac:dyDescent="0.3">
      <c r="B85" s="3" t="s">
        <v>14</v>
      </c>
      <c r="C85" s="3">
        <v>22</v>
      </c>
      <c r="D85" s="4" t="s">
        <v>48</v>
      </c>
      <c r="E85" s="5" t="s">
        <v>34</v>
      </c>
      <c r="F85" s="3" t="s">
        <v>24</v>
      </c>
      <c r="G85" s="3">
        <v>2</v>
      </c>
      <c r="H85" s="6">
        <v>38000000</v>
      </c>
      <c r="I85" s="2">
        <v>4</v>
      </c>
      <c r="J85" s="3">
        <v>1.3888888888888889E-3</v>
      </c>
      <c r="K85" s="7" t="s">
        <v>50</v>
      </c>
      <c r="L85" s="3" t="s">
        <v>60</v>
      </c>
      <c r="M85" s="3" t="s">
        <v>35</v>
      </c>
      <c r="N85" s="3" t="s">
        <v>39</v>
      </c>
      <c r="O85" s="3" t="s">
        <v>70</v>
      </c>
      <c r="P85" s="19"/>
    </row>
    <row r="86" spans="2:16" ht="21" customHeight="1" x14ac:dyDescent="0.3">
      <c r="B86" s="3" t="s">
        <v>14</v>
      </c>
      <c r="C86" s="12">
        <v>3</v>
      </c>
      <c r="D86" s="13" t="s">
        <v>48</v>
      </c>
      <c r="E86" s="14" t="s">
        <v>53</v>
      </c>
      <c r="F86" s="12" t="s">
        <v>24</v>
      </c>
      <c r="G86" s="12">
        <v>1</v>
      </c>
      <c r="H86" s="15">
        <v>19000000</v>
      </c>
      <c r="I86" s="16">
        <v>1</v>
      </c>
      <c r="J86" s="12">
        <v>1.3888888888888889E-3</v>
      </c>
      <c r="K86" s="17" t="s">
        <v>50</v>
      </c>
      <c r="L86" s="12" t="s">
        <v>43</v>
      </c>
      <c r="M86" s="12" t="s">
        <v>20</v>
      </c>
      <c r="N86" s="12" t="s">
        <v>27</v>
      </c>
      <c r="O86" s="12" t="s">
        <v>33</v>
      </c>
      <c r="P86" s="19"/>
    </row>
    <row r="87" spans="2:16" ht="21" customHeight="1" x14ac:dyDescent="0.3">
      <c r="B87" s="3" t="s">
        <v>14</v>
      </c>
      <c r="C87" s="3">
        <v>8</v>
      </c>
      <c r="D87" s="4" t="s">
        <v>48</v>
      </c>
      <c r="E87" s="5" t="s">
        <v>53</v>
      </c>
      <c r="F87" s="3" t="s">
        <v>17</v>
      </c>
      <c r="G87" s="3">
        <v>2</v>
      </c>
      <c r="H87" s="6">
        <v>38000000</v>
      </c>
      <c r="I87" s="2">
        <v>1</v>
      </c>
      <c r="J87" s="3">
        <v>1.3888888888888889E-3</v>
      </c>
      <c r="K87" s="7" t="s">
        <v>50</v>
      </c>
      <c r="L87" s="3" t="s">
        <v>54</v>
      </c>
      <c r="M87" s="3" t="s">
        <v>26</v>
      </c>
      <c r="N87" s="3" t="s">
        <v>21</v>
      </c>
      <c r="O87" s="3" t="s">
        <v>22</v>
      </c>
      <c r="P87" s="19"/>
    </row>
    <row r="88" spans="2:16" ht="21" customHeight="1" x14ac:dyDescent="0.3">
      <c r="B88" s="3" t="s">
        <v>14</v>
      </c>
      <c r="C88" s="12">
        <v>19</v>
      </c>
      <c r="D88" s="13" t="s">
        <v>48</v>
      </c>
      <c r="E88" s="14" t="s">
        <v>30</v>
      </c>
      <c r="F88" s="12" t="s">
        <v>24</v>
      </c>
      <c r="G88" s="12">
        <v>2</v>
      </c>
      <c r="H88" s="15">
        <v>12000000</v>
      </c>
      <c r="I88" s="16">
        <v>1</v>
      </c>
      <c r="J88" s="12">
        <v>1.3888888888888889E-3</v>
      </c>
      <c r="K88" s="17" t="s">
        <v>18</v>
      </c>
      <c r="L88" s="12" t="s">
        <v>19</v>
      </c>
      <c r="M88" s="12" t="s">
        <v>20</v>
      </c>
      <c r="N88" s="12" t="s">
        <v>39</v>
      </c>
      <c r="O88" s="12" t="s">
        <v>70</v>
      </c>
      <c r="P88" s="19"/>
    </row>
    <row r="89" spans="2:16" ht="21" customHeight="1" x14ac:dyDescent="0.3">
      <c r="B89" s="3" t="s">
        <v>14</v>
      </c>
      <c r="C89" s="3">
        <v>1</v>
      </c>
      <c r="D89" s="4" t="s">
        <v>63</v>
      </c>
      <c r="E89" s="5" t="s">
        <v>34</v>
      </c>
      <c r="F89" s="3" t="s">
        <v>24</v>
      </c>
      <c r="G89" s="3">
        <v>5</v>
      </c>
      <c r="H89" s="6">
        <v>25000000</v>
      </c>
      <c r="I89" s="2">
        <v>1</v>
      </c>
      <c r="J89" s="3">
        <v>1.3888888888888889E-3</v>
      </c>
      <c r="K89" s="7" t="s">
        <v>18</v>
      </c>
      <c r="L89" s="3" t="s">
        <v>51</v>
      </c>
      <c r="M89" s="3" t="s">
        <v>32</v>
      </c>
      <c r="N89" s="3" t="s">
        <v>39</v>
      </c>
      <c r="O89" s="3" t="s">
        <v>70</v>
      </c>
      <c r="P89" s="19"/>
    </row>
    <row r="90" spans="2:16" ht="21" customHeight="1" x14ac:dyDescent="0.3">
      <c r="B90" s="3" t="s">
        <v>14</v>
      </c>
      <c r="C90" s="12">
        <v>12</v>
      </c>
      <c r="D90" s="13" t="s">
        <v>64</v>
      </c>
      <c r="E90" s="14" t="s">
        <v>16</v>
      </c>
      <c r="F90" s="12" t="s">
        <v>46</v>
      </c>
      <c r="G90" s="12">
        <v>2</v>
      </c>
      <c r="H90" s="15">
        <v>12000000</v>
      </c>
      <c r="I90" s="16">
        <v>2</v>
      </c>
      <c r="J90" s="12">
        <v>1.3888888888888889E-3</v>
      </c>
      <c r="K90" s="17" t="s">
        <v>18</v>
      </c>
      <c r="L90" s="12" t="s">
        <v>19</v>
      </c>
      <c r="M90" s="12" t="s">
        <v>32</v>
      </c>
      <c r="N90" s="12" t="s">
        <v>27</v>
      </c>
      <c r="O90" s="12" t="s">
        <v>28</v>
      </c>
      <c r="P90" s="19"/>
    </row>
    <row r="91" spans="2:16" ht="21" customHeight="1" x14ac:dyDescent="0.3">
      <c r="B91" s="3" t="s">
        <v>14</v>
      </c>
      <c r="C91" s="3">
        <v>12</v>
      </c>
      <c r="D91" s="4" t="s">
        <v>64</v>
      </c>
      <c r="E91" s="5" t="s">
        <v>16</v>
      </c>
      <c r="F91" s="3" t="s">
        <v>46</v>
      </c>
      <c r="G91" s="3">
        <v>3</v>
      </c>
      <c r="H91" s="6">
        <v>15000000</v>
      </c>
      <c r="I91" s="2">
        <v>5</v>
      </c>
      <c r="J91" s="3">
        <v>1.3888888888888889E-3</v>
      </c>
      <c r="K91" s="7" t="s">
        <v>18</v>
      </c>
      <c r="L91" s="3" t="s">
        <v>43</v>
      </c>
      <c r="M91" s="3" t="s">
        <v>52</v>
      </c>
      <c r="N91" s="3" t="s">
        <v>21</v>
      </c>
      <c r="O91" s="3" t="s">
        <v>67</v>
      </c>
      <c r="P91" s="19"/>
    </row>
    <row r="92" spans="2:16" ht="21" customHeight="1" x14ac:dyDescent="0.3">
      <c r="B92" s="3" t="s">
        <v>14</v>
      </c>
      <c r="C92" s="12">
        <v>10</v>
      </c>
      <c r="D92" s="13" t="s">
        <v>23</v>
      </c>
      <c r="E92" s="14" t="s">
        <v>16</v>
      </c>
      <c r="F92" s="12" t="s">
        <v>71</v>
      </c>
      <c r="G92" s="12">
        <v>2</v>
      </c>
      <c r="H92" s="15">
        <v>12000000</v>
      </c>
      <c r="I92" s="16">
        <v>4</v>
      </c>
      <c r="J92" s="12">
        <v>1.3888888888888889E-3</v>
      </c>
      <c r="K92" s="17" t="s">
        <v>18</v>
      </c>
      <c r="L92" s="12" t="s">
        <v>54</v>
      </c>
      <c r="M92" s="12" t="s">
        <v>35</v>
      </c>
      <c r="N92" s="12" t="s">
        <v>27</v>
      </c>
      <c r="O92" s="12" t="s">
        <v>33</v>
      </c>
      <c r="P92" s="19"/>
    </row>
    <row r="93" spans="2:16" ht="21" customHeight="1" x14ac:dyDescent="0.3">
      <c r="B93" s="3" t="s">
        <v>73</v>
      </c>
      <c r="C93" s="3">
        <v>3</v>
      </c>
      <c r="D93" s="4" t="s">
        <v>64</v>
      </c>
      <c r="E93" s="5" t="s">
        <v>30</v>
      </c>
      <c r="F93" s="3" t="s">
        <v>24</v>
      </c>
      <c r="G93" s="3">
        <v>0</v>
      </c>
      <c r="H93" s="6">
        <v>0</v>
      </c>
      <c r="I93" s="2">
        <v>2</v>
      </c>
      <c r="J93" s="3">
        <v>1.3888888888888889E-3</v>
      </c>
      <c r="K93" s="7"/>
      <c r="L93" s="3"/>
      <c r="M93" s="3" t="s">
        <v>52</v>
      </c>
      <c r="N93" s="3" t="s">
        <v>27</v>
      </c>
      <c r="O93" s="3" t="s">
        <v>28</v>
      </c>
      <c r="P93" s="19"/>
    </row>
    <row r="94" spans="2:16" ht="21" customHeight="1" x14ac:dyDescent="0.3">
      <c r="B94" s="3" t="s">
        <v>73</v>
      </c>
      <c r="C94" s="12">
        <v>13</v>
      </c>
      <c r="D94" s="13" t="s">
        <v>23</v>
      </c>
      <c r="E94" s="14" t="s">
        <v>30</v>
      </c>
      <c r="F94" s="12" t="s">
        <v>17</v>
      </c>
      <c r="G94" s="12">
        <v>0</v>
      </c>
      <c r="H94" s="15">
        <v>0</v>
      </c>
      <c r="I94" s="16">
        <v>1</v>
      </c>
      <c r="J94" s="12">
        <v>1.3888888888888889E-3</v>
      </c>
      <c r="K94" s="17"/>
      <c r="L94" s="12"/>
      <c r="M94" s="12" t="s">
        <v>35</v>
      </c>
      <c r="N94" s="12" t="s">
        <v>21</v>
      </c>
      <c r="O94" s="12" t="s">
        <v>22</v>
      </c>
      <c r="P94" s="19"/>
    </row>
    <row r="95" spans="2:16" ht="21" customHeight="1" x14ac:dyDescent="0.3">
      <c r="B95" s="3" t="s">
        <v>73</v>
      </c>
      <c r="C95" s="3">
        <v>29</v>
      </c>
      <c r="D95" s="4" t="s">
        <v>41</v>
      </c>
      <c r="E95" s="5" t="s">
        <v>30</v>
      </c>
      <c r="F95" s="3" t="s">
        <v>17</v>
      </c>
      <c r="G95" s="3">
        <v>0</v>
      </c>
      <c r="H95" s="6">
        <v>0</v>
      </c>
      <c r="I95" s="2">
        <v>4</v>
      </c>
      <c r="J95" s="3">
        <v>1.3888888888888889E-3</v>
      </c>
      <c r="K95" s="7"/>
      <c r="L95" s="3"/>
      <c r="M95" s="3" t="s">
        <v>35</v>
      </c>
      <c r="N95" s="3" t="s">
        <v>36</v>
      </c>
      <c r="O95" s="3" t="s">
        <v>69</v>
      </c>
      <c r="P95" s="19"/>
    </row>
    <row r="96" spans="2:16" ht="21" customHeight="1" x14ac:dyDescent="0.3">
      <c r="B96" s="3" t="s">
        <v>73</v>
      </c>
      <c r="C96" s="12">
        <v>5</v>
      </c>
      <c r="D96" s="13" t="s">
        <v>41</v>
      </c>
      <c r="E96" s="14" t="s">
        <v>30</v>
      </c>
      <c r="F96" s="12" t="s">
        <v>24</v>
      </c>
      <c r="G96" s="12">
        <v>0</v>
      </c>
      <c r="H96" s="15">
        <v>0</v>
      </c>
      <c r="I96" s="16">
        <v>5</v>
      </c>
      <c r="J96" s="12">
        <v>1.3888888888888889E-3</v>
      </c>
      <c r="K96" s="17"/>
      <c r="L96" s="12"/>
      <c r="M96" s="12" t="s">
        <v>26</v>
      </c>
      <c r="N96" s="12" t="s">
        <v>27</v>
      </c>
      <c r="O96" s="12" t="s">
        <v>56</v>
      </c>
      <c r="P96" s="19"/>
    </row>
    <row r="97" spans="2:16" ht="21" customHeight="1" x14ac:dyDescent="0.3">
      <c r="B97" s="3" t="s">
        <v>73</v>
      </c>
      <c r="C97" s="3">
        <v>19</v>
      </c>
      <c r="D97" s="4" t="s">
        <v>48</v>
      </c>
      <c r="E97" s="5" t="s">
        <v>53</v>
      </c>
      <c r="F97" s="3" t="s">
        <v>46</v>
      </c>
      <c r="G97" s="3">
        <v>0</v>
      </c>
      <c r="H97" s="6">
        <v>0</v>
      </c>
      <c r="I97" s="2">
        <v>2</v>
      </c>
      <c r="J97" s="3">
        <v>1.3888888888888889E-3</v>
      </c>
      <c r="K97" s="7"/>
      <c r="L97" s="3"/>
      <c r="M97" s="3" t="s">
        <v>55</v>
      </c>
      <c r="N97" s="3" t="s">
        <v>39</v>
      </c>
      <c r="O97" s="3" t="s">
        <v>70</v>
      </c>
      <c r="P97" s="19"/>
    </row>
    <row r="98" spans="2:16" ht="21" customHeight="1" x14ac:dyDescent="0.3">
      <c r="B98" s="3" t="s">
        <v>73</v>
      </c>
      <c r="C98" s="12">
        <v>18</v>
      </c>
      <c r="D98" s="13" t="s">
        <v>72</v>
      </c>
      <c r="E98" s="14" t="s">
        <v>16</v>
      </c>
      <c r="F98" s="12" t="s">
        <v>46</v>
      </c>
      <c r="G98" s="12">
        <v>0</v>
      </c>
      <c r="H98" s="15">
        <v>0</v>
      </c>
      <c r="I98" s="16">
        <v>1</v>
      </c>
      <c r="J98" s="12">
        <v>1.3888888888888889E-3</v>
      </c>
      <c r="K98" s="17"/>
      <c r="L98" s="12"/>
      <c r="M98" s="12" t="s">
        <v>32</v>
      </c>
      <c r="N98" s="12" t="s">
        <v>39</v>
      </c>
      <c r="O98" s="12" t="s">
        <v>40</v>
      </c>
      <c r="P98" s="19"/>
    </row>
    <row r="99" spans="2:16" ht="21" customHeight="1" x14ac:dyDescent="0.3">
      <c r="B99" s="3" t="s">
        <v>73</v>
      </c>
      <c r="C99" s="3">
        <v>29</v>
      </c>
      <c r="D99" s="4" t="s">
        <v>72</v>
      </c>
      <c r="E99" s="5" t="s">
        <v>53</v>
      </c>
      <c r="F99" s="3" t="s">
        <v>17</v>
      </c>
      <c r="G99" s="3">
        <v>0</v>
      </c>
      <c r="H99" s="6">
        <v>0</v>
      </c>
      <c r="I99" s="2">
        <v>1</v>
      </c>
      <c r="J99" s="3">
        <v>1.3888888888888889E-3</v>
      </c>
      <c r="K99" s="7"/>
      <c r="L99" s="3"/>
      <c r="M99" s="3" t="s">
        <v>32</v>
      </c>
      <c r="N99" s="3" t="s">
        <v>21</v>
      </c>
      <c r="O99" s="3" t="s">
        <v>66</v>
      </c>
      <c r="P99" s="19"/>
    </row>
    <row r="100" spans="2:16" ht="21" customHeight="1" x14ac:dyDescent="0.3">
      <c r="B100" s="3" t="s">
        <v>73</v>
      </c>
      <c r="C100" s="12">
        <v>1</v>
      </c>
      <c r="D100" s="13" t="s">
        <v>72</v>
      </c>
      <c r="E100" s="14" t="s">
        <v>53</v>
      </c>
      <c r="F100" s="12" t="s">
        <v>24</v>
      </c>
      <c r="G100" s="12">
        <v>0</v>
      </c>
      <c r="H100" s="15">
        <v>0</v>
      </c>
      <c r="I100" s="16">
        <v>2</v>
      </c>
      <c r="J100" s="12">
        <v>1.3888888888888889E-3</v>
      </c>
      <c r="K100" s="17"/>
      <c r="L100" s="12"/>
      <c r="M100" s="12" t="s">
        <v>47</v>
      </c>
      <c r="N100" s="12" t="s">
        <v>21</v>
      </c>
      <c r="O100" s="12" t="s">
        <v>22</v>
      </c>
      <c r="P100" s="19"/>
    </row>
    <row r="101" spans="2:16" ht="21" customHeight="1" x14ac:dyDescent="0.3">
      <c r="B101" s="3" t="s">
        <v>73</v>
      </c>
      <c r="C101" s="3">
        <v>30</v>
      </c>
      <c r="D101" s="4" t="s">
        <v>72</v>
      </c>
      <c r="E101" s="5" t="s">
        <v>30</v>
      </c>
      <c r="F101" s="3" t="s">
        <v>24</v>
      </c>
      <c r="G101" s="3">
        <v>0</v>
      </c>
      <c r="H101" s="6">
        <v>0</v>
      </c>
      <c r="I101" s="2">
        <v>1</v>
      </c>
      <c r="J101" s="3">
        <v>1.3888888888888889E-3</v>
      </c>
      <c r="K101" s="7"/>
      <c r="L101" s="3"/>
      <c r="M101" s="3" t="s">
        <v>52</v>
      </c>
      <c r="N101" s="3" t="s">
        <v>36</v>
      </c>
      <c r="O101" s="3" t="s">
        <v>58</v>
      </c>
      <c r="P101" s="19"/>
    </row>
    <row r="102" spans="2:16" ht="21" customHeight="1" x14ac:dyDescent="0.3">
      <c r="B102" s="3" t="s">
        <v>73</v>
      </c>
      <c r="C102" s="12">
        <v>3</v>
      </c>
      <c r="D102" s="13" t="s">
        <v>64</v>
      </c>
      <c r="E102" s="14" t="s">
        <v>30</v>
      </c>
      <c r="F102" s="12" t="s">
        <v>24</v>
      </c>
      <c r="G102" s="12">
        <v>0</v>
      </c>
      <c r="H102" s="15">
        <v>0</v>
      </c>
      <c r="I102" s="16">
        <v>2</v>
      </c>
      <c r="J102" s="12">
        <v>1.3888888888888889E-3</v>
      </c>
      <c r="K102" s="17"/>
      <c r="L102" s="12"/>
      <c r="M102" s="12" t="s">
        <v>52</v>
      </c>
      <c r="N102" s="12" t="s">
        <v>27</v>
      </c>
      <c r="O102" s="12" t="s">
        <v>28</v>
      </c>
      <c r="P102" s="19"/>
    </row>
    <row r="103" spans="2:16" ht="21" customHeight="1" x14ac:dyDescent="0.3">
      <c r="B103" s="3" t="s">
        <v>14</v>
      </c>
      <c r="C103" s="3">
        <v>11</v>
      </c>
      <c r="D103" s="4" t="s">
        <v>59</v>
      </c>
      <c r="E103" s="5" t="s">
        <v>53</v>
      </c>
      <c r="F103" s="3" t="s">
        <v>17</v>
      </c>
      <c r="G103" s="3">
        <v>4</v>
      </c>
      <c r="H103" s="6">
        <v>20000000</v>
      </c>
      <c r="I103" s="2">
        <v>2</v>
      </c>
      <c r="J103" s="3">
        <v>1.3888888888888889E-3</v>
      </c>
      <c r="K103" s="7" t="s">
        <v>65</v>
      </c>
      <c r="L103" s="3" t="s">
        <v>38</v>
      </c>
      <c r="M103" s="3" t="s">
        <v>32</v>
      </c>
      <c r="N103" s="3" t="s">
        <v>39</v>
      </c>
      <c r="O103" s="3" t="s">
        <v>70</v>
      </c>
      <c r="P103" s="19"/>
    </row>
    <row r="104" spans="2:16" ht="21" customHeight="1" x14ac:dyDescent="0.3">
      <c r="B104" s="3" t="s">
        <v>14</v>
      </c>
      <c r="C104" s="12">
        <v>14</v>
      </c>
      <c r="D104" s="13" t="s">
        <v>59</v>
      </c>
      <c r="E104" s="14" t="s">
        <v>53</v>
      </c>
      <c r="F104" s="12" t="s">
        <v>17</v>
      </c>
      <c r="G104" s="12">
        <v>3</v>
      </c>
      <c r="H104" s="15">
        <v>15000000</v>
      </c>
      <c r="I104" s="16">
        <v>2</v>
      </c>
      <c r="J104" s="12">
        <v>1.3888888888888889E-3</v>
      </c>
      <c r="K104" s="17" t="s">
        <v>18</v>
      </c>
      <c r="L104" s="12" t="s">
        <v>60</v>
      </c>
      <c r="M104" s="12" t="s">
        <v>32</v>
      </c>
      <c r="N104" s="12" t="s">
        <v>27</v>
      </c>
      <c r="O104" s="12" t="s">
        <v>56</v>
      </c>
      <c r="P104" s="19"/>
    </row>
    <row r="105" spans="2:16" ht="21" customHeight="1" x14ac:dyDescent="0.3">
      <c r="B105" s="3" t="s">
        <v>14</v>
      </c>
      <c r="C105" s="3">
        <v>11</v>
      </c>
      <c r="D105" s="4" t="s">
        <v>61</v>
      </c>
      <c r="E105" s="5" t="s">
        <v>53</v>
      </c>
      <c r="F105" s="3" t="s">
        <v>46</v>
      </c>
      <c r="G105" s="3">
        <v>2</v>
      </c>
      <c r="H105" s="6">
        <v>10000000</v>
      </c>
      <c r="I105" s="2">
        <v>1</v>
      </c>
      <c r="J105" s="3">
        <v>1.3888888888888889E-3</v>
      </c>
      <c r="K105" s="7" t="s">
        <v>18</v>
      </c>
      <c r="L105" s="3" t="s">
        <v>43</v>
      </c>
      <c r="M105" s="3" t="s">
        <v>35</v>
      </c>
      <c r="N105" s="3" t="s">
        <v>21</v>
      </c>
      <c r="O105" s="3" t="s">
        <v>67</v>
      </c>
      <c r="P105" s="19"/>
    </row>
    <row r="106" spans="2:16" ht="21" customHeight="1" x14ac:dyDescent="0.3">
      <c r="B106" s="3" t="s">
        <v>14</v>
      </c>
      <c r="C106" s="12">
        <v>1</v>
      </c>
      <c r="D106" s="13" t="s">
        <v>15</v>
      </c>
      <c r="E106" s="14" t="s">
        <v>30</v>
      </c>
      <c r="F106" s="12" t="s">
        <v>46</v>
      </c>
      <c r="G106" s="12">
        <v>5</v>
      </c>
      <c r="H106" s="15">
        <v>25000000</v>
      </c>
      <c r="I106" s="16">
        <v>1</v>
      </c>
      <c r="J106" s="12">
        <v>1.3888888888888889E-3</v>
      </c>
      <c r="K106" s="17" t="s">
        <v>18</v>
      </c>
      <c r="L106" s="12" t="s">
        <v>43</v>
      </c>
      <c r="M106" s="12" t="s">
        <v>44</v>
      </c>
      <c r="N106" s="12" t="s">
        <v>21</v>
      </c>
      <c r="O106" s="12" t="s">
        <v>45</v>
      </c>
      <c r="P106" s="19"/>
    </row>
    <row r="107" spans="2:16" ht="21" customHeight="1" x14ac:dyDescent="0.3">
      <c r="B107" s="3" t="s">
        <v>14</v>
      </c>
      <c r="C107" s="3">
        <v>1</v>
      </c>
      <c r="D107" s="4" t="s">
        <v>75</v>
      </c>
      <c r="E107" s="5" t="s">
        <v>76</v>
      </c>
      <c r="F107" s="3" t="s">
        <v>24</v>
      </c>
      <c r="G107" s="3">
        <v>2</v>
      </c>
      <c r="H107" s="6">
        <v>12000000</v>
      </c>
      <c r="I107" s="2">
        <v>5</v>
      </c>
      <c r="J107" s="3">
        <v>1.3888888888888889E-3</v>
      </c>
      <c r="K107" s="7" t="s">
        <v>18</v>
      </c>
      <c r="L107" s="3" t="s">
        <v>60</v>
      </c>
      <c r="M107" s="3" t="s">
        <v>52</v>
      </c>
      <c r="N107" s="3" t="s">
        <v>36</v>
      </c>
      <c r="O107" s="3" t="s">
        <v>58</v>
      </c>
      <c r="P107" s="19"/>
    </row>
    <row r="108" spans="2:16" ht="21" customHeight="1" x14ac:dyDescent="0.3">
      <c r="B108" s="3" t="s">
        <v>14</v>
      </c>
      <c r="C108" s="12">
        <v>30</v>
      </c>
      <c r="D108" s="13" t="s">
        <v>29</v>
      </c>
      <c r="E108" s="14" t="s">
        <v>16</v>
      </c>
      <c r="F108" s="12" t="s">
        <v>46</v>
      </c>
      <c r="G108" s="12">
        <v>2</v>
      </c>
      <c r="H108" s="15">
        <v>12000000</v>
      </c>
      <c r="I108" s="16">
        <v>1</v>
      </c>
      <c r="J108" s="12">
        <v>1.3888888888888889E-3</v>
      </c>
      <c r="K108" s="17" t="s">
        <v>18</v>
      </c>
      <c r="L108" s="12" t="s">
        <v>19</v>
      </c>
      <c r="M108" s="12" t="s">
        <v>32</v>
      </c>
      <c r="N108" s="12" t="s">
        <v>39</v>
      </c>
      <c r="O108" s="12" t="s">
        <v>70</v>
      </c>
      <c r="P108" s="19"/>
    </row>
    <row r="109" spans="2:16" ht="21" customHeight="1" x14ac:dyDescent="0.3">
      <c r="B109" s="3" t="s">
        <v>14</v>
      </c>
      <c r="C109" s="3">
        <v>13</v>
      </c>
      <c r="D109" s="4" t="s">
        <v>29</v>
      </c>
      <c r="E109" s="5" t="s">
        <v>42</v>
      </c>
      <c r="F109" s="3" t="s">
        <v>46</v>
      </c>
      <c r="G109" s="3">
        <v>3</v>
      </c>
      <c r="H109" s="6">
        <v>12000000</v>
      </c>
      <c r="I109" s="2">
        <v>1</v>
      </c>
      <c r="J109" s="3">
        <v>1.3888888888888889E-3</v>
      </c>
      <c r="K109" s="7" t="s">
        <v>18</v>
      </c>
      <c r="L109" s="3" t="s">
        <v>51</v>
      </c>
      <c r="M109" s="3" t="s">
        <v>52</v>
      </c>
      <c r="N109" s="3" t="s">
        <v>21</v>
      </c>
      <c r="O109" s="3" t="s">
        <v>66</v>
      </c>
      <c r="P109" s="19"/>
    </row>
    <row r="110" spans="2:16" ht="21" customHeight="1" x14ac:dyDescent="0.3">
      <c r="B110" s="3" t="s">
        <v>14</v>
      </c>
      <c r="C110" s="12">
        <v>1</v>
      </c>
      <c r="D110" s="13" t="s">
        <v>29</v>
      </c>
      <c r="E110" s="14" t="s">
        <v>16</v>
      </c>
      <c r="F110" s="12" t="s">
        <v>46</v>
      </c>
      <c r="G110" s="12">
        <v>1</v>
      </c>
      <c r="H110" s="15">
        <v>7000000</v>
      </c>
      <c r="I110" s="16">
        <v>4</v>
      </c>
      <c r="J110" s="12">
        <v>1.3888888888888889E-3</v>
      </c>
      <c r="K110" s="17" t="s">
        <v>18</v>
      </c>
      <c r="L110" s="12" t="s">
        <v>38</v>
      </c>
      <c r="M110" s="12" t="s">
        <v>55</v>
      </c>
      <c r="N110" s="12" t="s">
        <v>21</v>
      </c>
      <c r="O110" s="12" t="s">
        <v>66</v>
      </c>
      <c r="P110" s="19"/>
    </row>
    <row r="111" spans="2:16" ht="21" customHeight="1" x14ac:dyDescent="0.3">
      <c r="B111" s="3" t="s">
        <v>14</v>
      </c>
      <c r="C111" s="3">
        <v>21</v>
      </c>
      <c r="D111" s="4" t="s">
        <v>41</v>
      </c>
      <c r="E111" s="5" t="s">
        <v>34</v>
      </c>
      <c r="F111" s="3" t="s">
        <v>46</v>
      </c>
      <c r="G111" s="3">
        <v>1</v>
      </c>
      <c r="H111" s="6">
        <v>19000000</v>
      </c>
      <c r="I111" s="2">
        <v>1</v>
      </c>
      <c r="J111" s="3">
        <v>1.3888888888888889E-3</v>
      </c>
      <c r="K111" s="7" t="s">
        <v>50</v>
      </c>
      <c r="L111" s="3" t="s">
        <v>43</v>
      </c>
      <c r="M111" s="3" t="s">
        <v>32</v>
      </c>
      <c r="N111" s="3" t="s">
        <v>21</v>
      </c>
      <c r="O111" s="3" t="s">
        <v>67</v>
      </c>
      <c r="P111" s="19"/>
    </row>
    <row r="112" spans="2:16" ht="21" customHeight="1" x14ac:dyDescent="0.3">
      <c r="B112" s="3" t="s">
        <v>14</v>
      </c>
      <c r="C112" s="12">
        <v>3</v>
      </c>
      <c r="D112" s="13" t="s">
        <v>41</v>
      </c>
      <c r="E112" s="14" t="s">
        <v>34</v>
      </c>
      <c r="F112" s="12" t="s">
        <v>46</v>
      </c>
      <c r="G112" s="12">
        <v>2</v>
      </c>
      <c r="H112" s="15">
        <v>38000000</v>
      </c>
      <c r="I112" s="16">
        <v>2</v>
      </c>
      <c r="J112" s="12">
        <v>1.3888888888888889E-3</v>
      </c>
      <c r="K112" s="17" t="s">
        <v>50</v>
      </c>
      <c r="L112" s="12" t="s">
        <v>19</v>
      </c>
      <c r="M112" s="12" t="s">
        <v>55</v>
      </c>
      <c r="N112" s="12" t="s">
        <v>27</v>
      </c>
      <c r="O112" s="12" t="s">
        <v>33</v>
      </c>
      <c r="P112" s="19"/>
    </row>
    <row r="113" spans="2:16" ht="21" customHeight="1" x14ac:dyDescent="0.3">
      <c r="B113" s="3" t="s">
        <v>14</v>
      </c>
      <c r="C113" s="3">
        <v>8</v>
      </c>
      <c r="D113" s="4" t="s">
        <v>41</v>
      </c>
      <c r="E113" s="5" t="s">
        <v>53</v>
      </c>
      <c r="F113" s="3" t="s">
        <v>46</v>
      </c>
      <c r="G113" s="3">
        <v>4</v>
      </c>
      <c r="H113" s="6">
        <v>20000000</v>
      </c>
      <c r="I113" s="2">
        <v>2</v>
      </c>
      <c r="J113" s="3">
        <v>1.3888888888888889E-3</v>
      </c>
      <c r="K113" s="7" t="s">
        <v>65</v>
      </c>
      <c r="L113" s="3" t="s">
        <v>43</v>
      </c>
      <c r="M113" s="3" t="s">
        <v>32</v>
      </c>
      <c r="N113" s="3" t="s">
        <v>27</v>
      </c>
      <c r="O113" s="3" t="s">
        <v>28</v>
      </c>
      <c r="P113" s="19"/>
    </row>
    <row r="114" spans="2:16" ht="21" customHeight="1" x14ac:dyDescent="0.3">
      <c r="B114" s="3" t="s">
        <v>14</v>
      </c>
      <c r="C114" s="12">
        <v>14</v>
      </c>
      <c r="D114" s="13" t="s">
        <v>41</v>
      </c>
      <c r="E114" s="14" t="s">
        <v>16</v>
      </c>
      <c r="F114" s="12" t="s">
        <v>24</v>
      </c>
      <c r="G114" s="12">
        <v>1</v>
      </c>
      <c r="H114" s="15">
        <v>7000000</v>
      </c>
      <c r="I114" s="16">
        <v>5</v>
      </c>
      <c r="J114" s="12">
        <v>1.3888888888888889E-3</v>
      </c>
      <c r="K114" s="17" t="s">
        <v>18</v>
      </c>
      <c r="L114" s="12" t="s">
        <v>38</v>
      </c>
      <c r="M114" s="12" t="s">
        <v>47</v>
      </c>
      <c r="N114" s="12" t="s">
        <v>39</v>
      </c>
      <c r="O114" s="12" t="s">
        <v>70</v>
      </c>
      <c r="P114" s="19"/>
    </row>
    <row r="115" spans="2:16" ht="21" customHeight="1" x14ac:dyDescent="0.3">
      <c r="B115" s="3" t="s">
        <v>14</v>
      </c>
      <c r="C115" s="3">
        <v>31</v>
      </c>
      <c r="D115" s="4" t="s">
        <v>41</v>
      </c>
      <c r="E115" s="5" t="s">
        <v>30</v>
      </c>
      <c r="F115" s="3" t="s">
        <v>24</v>
      </c>
      <c r="G115" s="3">
        <v>3</v>
      </c>
      <c r="H115" s="6">
        <v>15000000</v>
      </c>
      <c r="I115" s="2">
        <v>3</v>
      </c>
      <c r="J115" s="3">
        <v>1.3888888888888889E-3</v>
      </c>
      <c r="K115" s="7" t="s">
        <v>18</v>
      </c>
      <c r="L115" s="3" t="s">
        <v>31</v>
      </c>
      <c r="M115" s="3" t="s">
        <v>26</v>
      </c>
      <c r="N115" s="3" t="s">
        <v>36</v>
      </c>
      <c r="O115" s="3" t="s">
        <v>69</v>
      </c>
      <c r="P115" s="19"/>
    </row>
    <row r="116" spans="2:16" ht="21" customHeight="1" x14ac:dyDescent="0.3">
      <c r="B116" s="3" t="s">
        <v>14</v>
      </c>
      <c r="C116" s="12">
        <v>20</v>
      </c>
      <c r="D116" s="13" t="s">
        <v>41</v>
      </c>
      <c r="E116" s="14" t="s">
        <v>34</v>
      </c>
      <c r="F116" s="12" t="s">
        <v>49</v>
      </c>
      <c r="G116" s="12">
        <v>3</v>
      </c>
      <c r="H116" s="15">
        <v>15000000</v>
      </c>
      <c r="I116" s="16">
        <v>1</v>
      </c>
      <c r="J116" s="12">
        <v>1.3888888888888889E-3</v>
      </c>
      <c r="K116" s="17" t="s">
        <v>18</v>
      </c>
      <c r="L116" s="12" t="s">
        <v>68</v>
      </c>
      <c r="M116" s="12" t="s">
        <v>52</v>
      </c>
      <c r="N116" s="12" t="s">
        <v>36</v>
      </c>
      <c r="O116" s="12" t="s">
        <v>58</v>
      </c>
      <c r="P116" s="19"/>
    </row>
    <row r="117" spans="2:16" ht="21" customHeight="1" x14ac:dyDescent="0.3">
      <c r="B117" s="3" t="s">
        <v>14</v>
      </c>
      <c r="C117" s="3">
        <v>25</v>
      </c>
      <c r="D117" s="4" t="s">
        <v>48</v>
      </c>
      <c r="E117" s="5" t="s">
        <v>16</v>
      </c>
      <c r="F117" s="3" t="s">
        <v>24</v>
      </c>
      <c r="G117" s="3">
        <v>2</v>
      </c>
      <c r="H117" s="6">
        <v>38000000</v>
      </c>
      <c r="I117" s="2">
        <v>1</v>
      </c>
      <c r="J117" s="3">
        <v>1.3888888888888889E-3</v>
      </c>
      <c r="K117" s="7" t="s">
        <v>50</v>
      </c>
      <c r="L117" s="3" t="s">
        <v>51</v>
      </c>
      <c r="M117" s="3" t="s">
        <v>32</v>
      </c>
      <c r="N117" s="3" t="s">
        <v>21</v>
      </c>
      <c r="O117" s="3" t="s">
        <v>57</v>
      </c>
      <c r="P117" s="19"/>
    </row>
    <row r="118" spans="2:16" ht="21" customHeight="1" x14ac:dyDescent="0.3">
      <c r="B118" s="3" t="s">
        <v>14</v>
      </c>
      <c r="C118" s="12">
        <v>5</v>
      </c>
      <c r="D118" s="13" t="s">
        <v>48</v>
      </c>
      <c r="E118" s="14" t="s">
        <v>34</v>
      </c>
      <c r="F118" s="12" t="s">
        <v>49</v>
      </c>
      <c r="G118" s="12">
        <v>3</v>
      </c>
      <c r="H118" s="15">
        <v>12000000</v>
      </c>
      <c r="I118" s="16">
        <v>2</v>
      </c>
      <c r="J118" s="12">
        <v>1.3888888888888889E-3</v>
      </c>
      <c r="K118" s="17" t="s">
        <v>18</v>
      </c>
      <c r="L118" s="12" t="s">
        <v>25</v>
      </c>
      <c r="M118" s="12" t="s">
        <v>47</v>
      </c>
      <c r="N118" s="12" t="s">
        <v>27</v>
      </c>
      <c r="O118" s="12" t="s">
        <v>56</v>
      </c>
      <c r="P118" s="19"/>
    </row>
    <row r="119" spans="2:16" ht="21" customHeight="1" x14ac:dyDescent="0.3">
      <c r="B119" s="3" t="s">
        <v>14</v>
      </c>
      <c r="C119" s="3">
        <v>16</v>
      </c>
      <c r="D119" s="4" t="s">
        <v>48</v>
      </c>
      <c r="E119" s="5" t="s">
        <v>30</v>
      </c>
      <c r="F119" s="3" t="s">
        <v>46</v>
      </c>
      <c r="G119" s="3">
        <v>2</v>
      </c>
      <c r="H119" s="6">
        <v>12000000</v>
      </c>
      <c r="I119" s="2">
        <v>3</v>
      </c>
      <c r="J119" s="3">
        <v>1.3888888888888889E-3</v>
      </c>
      <c r="K119" s="7" t="s">
        <v>18</v>
      </c>
      <c r="L119" s="3" t="s">
        <v>19</v>
      </c>
      <c r="M119" s="3" t="s">
        <v>55</v>
      </c>
      <c r="N119" s="3" t="s">
        <v>27</v>
      </c>
      <c r="O119" s="3" t="s">
        <v>28</v>
      </c>
      <c r="P119" s="19"/>
    </row>
    <row r="120" spans="2:16" ht="21" customHeight="1" x14ac:dyDescent="0.3">
      <c r="B120" s="3" t="s">
        <v>14</v>
      </c>
      <c r="C120" s="12">
        <v>26</v>
      </c>
      <c r="D120" s="13" t="s">
        <v>72</v>
      </c>
      <c r="E120" s="14" t="s">
        <v>42</v>
      </c>
      <c r="F120" s="12" t="s">
        <v>24</v>
      </c>
      <c r="G120" s="12">
        <v>5</v>
      </c>
      <c r="H120" s="15">
        <v>25000000</v>
      </c>
      <c r="I120" s="16">
        <v>5</v>
      </c>
      <c r="J120" s="12">
        <v>1.3888888888888889E-3</v>
      </c>
      <c r="K120" s="17" t="s">
        <v>18</v>
      </c>
      <c r="L120" s="12" t="s">
        <v>68</v>
      </c>
      <c r="M120" s="12" t="s">
        <v>44</v>
      </c>
      <c r="N120" s="12" t="s">
        <v>36</v>
      </c>
      <c r="O120" s="12" t="s">
        <v>58</v>
      </c>
      <c r="P120" s="19"/>
    </row>
    <row r="121" spans="2:16" ht="21" customHeight="1" x14ac:dyDescent="0.3">
      <c r="B121" s="3" t="s">
        <v>14</v>
      </c>
      <c r="C121" s="3">
        <v>11</v>
      </c>
      <c r="D121" s="4" t="s">
        <v>59</v>
      </c>
      <c r="E121" s="5" t="s">
        <v>53</v>
      </c>
      <c r="F121" s="3" t="s">
        <v>17</v>
      </c>
      <c r="G121" s="3">
        <v>4</v>
      </c>
      <c r="H121" s="6">
        <v>20000000</v>
      </c>
      <c r="I121" s="2">
        <v>2</v>
      </c>
      <c r="J121" s="3">
        <v>1.3888888888888889E-3</v>
      </c>
      <c r="K121" s="7" t="s">
        <v>65</v>
      </c>
      <c r="L121" s="3" t="s">
        <v>38</v>
      </c>
      <c r="M121" s="3" t="s">
        <v>32</v>
      </c>
      <c r="N121" s="3" t="s">
        <v>39</v>
      </c>
      <c r="O121" s="3" t="s">
        <v>70</v>
      </c>
      <c r="P121" s="19"/>
    </row>
    <row r="122" spans="2:16" ht="21" customHeight="1" x14ac:dyDescent="0.3">
      <c r="B122" s="3" t="s">
        <v>14</v>
      </c>
      <c r="C122" s="12">
        <v>14</v>
      </c>
      <c r="D122" s="13" t="s">
        <v>59</v>
      </c>
      <c r="E122" s="14" t="s">
        <v>53</v>
      </c>
      <c r="F122" s="12" t="s">
        <v>17</v>
      </c>
      <c r="G122" s="12">
        <v>3</v>
      </c>
      <c r="H122" s="15">
        <v>15000000</v>
      </c>
      <c r="I122" s="16">
        <v>2</v>
      </c>
      <c r="J122" s="12">
        <v>1.3888888888888889E-3</v>
      </c>
      <c r="K122" s="17" t="s">
        <v>18</v>
      </c>
      <c r="L122" s="12" t="s">
        <v>60</v>
      </c>
      <c r="M122" s="12" t="s">
        <v>32</v>
      </c>
      <c r="N122" s="12" t="s">
        <v>27</v>
      </c>
      <c r="O122" s="12" t="s">
        <v>56</v>
      </c>
      <c r="P122" s="19"/>
    </row>
    <row r="123" spans="2:16" ht="21" customHeight="1" x14ac:dyDescent="0.3">
      <c r="B123" s="3" t="s">
        <v>14</v>
      </c>
      <c r="C123" s="3">
        <v>11</v>
      </c>
      <c r="D123" s="4" t="s">
        <v>61</v>
      </c>
      <c r="E123" s="5" t="s">
        <v>53</v>
      </c>
      <c r="F123" s="3" t="s">
        <v>46</v>
      </c>
      <c r="G123" s="3">
        <v>2</v>
      </c>
      <c r="H123" s="6">
        <v>10000000</v>
      </c>
      <c r="I123" s="2">
        <v>1</v>
      </c>
      <c r="J123" s="3">
        <v>1.3888888888888889E-3</v>
      </c>
      <c r="K123" s="7" t="s">
        <v>18</v>
      </c>
      <c r="L123" s="3" t="s">
        <v>43</v>
      </c>
      <c r="M123" s="3" t="s">
        <v>35</v>
      </c>
      <c r="N123" s="3" t="s">
        <v>21</v>
      </c>
      <c r="O123" s="3" t="s">
        <v>67</v>
      </c>
      <c r="P123" s="19"/>
    </row>
    <row r="124" spans="2:16" ht="21" customHeight="1" x14ac:dyDescent="0.3">
      <c r="B124" s="3" t="s">
        <v>14</v>
      </c>
      <c r="C124" s="12">
        <v>1</v>
      </c>
      <c r="D124" s="13" t="s">
        <v>15</v>
      </c>
      <c r="E124" s="14" t="s">
        <v>30</v>
      </c>
      <c r="F124" s="12" t="s">
        <v>46</v>
      </c>
      <c r="G124" s="12">
        <v>5</v>
      </c>
      <c r="H124" s="15">
        <v>25000000</v>
      </c>
      <c r="I124" s="16">
        <v>1</v>
      </c>
      <c r="J124" s="12">
        <v>1.3888888888888889E-3</v>
      </c>
      <c r="K124" s="17" t="s">
        <v>18</v>
      </c>
      <c r="L124" s="12" t="s">
        <v>43</v>
      </c>
      <c r="M124" s="12" t="s">
        <v>44</v>
      </c>
      <c r="N124" s="12" t="s">
        <v>21</v>
      </c>
      <c r="O124" s="12" t="s">
        <v>45</v>
      </c>
      <c r="P124" s="19"/>
    </row>
    <row r="125" spans="2:16" ht="21" customHeight="1" x14ac:dyDescent="0.3">
      <c r="B125" s="3" t="s">
        <v>14</v>
      </c>
      <c r="C125" s="3">
        <v>1</v>
      </c>
      <c r="D125" s="4" t="s">
        <v>75</v>
      </c>
      <c r="E125" s="5" t="s">
        <v>76</v>
      </c>
      <c r="F125" s="3" t="s">
        <v>24</v>
      </c>
      <c r="G125" s="3">
        <v>2</v>
      </c>
      <c r="H125" s="6">
        <v>12000000</v>
      </c>
      <c r="I125" s="2">
        <v>5</v>
      </c>
      <c r="J125" s="3">
        <v>1.3888888888888889E-3</v>
      </c>
      <c r="K125" s="7" t="s">
        <v>18</v>
      </c>
      <c r="L125" s="3" t="s">
        <v>60</v>
      </c>
      <c r="M125" s="3" t="s">
        <v>52</v>
      </c>
      <c r="N125" s="3" t="s">
        <v>36</v>
      </c>
      <c r="O125" s="3" t="s">
        <v>58</v>
      </c>
      <c r="P125" s="19"/>
    </row>
    <row r="126" spans="2:16" ht="21" customHeight="1" x14ac:dyDescent="0.3">
      <c r="B126" s="3" t="s">
        <v>73</v>
      </c>
      <c r="C126" s="12">
        <v>13</v>
      </c>
      <c r="D126" s="13" t="s">
        <v>64</v>
      </c>
      <c r="E126" s="14" t="s">
        <v>16</v>
      </c>
      <c r="F126" s="12" t="s">
        <v>71</v>
      </c>
      <c r="G126" s="12">
        <v>0</v>
      </c>
      <c r="H126" s="15">
        <v>0</v>
      </c>
      <c r="I126" s="16">
        <v>3</v>
      </c>
      <c r="J126" s="12">
        <v>1.3888888888888889E-3</v>
      </c>
      <c r="K126" s="17"/>
      <c r="L126" s="12"/>
      <c r="M126" s="12" t="s">
        <v>26</v>
      </c>
      <c r="N126" s="12" t="s">
        <v>27</v>
      </c>
      <c r="O126" s="12" t="s">
        <v>28</v>
      </c>
      <c r="P126" s="19"/>
    </row>
    <row r="127" spans="2:16" ht="21" customHeight="1" x14ac:dyDescent="0.3">
      <c r="B127" s="3" t="s">
        <v>73</v>
      </c>
      <c r="C127" s="3">
        <v>15</v>
      </c>
      <c r="D127" s="4" t="s">
        <v>29</v>
      </c>
      <c r="E127" s="5" t="s">
        <v>42</v>
      </c>
      <c r="F127" s="3" t="s">
        <v>24</v>
      </c>
      <c r="G127" s="3">
        <v>0</v>
      </c>
      <c r="H127" s="6">
        <v>0</v>
      </c>
      <c r="I127" s="2">
        <v>4</v>
      </c>
      <c r="J127" s="3">
        <v>1.3888888888888889E-3</v>
      </c>
      <c r="K127" s="7"/>
      <c r="L127" s="3"/>
      <c r="M127" s="3" t="s">
        <v>20</v>
      </c>
      <c r="N127" s="3" t="s">
        <v>21</v>
      </c>
      <c r="O127" s="3" t="s">
        <v>39</v>
      </c>
      <c r="P127" s="19"/>
    </row>
    <row r="128" spans="2:16" ht="21" customHeight="1" x14ac:dyDescent="0.3">
      <c r="B128" s="3" t="s">
        <v>73</v>
      </c>
      <c r="C128" s="12">
        <v>28</v>
      </c>
      <c r="D128" s="13" t="s">
        <v>41</v>
      </c>
      <c r="E128" s="14" t="s">
        <v>34</v>
      </c>
      <c r="F128" s="12" t="s">
        <v>24</v>
      </c>
      <c r="G128" s="12">
        <v>0</v>
      </c>
      <c r="H128" s="15">
        <v>0</v>
      </c>
      <c r="I128" s="16">
        <v>3</v>
      </c>
      <c r="J128" s="12">
        <v>1.3888888888888889E-3</v>
      </c>
      <c r="K128" s="17"/>
      <c r="L128" s="12"/>
      <c r="M128" s="12" t="s">
        <v>35</v>
      </c>
      <c r="N128" s="12" t="s">
        <v>27</v>
      </c>
      <c r="O128" s="12" t="s">
        <v>33</v>
      </c>
      <c r="P128" s="19"/>
    </row>
    <row r="129" spans="2:16" ht="21" customHeight="1" x14ac:dyDescent="0.3">
      <c r="B129" s="3" t="s">
        <v>73</v>
      </c>
      <c r="C129" s="3">
        <v>20</v>
      </c>
      <c r="D129" s="4" t="s">
        <v>41</v>
      </c>
      <c r="E129" s="5" t="s">
        <v>16</v>
      </c>
      <c r="F129" s="3" t="s">
        <v>46</v>
      </c>
      <c r="G129" s="3">
        <v>0</v>
      </c>
      <c r="H129" s="6">
        <v>0</v>
      </c>
      <c r="I129" s="2">
        <v>2</v>
      </c>
      <c r="J129" s="3">
        <v>1.3888888888888889E-3</v>
      </c>
      <c r="K129" s="7"/>
      <c r="L129" s="3"/>
      <c r="M129" s="3" t="s">
        <v>20</v>
      </c>
      <c r="N129" s="3" t="s">
        <v>21</v>
      </c>
      <c r="O129" s="3" t="s">
        <v>66</v>
      </c>
      <c r="P129" s="19"/>
    </row>
    <row r="130" spans="2:16" ht="21" customHeight="1" x14ac:dyDescent="0.3">
      <c r="B130" s="3" t="s">
        <v>73</v>
      </c>
      <c r="C130" s="12">
        <v>14</v>
      </c>
      <c r="D130" s="13" t="s">
        <v>41</v>
      </c>
      <c r="E130" s="14" t="s">
        <v>16</v>
      </c>
      <c r="F130" s="12" t="s">
        <v>46</v>
      </c>
      <c r="G130" s="12">
        <v>0</v>
      </c>
      <c r="H130" s="15">
        <v>0</v>
      </c>
      <c r="I130" s="16">
        <v>1</v>
      </c>
      <c r="J130" s="12">
        <v>1.3888888888888889E-3</v>
      </c>
      <c r="K130" s="17"/>
      <c r="L130" s="12"/>
      <c r="M130" s="12" t="s">
        <v>52</v>
      </c>
      <c r="N130" s="12" t="s">
        <v>39</v>
      </c>
      <c r="O130" s="12" t="s">
        <v>70</v>
      </c>
      <c r="P130" s="19"/>
    </row>
    <row r="131" spans="2:16" ht="21" customHeight="1" x14ac:dyDescent="0.3">
      <c r="B131" s="3" t="s">
        <v>73</v>
      </c>
      <c r="C131" s="3">
        <v>13</v>
      </c>
      <c r="D131" s="4" t="s">
        <v>48</v>
      </c>
      <c r="E131" s="5" t="s">
        <v>16</v>
      </c>
      <c r="F131" s="3" t="s">
        <v>24</v>
      </c>
      <c r="G131" s="3">
        <v>0</v>
      </c>
      <c r="H131" s="6">
        <v>0</v>
      </c>
      <c r="I131" s="2">
        <v>1</v>
      </c>
      <c r="J131" s="3">
        <v>1.3888888888888889E-3</v>
      </c>
      <c r="K131" s="7"/>
      <c r="L131" s="3"/>
      <c r="M131" s="3" t="s">
        <v>35</v>
      </c>
      <c r="N131" s="3" t="s">
        <v>21</v>
      </c>
      <c r="O131" s="3" t="s">
        <v>45</v>
      </c>
      <c r="P131" s="19"/>
    </row>
    <row r="132" spans="2:16" ht="21" customHeight="1" x14ac:dyDescent="0.3">
      <c r="B132" s="3" t="s">
        <v>73</v>
      </c>
      <c r="C132" s="12">
        <v>15</v>
      </c>
      <c r="D132" s="13" t="s">
        <v>48</v>
      </c>
      <c r="E132" s="14" t="s">
        <v>53</v>
      </c>
      <c r="F132" s="12" t="s">
        <v>24</v>
      </c>
      <c r="G132" s="12">
        <v>0</v>
      </c>
      <c r="H132" s="15">
        <v>0</v>
      </c>
      <c r="I132" s="16">
        <v>4</v>
      </c>
      <c r="J132" s="12">
        <v>1.3888888888888889E-3</v>
      </c>
      <c r="K132" s="17"/>
      <c r="L132" s="12"/>
      <c r="M132" s="12" t="s">
        <v>35</v>
      </c>
      <c r="N132" s="12" t="s">
        <v>36</v>
      </c>
      <c r="O132" s="12" t="s">
        <v>58</v>
      </c>
      <c r="P132" s="19"/>
    </row>
    <row r="133" spans="2:16" ht="21" customHeight="1" x14ac:dyDescent="0.3">
      <c r="B133" s="3" t="s">
        <v>73</v>
      </c>
      <c r="C133" s="3">
        <v>26</v>
      </c>
      <c r="D133" s="4" t="s">
        <v>48</v>
      </c>
      <c r="E133" s="5" t="s">
        <v>16</v>
      </c>
      <c r="F133" s="3" t="s">
        <v>46</v>
      </c>
      <c r="G133" s="3">
        <v>0</v>
      </c>
      <c r="H133" s="6">
        <v>0</v>
      </c>
      <c r="I133" s="2">
        <v>2</v>
      </c>
      <c r="J133" s="3">
        <v>1.3888888888888889E-3</v>
      </c>
      <c r="K133" s="7"/>
      <c r="L133" s="3"/>
      <c r="M133" s="3" t="s">
        <v>55</v>
      </c>
      <c r="N133" s="3" t="s">
        <v>27</v>
      </c>
      <c r="O133" s="3" t="s">
        <v>33</v>
      </c>
      <c r="P133" s="19"/>
    </row>
    <row r="134" spans="2:16" ht="21" customHeight="1" x14ac:dyDescent="0.3">
      <c r="B134" s="3" t="s">
        <v>73</v>
      </c>
      <c r="C134" s="12">
        <v>13</v>
      </c>
      <c r="D134" s="13" t="s">
        <v>64</v>
      </c>
      <c r="E134" s="14" t="s">
        <v>16</v>
      </c>
      <c r="F134" s="12" t="s">
        <v>71</v>
      </c>
      <c r="G134" s="12">
        <v>0</v>
      </c>
      <c r="H134" s="15">
        <v>0</v>
      </c>
      <c r="I134" s="16">
        <v>3</v>
      </c>
      <c r="J134" s="12">
        <v>1.3888888888888889E-3</v>
      </c>
      <c r="K134" s="17"/>
      <c r="L134" s="12"/>
      <c r="M134" s="12" t="s">
        <v>26</v>
      </c>
      <c r="N134" s="12" t="s">
        <v>27</v>
      </c>
      <c r="O134" s="12" t="s">
        <v>28</v>
      </c>
      <c r="P134" s="19"/>
    </row>
    <row r="135" spans="2:16" ht="21" customHeight="1" x14ac:dyDescent="0.3">
      <c r="B135" s="3" t="s">
        <v>14</v>
      </c>
      <c r="C135" s="3">
        <v>16</v>
      </c>
      <c r="D135" s="4" t="s">
        <v>59</v>
      </c>
      <c r="E135" s="5" t="s">
        <v>42</v>
      </c>
      <c r="F135" s="3" t="s">
        <v>24</v>
      </c>
      <c r="G135" s="3">
        <v>5</v>
      </c>
      <c r="H135" s="6">
        <v>25000000</v>
      </c>
      <c r="I135" s="2">
        <v>1</v>
      </c>
      <c r="J135" s="3">
        <v>1.3888888888888889E-3</v>
      </c>
      <c r="K135" s="7" t="s">
        <v>18</v>
      </c>
      <c r="L135" s="3" t="s">
        <v>51</v>
      </c>
      <c r="M135" s="3" t="s">
        <v>52</v>
      </c>
      <c r="N135" s="3" t="s">
        <v>27</v>
      </c>
      <c r="O135" s="3" t="s">
        <v>33</v>
      </c>
      <c r="P135" s="19"/>
    </row>
    <row r="136" spans="2:16" ht="21" customHeight="1" x14ac:dyDescent="0.3">
      <c r="B136" s="3" t="s">
        <v>14</v>
      </c>
      <c r="C136" s="12">
        <v>1</v>
      </c>
      <c r="D136" s="13" t="s">
        <v>61</v>
      </c>
      <c r="E136" s="14" t="s">
        <v>34</v>
      </c>
      <c r="F136" s="12" t="s">
        <v>24</v>
      </c>
      <c r="G136" s="12">
        <v>1</v>
      </c>
      <c r="H136" s="15">
        <v>7000000</v>
      </c>
      <c r="I136" s="16">
        <v>2</v>
      </c>
      <c r="J136" s="12">
        <v>1.3888888888888889E-3</v>
      </c>
      <c r="K136" s="17" t="s">
        <v>18</v>
      </c>
      <c r="L136" s="12" t="s">
        <v>25</v>
      </c>
      <c r="M136" s="12" t="s">
        <v>35</v>
      </c>
      <c r="N136" s="12" t="s">
        <v>27</v>
      </c>
      <c r="O136" s="12" t="s">
        <v>33</v>
      </c>
      <c r="P136" s="19"/>
    </row>
    <row r="137" spans="2:16" ht="21" customHeight="1" x14ac:dyDescent="0.3">
      <c r="B137" s="3" t="s">
        <v>14</v>
      </c>
      <c r="C137" s="3">
        <v>11</v>
      </c>
      <c r="D137" s="4" t="s">
        <v>61</v>
      </c>
      <c r="E137" s="5" t="s">
        <v>34</v>
      </c>
      <c r="F137" s="3" t="s">
        <v>49</v>
      </c>
      <c r="G137" s="3">
        <v>2</v>
      </c>
      <c r="H137" s="6">
        <v>12000000</v>
      </c>
      <c r="I137" s="2">
        <v>2</v>
      </c>
      <c r="J137" s="3">
        <v>1.3888888888888889E-3</v>
      </c>
      <c r="K137" s="7" t="s">
        <v>18</v>
      </c>
      <c r="L137" s="3" t="s">
        <v>25</v>
      </c>
      <c r="M137" s="3" t="s">
        <v>44</v>
      </c>
      <c r="N137" s="3" t="s">
        <v>21</v>
      </c>
      <c r="O137" s="3" t="s">
        <v>67</v>
      </c>
      <c r="P137" s="19"/>
    </row>
    <row r="138" spans="2:16" ht="21" customHeight="1" x14ac:dyDescent="0.3">
      <c r="B138" s="3" t="s">
        <v>14</v>
      </c>
      <c r="C138" s="12">
        <v>11</v>
      </c>
      <c r="D138" s="13" t="s">
        <v>61</v>
      </c>
      <c r="E138" s="14" t="s">
        <v>16</v>
      </c>
      <c r="F138" s="12" t="s">
        <v>24</v>
      </c>
      <c r="G138" s="12">
        <v>3</v>
      </c>
      <c r="H138" s="15">
        <v>15000000</v>
      </c>
      <c r="I138" s="16">
        <v>1</v>
      </c>
      <c r="J138" s="12">
        <v>1.3888888888888889E-3</v>
      </c>
      <c r="K138" s="17" t="s">
        <v>18</v>
      </c>
      <c r="L138" s="12" t="s">
        <v>43</v>
      </c>
      <c r="M138" s="12" t="s">
        <v>52</v>
      </c>
      <c r="N138" s="12" t="s">
        <v>39</v>
      </c>
      <c r="O138" s="12" t="s">
        <v>40</v>
      </c>
      <c r="P138" s="19"/>
    </row>
    <row r="139" spans="2:16" ht="21" customHeight="1" x14ac:dyDescent="0.3">
      <c r="B139" s="3" t="s">
        <v>14</v>
      </c>
      <c r="C139" s="3">
        <v>1</v>
      </c>
      <c r="D139" s="4" t="s">
        <v>15</v>
      </c>
      <c r="E139" s="5" t="s">
        <v>16</v>
      </c>
      <c r="F139" s="3" t="s">
        <v>17</v>
      </c>
      <c r="G139" s="3">
        <v>1</v>
      </c>
      <c r="H139" s="6">
        <v>19000000</v>
      </c>
      <c r="I139" s="2">
        <v>1</v>
      </c>
      <c r="J139" s="3">
        <v>1.3888888888888889E-3</v>
      </c>
      <c r="K139" s="7" t="s">
        <v>50</v>
      </c>
      <c r="L139" s="3" t="s">
        <v>43</v>
      </c>
      <c r="M139" s="3" t="s">
        <v>47</v>
      </c>
      <c r="N139" s="3" t="s">
        <v>21</v>
      </c>
      <c r="O139" s="3" t="s">
        <v>39</v>
      </c>
      <c r="P139" s="19"/>
    </row>
    <row r="140" spans="2:16" ht="21" customHeight="1" x14ac:dyDescent="0.3">
      <c r="B140" s="3" t="s">
        <v>14</v>
      </c>
      <c r="C140" s="12">
        <v>1</v>
      </c>
      <c r="D140" s="13" t="s">
        <v>15</v>
      </c>
      <c r="E140" s="14" t="s">
        <v>42</v>
      </c>
      <c r="F140" s="12" t="s">
        <v>24</v>
      </c>
      <c r="G140" s="12">
        <v>4</v>
      </c>
      <c r="H140" s="15">
        <v>20000000</v>
      </c>
      <c r="I140" s="16">
        <v>3</v>
      </c>
      <c r="J140" s="12">
        <v>1.3888888888888889E-3</v>
      </c>
      <c r="K140" s="17" t="s">
        <v>65</v>
      </c>
      <c r="L140" s="12" t="s">
        <v>43</v>
      </c>
      <c r="M140" s="12" t="s">
        <v>52</v>
      </c>
      <c r="N140" s="12" t="s">
        <v>39</v>
      </c>
      <c r="O140" s="12" t="s">
        <v>70</v>
      </c>
      <c r="P140" s="19"/>
    </row>
    <row r="141" spans="2:16" ht="21" customHeight="1" x14ac:dyDescent="0.3">
      <c r="B141" s="3" t="s">
        <v>14</v>
      </c>
      <c r="C141" s="3">
        <v>1</v>
      </c>
      <c r="D141" s="4" t="s">
        <v>15</v>
      </c>
      <c r="E141" s="5" t="s">
        <v>16</v>
      </c>
      <c r="F141" s="3" t="s">
        <v>46</v>
      </c>
      <c r="G141" s="3">
        <v>3</v>
      </c>
      <c r="H141" s="6">
        <v>15000000</v>
      </c>
      <c r="I141" s="2">
        <v>1</v>
      </c>
      <c r="J141" s="3">
        <v>1.3888888888888889E-3</v>
      </c>
      <c r="K141" s="7" t="s">
        <v>18</v>
      </c>
      <c r="L141" s="3" t="s">
        <v>60</v>
      </c>
      <c r="M141" s="3" t="s">
        <v>55</v>
      </c>
      <c r="N141" s="3" t="s">
        <v>36</v>
      </c>
      <c r="O141" s="3" t="s">
        <v>37</v>
      </c>
      <c r="P141" s="19"/>
    </row>
    <row r="142" spans="2:16" ht="21" customHeight="1" x14ac:dyDescent="0.3">
      <c r="B142" s="3" t="s">
        <v>14</v>
      </c>
      <c r="C142" s="12">
        <v>1</v>
      </c>
      <c r="D142" s="13" t="s">
        <v>63</v>
      </c>
      <c r="E142" s="14" t="s">
        <v>16</v>
      </c>
      <c r="F142" s="12" t="s">
        <v>17</v>
      </c>
      <c r="G142" s="12">
        <v>4</v>
      </c>
      <c r="H142" s="15">
        <v>20000000</v>
      </c>
      <c r="I142" s="16">
        <v>4</v>
      </c>
      <c r="J142" s="12">
        <v>1.3888888888888889E-3</v>
      </c>
      <c r="K142" s="17" t="s">
        <v>65</v>
      </c>
      <c r="L142" s="12" t="s">
        <v>43</v>
      </c>
      <c r="M142" s="12" t="s">
        <v>26</v>
      </c>
      <c r="N142" s="12" t="s">
        <v>21</v>
      </c>
      <c r="O142" s="12" t="s">
        <v>66</v>
      </c>
      <c r="P142" s="19"/>
    </row>
    <row r="143" spans="2:16" ht="21" customHeight="1" x14ac:dyDescent="0.3">
      <c r="B143" s="3" t="s">
        <v>14</v>
      </c>
      <c r="C143" s="3">
        <v>4</v>
      </c>
      <c r="D143" s="4" t="s">
        <v>63</v>
      </c>
      <c r="E143" s="5" t="s">
        <v>76</v>
      </c>
      <c r="F143" s="3" t="s">
        <v>17</v>
      </c>
      <c r="G143" s="3">
        <v>3</v>
      </c>
      <c r="H143" s="6">
        <v>15000000</v>
      </c>
      <c r="I143" s="2">
        <v>1</v>
      </c>
      <c r="J143" s="3">
        <v>1.3888888888888889E-3</v>
      </c>
      <c r="K143" s="7" t="s">
        <v>18</v>
      </c>
      <c r="L143" s="3" t="s">
        <v>38</v>
      </c>
      <c r="M143" s="3" t="s">
        <v>47</v>
      </c>
      <c r="N143" s="3" t="s">
        <v>27</v>
      </c>
      <c r="O143" s="3" t="s">
        <v>33</v>
      </c>
      <c r="P143" s="19"/>
    </row>
    <row r="144" spans="2:16" ht="21" customHeight="1" x14ac:dyDescent="0.3">
      <c r="B144" s="3" t="s">
        <v>14</v>
      </c>
      <c r="C144" s="12">
        <v>11</v>
      </c>
      <c r="D144" s="13" t="s">
        <v>63</v>
      </c>
      <c r="E144" s="14" t="s">
        <v>42</v>
      </c>
      <c r="F144" s="12" t="s">
        <v>24</v>
      </c>
      <c r="G144" s="12">
        <v>5</v>
      </c>
      <c r="H144" s="15">
        <v>25000000</v>
      </c>
      <c r="I144" s="16">
        <v>4</v>
      </c>
      <c r="J144" s="12">
        <v>1.3888888888888889E-3</v>
      </c>
      <c r="K144" s="17" t="s">
        <v>18</v>
      </c>
      <c r="L144" s="12" t="s">
        <v>31</v>
      </c>
      <c r="M144" s="12" t="s">
        <v>47</v>
      </c>
      <c r="N144" s="12" t="s">
        <v>27</v>
      </c>
      <c r="O144" s="12" t="s">
        <v>56</v>
      </c>
      <c r="P144" s="19"/>
    </row>
    <row r="145" spans="2:16" ht="21" customHeight="1" x14ac:dyDescent="0.3">
      <c r="B145" s="3" t="s">
        <v>14</v>
      </c>
      <c r="C145" s="3">
        <v>12</v>
      </c>
      <c r="D145" s="4" t="s">
        <v>75</v>
      </c>
      <c r="E145" s="5" t="s">
        <v>42</v>
      </c>
      <c r="F145" s="3" t="s">
        <v>24</v>
      </c>
      <c r="G145" s="3">
        <v>2</v>
      </c>
      <c r="H145" s="6">
        <v>12000000</v>
      </c>
      <c r="I145" s="2">
        <v>4</v>
      </c>
      <c r="J145" s="3">
        <v>1.3888888888888889E-3</v>
      </c>
      <c r="K145" s="7" t="s">
        <v>18</v>
      </c>
      <c r="L145" s="3" t="s">
        <v>38</v>
      </c>
      <c r="M145" s="3" t="s">
        <v>26</v>
      </c>
      <c r="N145" s="3" t="s">
        <v>36</v>
      </c>
      <c r="O145" s="3" t="s">
        <v>58</v>
      </c>
      <c r="P145" s="19"/>
    </row>
    <row r="146" spans="2:16" ht="21" customHeight="1" x14ac:dyDescent="0.3">
      <c r="B146" s="3" t="s">
        <v>14</v>
      </c>
      <c r="C146" s="12">
        <v>31</v>
      </c>
      <c r="D146" s="13" t="s">
        <v>23</v>
      </c>
      <c r="E146" s="14" t="s">
        <v>16</v>
      </c>
      <c r="F146" s="12" t="s">
        <v>24</v>
      </c>
      <c r="G146" s="12">
        <v>1</v>
      </c>
      <c r="H146" s="15">
        <v>19000000</v>
      </c>
      <c r="I146" s="16">
        <v>3</v>
      </c>
      <c r="J146" s="12">
        <v>1.3888888888888889E-3</v>
      </c>
      <c r="K146" s="17" t="s">
        <v>50</v>
      </c>
      <c r="L146" s="12" t="s">
        <v>60</v>
      </c>
      <c r="M146" s="12" t="s">
        <v>26</v>
      </c>
      <c r="N146" s="12" t="s">
        <v>27</v>
      </c>
      <c r="O146" s="12" t="s">
        <v>56</v>
      </c>
      <c r="P146" s="19"/>
    </row>
    <row r="147" spans="2:16" ht="21" customHeight="1" x14ac:dyDescent="0.3">
      <c r="B147" s="3" t="s">
        <v>14</v>
      </c>
      <c r="C147" s="3">
        <v>2</v>
      </c>
      <c r="D147" s="4" t="s">
        <v>23</v>
      </c>
      <c r="E147" s="5" t="s">
        <v>30</v>
      </c>
      <c r="F147" s="3" t="s">
        <v>49</v>
      </c>
      <c r="G147" s="3">
        <v>2</v>
      </c>
      <c r="H147" s="6">
        <v>12000000</v>
      </c>
      <c r="I147" s="2">
        <v>2</v>
      </c>
      <c r="J147" s="3">
        <v>1.3888888888888889E-3</v>
      </c>
      <c r="K147" s="7" t="s">
        <v>18</v>
      </c>
      <c r="L147" s="3" t="s">
        <v>60</v>
      </c>
      <c r="M147" s="3" t="s">
        <v>32</v>
      </c>
      <c r="N147" s="3" t="s">
        <v>21</v>
      </c>
      <c r="O147" s="3" t="s">
        <v>39</v>
      </c>
      <c r="P147" s="19"/>
    </row>
    <row r="148" spans="2:16" ht="21" customHeight="1" x14ac:dyDescent="0.3">
      <c r="B148" s="3" t="s">
        <v>14</v>
      </c>
      <c r="C148" s="12">
        <v>9</v>
      </c>
      <c r="D148" s="13" t="s">
        <v>23</v>
      </c>
      <c r="E148" s="14" t="s">
        <v>16</v>
      </c>
      <c r="F148" s="12" t="s">
        <v>46</v>
      </c>
      <c r="G148" s="12">
        <v>3</v>
      </c>
      <c r="H148" s="15">
        <v>12000000</v>
      </c>
      <c r="I148" s="16">
        <v>5</v>
      </c>
      <c r="J148" s="12">
        <v>1.3888888888888889E-3</v>
      </c>
      <c r="K148" s="17" t="s">
        <v>18</v>
      </c>
      <c r="L148" s="12" t="s">
        <v>68</v>
      </c>
      <c r="M148" s="12" t="s">
        <v>44</v>
      </c>
      <c r="N148" s="12" t="s">
        <v>27</v>
      </c>
      <c r="O148" s="12" t="s">
        <v>56</v>
      </c>
      <c r="P148" s="19"/>
    </row>
    <row r="149" spans="2:16" ht="21" customHeight="1" x14ac:dyDescent="0.3">
      <c r="B149" s="3" t="s">
        <v>14</v>
      </c>
      <c r="C149" s="3">
        <v>25</v>
      </c>
      <c r="D149" s="4" t="s">
        <v>23</v>
      </c>
      <c r="E149" s="5" t="s">
        <v>34</v>
      </c>
      <c r="F149" s="3" t="s">
        <v>46</v>
      </c>
      <c r="G149" s="3">
        <v>2</v>
      </c>
      <c r="H149" s="6">
        <v>10000000</v>
      </c>
      <c r="I149" s="2">
        <v>4</v>
      </c>
      <c r="J149" s="3">
        <v>1.3888888888888889E-3</v>
      </c>
      <c r="K149" s="7" t="s">
        <v>18</v>
      </c>
      <c r="L149" s="3" t="s">
        <v>68</v>
      </c>
      <c r="M149" s="3" t="s">
        <v>35</v>
      </c>
      <c r="N149" s="3" t="s">
        <v>27</v>
      </c>
      <c r="O149" s="3" t="s">
        <v>33</v>
      </c>
      <c r="P149" s="19"/>
    </row>
    <row r="150" spans="2:16" ht="21" customHeight="1" x14ac:dyDescent="0.3">
      <c r="B150" s="3" t="s">
        <v>14</v>
      </c>
      <c r="C150" s="12">
        <v>9</v>
      </c>
      <c r="D150" s="13" t="s">
        <v>23</v>
      </c>
      <c r="E150" s="14" t="s">
        <v>16</v>
      </c>
      <c r="F150" s="12" t="s">
        <v>46</v>
      </c>
      <c r="G150" s="12">
        <v>2</v>
      </c>
      <c r="H150" s="15">
        <v>12000000</v>
      </c>
      <c r="I150" s="16">
        <v>1</v>
      </c>
      <c r="J150" s="12">
        <v>1.3888888888888889E-3</v>
      </c>
      <c r="K150" s="17" t="s">
        <v>18</v>
      </c>
      <c r="L150" s="12" t="s">
        <v>51</v>
      </c>
      <c r="M150" s="12" t="s">
        <v>44</v>
      </c>
      <c r="N150" s="12" t="s">
        <v>21</v>
      </c>
      <c r="O150" s="12" t="s">
        <v>67</v>
      </c>
      <c r="P150" s="19"/>
    </row>
    <row r="151" spans="2:16" ht="21" customHeight="1" x14ac:dyDescent="0.3">
      <c r="B151" s="3" t="s">
        <v>14</v>
      </c>
      <c r="C151" s="3">
        <v>10</v>
      </c>
      <c r="D151" s="4" t="s">
        <v>23</v>
      </c>
      <c r="E151" s="5" t="s">
        <v>34</v>
      </c>
      <c r="F151" s="3" t="s">
        <v>46</v>
      </c>
      <c r="G151" s="3">
        <v>3</v>
      </c>
      <c r="H151" s="6">
        <v>15000000</v>
      </c>
      <c r="I151" s="2">
        <v>1</v>
      </c>
      <c r="J151" s="3">
        <v>1.3888888888888889E-3</v>
      </c>
      <c r="K151" s="7" t="s">
        <v>18</v>
      </c>
      <c r="L151" s="3" t="s">
        <v>60</v>
      </c>
      <c r="M151" s="3" t="s">
        <v>44</v>
      </c>
      <c r="N151" s="3" t="s">
        <v>27</v>
      </c>
      <c r="O151" s="3" t="s">
        <v>56</v>
      </c>
      <c r="P151" s="19"/>
    </row>
    <row r="152" spans="2:16" ht="21" customHeight="1" x14ac:dyDescent="0.3">
      <c r="B152" s="3" t="s">
        <v>14</v>
      </c>
      <c r="C152" s="12">
        <v>14</v>
      </c>
      <c r="D152" s="13" t="s">
        <v>23</v>
      </c>
      <c r="E152" s="14" t="s">
        <v>53</v>
      </c>
      <c r="F152" s="12" t="s">
        <v>24</v>
      </c>
      <c r="G152" s="12">
        <v>4</v>
      </c>
      <c r="H152" s="15">
        <v>20000000</v>
      </c>
      <c r="I152" s="16">
        <v>3</v>
      </c>
      <c r="J152" s="12">
        <v>1.3888888888888889E-3</v>
      </c>
      <c r="K152" s="17" t="s">
        <v>18</v>
      </c>
      <c r="L152" s="12" t="s">
        <v>31</v>
      </c>
      <c r="M152" s="12" t="s">
        <v>20</v>
      </c>
      <c r="N152" s="12" t="s">
        <v>21</v>
      </c>
      <c r="O152" s="12" t="s">
        <v>67</v>
      </c>
      <c r="P152" s="19"/>
    </row>
    <row r="153" spans="2:16" ht="21" customHeight="1" x14ac:dyDescent="0.3">
      <c r="B153" s="3" t="s">
        <v>14</v>
      </c>
      <c r="C153" s="3">
        <v>10</v>
      </c>
      <c r="D153" s="4" t="s">
        <v>29</v>
      </c>
      <c r="E153" s="5" t="s">
        <v>30</v>
      </c>
      <c r="F153" s="3" t="s">
        <v>49</v>
      </c>
      <c r="G153" s="3">
        <v>4</v>
      </c>
      <c r="H153" s="6">
        <v>11000000</v>
      </c>
      <c r="I153" s="2">
        <v>1</v>
      </c>
      <c r="J153" s="3">
        <v>1.3888888888888889E-3</v>
      </c>
      <c r="K153" s="7" t="s">
        <v>65</v>
      </c>
      <c r="L153" s="3" t="s">
        <v>19</v>
      </c>
      <c r="M153" s="3" t="s">
        <v>47</v>
      </c>
      <c r="N153" s="3" t="s">
        <v>36</v>
      </c>
      <c r="O153" s="3" t="s">
        <v>37</v>
      </c>
      <c r="P153" s="19"/>
    </row>
    <row r="154" spans="2:16" ht="21" customHeight="1" x14ac:dyDescent="0.3">
      <c r="B154" s="3" t="s">
        <v>14</v>
      </c>
      <c r="C154" s="12">
        <v>27</v>
      </c>
      <c r="D154" s="13" t="s">
        <v>29</v>
      </c>
      <c r="E154" s="14" t="s">
        <v>34</v>
      </c>
      <c r="F154" s="12" t="s">
        <v>17</v>
      </c>
      <c r="G154" s="12">
        <v>3</v>
      </c>
      <c r="H154" s="15">
        <v>12000000</v>
      </c>
      <c r="I154" s="16">
        <v>3</v>
      </c>
      <c r="J154" s="12">
        <v>1.3888888888888889E-3</v>
      </c>
      <c r="K154" s="17" t="s">
        <v>18</v>
      </c>
      <c r="L154" s="12" t="s">
        <v>31</v>
      </c>
      <c r="M154" s="12" t="s">
        <v>32</v>
      </c>
      <c r="N154" s="12" t="s">
        <v>21</v>
      </c>
      <c r="O154" s="12" t="s">
        <v>66</v>
      </c>
      <c r="P154" s="19"/>
    </row>
    <row r="155" spans="2:16" ht="21" customHeight="1" x14ac:dyDescent="0.3">
      <c r="B155" s="3" t="s">
        <v>14</v>
      </c>
      <c r="C155" s="3">
        <v>28</v>
      </c>
      <c r="D155" s="4" t="s">
        <v>29</v>
      </c>
      <c r="E155" s="5" t="s">
        <v>16</v>
      </c>
      <c r="F155" s="3" t="s">
        <v>46</v>
      </c>
      <c r="G155" s="3">
        <v>3</v>
      </c>
      <c r="H155" s="6">
        <v>15000000</v>
      </c>
      <c r="I155" s="2">
        <v>1</v>
      </c>
      <c r="J155" s="3">
        <v>1.3888888888888889E-3</v>
      </c>
      <c r="K155" s="7" t="s">
        <v>18</v>
      </c>
      <c r="L155" s="3" t="s">
        <v>31</v>
      </c>
      <c r="M155" s="3" t="s">
        <v>52</v>
      </c>
      <c r="N155" s="3" t="s">
        <v>27</v>
      </c>
      <c r="O155" s="3" t="s">
        <v>33</v>
      </c>
      <c r="P155" s="19"/>
    </row>
    <row r="156" spans="2:16" ht="21" customHeight="1" x14ac:dyDescent="0.3">
      <c r="B156" s="3" t="s">
        <v>14</v>
      </c>
      <c r="C156" s="12">
        <v>28</v>
      </c>
      <c r="D156" s="13" t="s">
        <v>29</v>
      </c>
      <c r="E156" s="14" t="s">
        <v>16</v>
      </c>
      <c r="F156" s="12" t="s">
        <v>46</v>
      </c>
      <c r="G156" s="12">
        <v>5</v>
      </c>
      <c r="H156" s="15">
        <v>25000000</v>
      </c>
      <c r="I156" s="16">
        <v>2</v>
      </c>
      <c r="J156" s="12">
        <v>1.3888888888888889E-3</v>
      </c>
      <c r="K156" s="17" t="s">
        <v>18</v>
      </c>
      <c r="L156" s="12" t="s">
        <v>38</v>
      </c>
      <c r="M156" s="12" t="s">
        <v>32</v>
      </c>
      <c r="N156" s="12" t="s">
        <v>27</v>
      </c>
      <c r="O156" s="12" t="s">
        <v>28</v>
      </c>
      <c r="P156" s="19"/>
    </row>
    <row r="157" spans="2:16" ht="21" customHeight="1" x14ac:dyDescent="0.3">
      <c r="B157" s="3" t="s">
        <v>14</v>
      </c>
      <c r="C157" s="3">
        <v>29</v>
      </c>
      <c r="D157" s="4" t="s">
        <v>29</v>
      </c>
      <c r="E157" s="5" t="s">
        <v>34</v>
      </c>
      <c r="F157" s="3" t="s">
        <v>24</v>
      </c>
      <c r="G157" s="3">
        <v>1</v>
      </c>
      <c r="H157" s="6">
        <v>7000000</v>
      </c>
      <c r="I157" s="2">
        <v>3</v>
      </c>
      <c r="J157" s="3">
        <v>1.3888888888888889E-3</v>
      </c>
      <c r="K157" s="7" t="s">
        <v>18</v>
      </c>
      <c r="L157" s="3" t="s">
        <v>43</v>
      </c>
      <c r="M157" s="3" t="s">
        <v>35</v>
      </c>
      <c r="N157" s="3" t="s">
        <v>39</v>
      </c>
      <c r="O157" s="3" t="s">
        <v>70</v>
      </c>
      <c r="P157" s="19"/>
    </row>
    <row r="158" spans="2:16" ht="21" customHeight="1" x14ac:dyDescent="0.3">
      <c r="B158" s="3" t="s">
        <v>14</v>
      </c>
      <c r="C158" s="12">
        <v>30</v>
      </c>
      <c r="D158" s="13" t="s">
        <v>29</v>
      </c>
      <c r="E158" s="14" t="s">
        <v>76</v>
      </c>
      <c r="F158" s="12" t="s">
        <v>24</v>
      </c>
      <c r="G158" s="12">
        <v>2</v>
      </c>
      <c r="H158" s="15">
        <v>12000000</v>
      </c>
      <c r="I158" s="16">
        <v>4</v>
      </c>
      <c r="J158" s="12">
        <v>1.3888888888888889E-3</v>
      </c>
      <c r="K158" s="17" t="s">
        <v>18</v>
      </c>
      <c r="L158" s="12" t="s">
        <v>31</v>
      </c>
      <c r="M158" s="12" t="s">
        <v>32</v>
      </c>
      <c r="N158" s="12" t="s">
        <v>21</v>
      </c>
      <c r="O158" s="12" t="s">
        <v>57</v>
      </c>
      <c r="P158" s="19"/>
    </row>
    <row r="159" spans="2:16" ht="21" customHeight="1" x14ac:dyDescent="0.3">
      <c r="B159" s="3" t="s">
        <v>14</v>
      </c>
      <c r="C159" s="3">
        <v>11</v>
      </c>
      <c r="D159" s="4" t="s">
        <v>29</v>
      </c>
      <c r="E159" s="5" t="s">
        <v>42</v>
      </c>
      <c r="F159" s="3" t="s">
        <v>46</v>
      </c>
      <c r="G159" s="3">
        <v>3</v>
      </c>
      <c r="H159" s="6">
        <v>15000000</v>
      </c>
      <c r="I159" s="2">
        <v>1</v>
      </c>
      <c r="J159" s="3">
        <v>1.3888888888888889E-3</v>
      </c>
      <c r="K159" s="7" t="s">
        <v>18</v>
      </c>
      <c r="L159" s="3" t="s">
        <v>19</v>
      </c>
      <c r="M159" s="3" t="s">
        <v>35</v>
      </c>
      <c r="N159" s="3" t="s">
        <v>39</v>
      </c>
      <c r="O159" s="3" t="s">
        <v>70</v>
      </c>
      <c r="P159" s="19"/>
    </row>
    <row r="160" spans="2:16" ht="21" customHeight="1" x14ac:dyDescent="0.3">
      <c r="B160" s="3" t="s">
        <v>14</v>
      </c>
      <c r="C160" s="12">
        <v>15</v>
      </c>
      <c r="D160" s="13" t="s">
        <v>29</v>
      </c>
      <c r="E160" s="14" t="s">
        <v>30</v>
      </c>
      <c r="F160" s="12" t="s">
        <v>24</v>
      </c>
      <c r="G160" s="12">
        <v>4</v>
      </c>
      <c r="H160" s="15">
        <v>15000000</v>
      </c>
      <c r="I160" s="16">
        <v>3</v>
      </c>
      <c r="J160" s="12">
        <v>1.3888888888888889E-3</v>
      </c>
      <c r="K160" s="17" t="s">
        <v>18</v>
      </c>
      <c r="L160" s="12" t="s">
        <v>31</v>
      </c>
      <c r="M160" s="12" t="s">
        <v>47</v>
      </c>
      <c r="N160" s="12" t="s">
        <v>21</v>
      </c>
      <c r="O160" s="12" t="s">
        <v>66</v>
      </c>
      <c r="P160" s="19"/>
    </row>
    <row r="161" spans="2:16" ht="21" customHeight="1" x14ac:dyDescent="0.3">
      <c r="B161" s="3" t="s">
        <v>14</v>
      </c>
      <c r="C161" s="3">
        <v>20</v>
      </c>
      <c r="D161" s="4" t="s">
        <v>41</v>
      </c>
      <c r="E161" s="5" t="s">
        <v>34</v>
      </c>
      <c r="F161" s="3" t="s">
        <v>24</v>
      </c>
      <c r="G161" s="3">
        <v>2</v>
      </c>
      <c r="H161" s="6">
        <v>38000000</v>
      </c>
      <c r="I161" s="2">
        <v>1</v>
      </c>
      <c r="J161" s="3">
        <v>1.3888888888888889E-3</v>
      </c>
      <c r="K161" s="7" t="s">
        <v>77</v>
      </c>
      <c r="L161" s="3" t="s">
        <v>19</v>
      </c>
      <c r="M161" s="3" t="s">
        <v>47</v>
      </c>
      <c r="N161" s="3" t="s">
        <v>39</v>
      </c>
      <c r="O161" s="3" t="s">
        <v>70</v>
      </c>
      <c r="P161" s="19"/>
    </row>
    <row r="162" spans="2:16" ht="21" customHeight="1" x14ac:dyDescent="0.3">
      <c r="B162" s="3" t="s">
        <v>14</v>
      </c>
      <c r="C162" s="12">
        <v>8</v>
      </c>
      <c r="D162" s="13" t="s">
        <v>41</v>
      </c>
      <c r="E162" s="14" t="s">
        <v>42</v>
      </c>
      <c r="F162" s="12" t="s">
        <v>49</v>
      </c>
      <c r="G162" s="12">
        <v>2</v>
      </c>
      <c r="H162" s="15">
        <v>38000000</v>
      </c>
      <c r="I162" s="16">
        <v>4</v>
      </c>
      <c r="J162" s="12">
        <v>1.3888888888888889E-3</v>
      </c>
      <c r="K162" s="17" t="s">
        <v>50</v>
      </c>
      <c r="L162" s="12" t="s">
        <v>19</v>
      </c>
      <c r="M162" s="12" t="s">
        <v>35</v>
      </c>
      <c r="N162" s="12" t="s">
        <v>39</v>
      </c>
      <c r="O162" s="12" t="s">
        <v>70</v>
      </c>
      <c r="P162" s="19"/>
    </row>
    <row r="163" spans="2:16" ht="21" customHeight="1" x14ac:dyDescent="0.3">
      <c r="B163" s="3" t="s">
        <v>14</v>
      </c>
      <c r="C163" s="3">
        <v>27</v>
      </c>
      <c r="D163" s="4" t="s">
        <v>41</v>
      </c>
      <c r="E163" s="5" t="s">
        <v>16</v>
      </c>
      <c r="F163" s="3" t="s">
        <v>71</v>
      </c>
      <c r="G163" s="3">
        <v>2</v>
      </c>
      <c r="H163" s="6">
        <v>38000000</v>
      </c>
      <c r="I163" s="2">
        <v>1</v>
      </c>
      <c r="J163" s="3">
        <v>1.3888888888888889E-3</v>
      </c>
      <c r="K163" s="7" t="s">
        <v>50</v>
      </c>
      <c r="L163" s="3" t="s">
        <v>38</v>
      </c>
      <c r="M163" s="3" t="s">
        <v>52</v>
      </c>
      <c r="N163" s="3" t="s">
        <v>39</v>
      </c>
      <c r="O163" s="3" t="s">
        <v>70</v>
      </c>
      <c r="P163" s="19"/>
    </row>
    <row r="164" spans="2:16" ht="21" customHeight="1" x14ac:dyDescent="0.3">
      <c r="B164" s="3" t="s">
        <v>14</v>
      </c>
      <c r="C164" s="12">
        <v>5</v>
      </c>
      <c r="D164" s="13" t="s">
        <v>41</v>
      </c>
      <c r="E164" s="14" t="s">
        <v>53</v>
      </c>
      <c r="F164" s="12" t="s">
        <v>24</v>
      </c>
      <c r="G164" s="12">
        <v>4</v>
      </c>
      <c r="H164" s="15">
        <v>15000000</v>
      </c>
      <c r="I164" s="16">
        <v>1</v>
      </c>
      <c r="J164" s="12">
        <v>1.3888888888888889E-3</v>
      </c>
      <c r="K164" s="17" t="s">
        <v>18</v>
      </c>
      <c r="L164" s="12" t="s">
        <v>19</v>
      </c>
      <c r="M164" s="12" t="s">
        <v>35</v>
      </c>
      <c r="N164" s="12" t="s">
        <v>39</v>
      </c>
      <c r="O164" s="12" t="s">
        <v>40</v>
      </c>
      <c r="P164" s="19"/>
    </row>
    <row r="165" spans="2:16" ht="21" customHeight="1" x14ac:dyDescent="0.3">
      <c r="B165" s="3" t="s">
        <v>14</v>
      </c>
      <c r="C165" s="3">
        <v>27</v>
      </c>
      <c r="D165" s="4" t="s">
        <v>41</v>
      </c>
      <c r="E165" s="5" t="s">
        <v>30</v>
      </c>
      <c r="F165" s="3" t="s">
        <v>24</v>
      </c>
      <c r="G165" s="3">
        <v>4</v>
      </c>
      <c r="H165" s="6">
        <v>15000000</v>
      </c>
      <c r="I165" s="2">
        <v>1</v>
      </c>
      <c r="J165" s="3">
        <v>1.3888888888888889E-3</v>
      </c>
      <c r="K165" s="7" t="s">
        <v>18</v>
      </c>
      <c r="L165" s="3" t="s">
        <v>19</v>
      </c>
      <c r="M165" s="3" t="s">
        <v>20</v>
      </c>
      <c r="N165" s="3" t="s">
        <v>36</v>
      </c>
      <c r="O165" s="3" t="s">
        <v>58</v>
      </c>
      <c r="P165" s="19"/>
    </row>
    <row r="166" spans="2:16" ht="21" customHeight="1" x14ac:dyDescent="0.3">
      <c r="B166" s="3" t="s">
        <v>14</v>
      </c>
      <c r="C166" s="12">
        <v>30</v>
      </c>
      <c r="D166" s="13" t="s">
        <v>41</v>
      </c>
      <c r="E166" s="14" t="s">
        <v>42</v>
      </c>
      <c r="F166" s="12" t="s">
        <v>24</v>
      </c>
      <c r="G166" s="12">
        <v>3</v>
      </c>
      <c r="H166" s="15">
        <v>15000000</v>
      </c>
      <c r="I166" s="16">
        <v>1</v>
      </c>
      <c r="J166" s="12">
        <v>1.3888888888888889E-3</v>
      </c>
      <c r="K166" s="17" t="s">
        <v>18</v>
      </c>
      <c r="L166" s="12" t="s">
        <v>51</v>
      </c>
      <c r="M166" s="12" t="s">
        <v>20</v>
      </c>
      <c r="N166" s="12" t="s">
        <v>36</v>
      </c>
      <c r="O166" s="12" t="s">
        <v>58</v>
      </c>
      <c r="P166" s="19"/>
    </row>
    <row r="167" spans="2:16" ht="21" customHeight="1" x14ac:dyDescent="0.3">
      <c r="B167" s="3" t="s">
        <v>14</v>
      </c>
      <c r="C167" s="3">
        <v>1</v>
      </c>
      <c r="D167" s="4" t="s">
        <v>41</v>
      </c>
      <c r="E167" s="5" t="s">
        <v>42</v>
      </c>
      <c r="F167" s="3" t="s">
        <v>46</v>
      </c>
      <c r="G167" s="3">
        <v>2</v>
      </c>
      <c r="H167" s="6">
        <v>10000000</v>
      </c>
      <c r="I167" s="2">
        <v>1</v>
      </c>
      <c r="J167" s="3">
        <v>1.3888888888888889E-3</v>
      </c>
      <c r="K167" s="7" t="s">
        <v>18</v>
      </c>
      <c r="L167" s="3" t="s">
        <v>43</v>
      </c>
      <c r="M167" s="3" t="s">
        <v>47</v>
      </c>
      <c r="N167" s="3" t="s">
        <v>21</v>
      </c>
      <c r="O167" s="3" t="s">
        <v>39</v>
      </c>
      <c r="P167" s="19"/>
    </row>
    <row r="168" spans="2:16" ht="21" customHeight="1" x14ac:dyDescent="0.3">
      <c r="B168" s="3" t="s">
        <v>14</v>
      </c>
      <c r="C168" s="12">
        <v>2</v>
      </c>
      <c r="D168" s="13" t="s">
        <v>41</v>
      </c>
      <c r="E168" s="14" t="s">
        <v>16</v>
      </c>
      <c r="F168" s="12" t="s">
        <v>46</v>
      </c>
      <c r="G168" s="12">
        <v>3</v>
      </c>
      <c r="H168" s="15">
        <v>11000000</v>
      </c>
      <c r="I168" s="16">
        <v>1</v>
      </c>
      <c r="J168" s="12">
        <v>1.3888888888888889E-3</v>
      </c>
      <c r="K168" s="17" t="s">
        <v>18</v>
      </c>
      <c r="L168" s="12" t="s">
        <v>51</v>
      </c>
      <c r="M168" s="12" t="s">
        <v>55</v>
      </c>
      <c r="N168" s="12" t="s">
        <v>36</v>
      </c>
      <c r="O168" s="12" t="s">
        <v>58</v>
      </c>
      <c r="P168" s="19"/>
    </row>
    <row r="169" spans="2:16" ht="21" customHeight="1" x14ac:dyDescent="0.3">
      <c r="B169" s="3" t="s">
        <v>14</v>
      </c>
      <c r="C169" s="3">
        <v>6</v>
      </c>
      <c r="D169" s="4" t="s">
        <v>41</v>
      </c>
      <c r="E169" s="5" t="s">
        <v>16</v>
      </c>
      <c r="F169" s="3" t="s">
        <v>24</v>
      </c>
      <c r="G169" s="3">
        <v>5</v>
      </c>
      <c r="H169" s="6">
        <v>20000000</v>
      </c>
      <c r="I169" s="2">
        <v>1</v>
      </c>
      <c r="J169" s="3">
        <v>1.3888888888888889E-3</v>
      </c>
      <c r="K169" s="7" t="s">
        <v>18</v>
      </c>
      <c r="L169" s="3" t="s">
        <v>31</v>
      </c>
      <c r="M169" s="3" t="s">
        <v>55</v>
      </c>
      <c r="N169" s="3" t="s">
        <v>39</v>
      </c>
      <c r="O169" s="3" t="s">
        <v>40</v>
      </c>
      <c r="P169" s="19"/>
    </row>
    <row r="170" spans="2:16" ht="21" customHeight="1" x14ac:dyDescent="0.3">
      <c r="B170" s="3" t="s">
        <v>14</v>
      </c>
      <c r="C170" s="12">
        <v>29</v>
      </c>
      <c r="D170" s="13" t="s">
        <v>41</v>
      </c>
      <c r="E170" s="14" t="s">
        <v>42</v>
      </c>
      <c r="F170" s="12" t="s">
        <v>17</v>
      </c>
      <c r="G170" s="12">
        <v>5</v>
      </c>
      <c r="H170" s="15">
        <v>25000000</v>
      </c>
      <c r="I170" s="16">
        <v>6</v>
      </c>
      <c r="J170" s="12">
        <v>1.3888888888888889E-3</v>
      </c>
      <c r="K170" s="17" t="s">
        <v>18</v>
      </c>
      <c r="L170" s="12" t="s">
        <v>19</v>
      </c>
      <c r="M170" s="12" t="s">
        <v>55</v>
      </c>
      <c r="N170" s="12" t="s">
        <v>21</v>
      </c>
      <c r="O170" s="12" t="s">
        <v>22</v>
      </c>
      <c r="P170" s="19"/>
    </row>
    <row r="171" spans="2:16" ht="21" customHeight="1" x14ac:dyDescent="0.3">
      <c r="B171" s="3" t="s">
        <v>14</v>
      </c>
      <c r="C171" s="3">
        <v>22</v>
      </c>
      <c r="D171" s="4" t="s">
        <v>48</v>
      </c>
      <c r="E171" s="5" t="s">
        <v>34</v>
      </c>
      <c r="F171" s="3" t="s">
        <v>46</v>
      </c>
      <c r="G171" s="3">
        <v>1</v>
      </c>
      <c r="H171" s="6">
        <v>19000000</v>
      </c>
      <c r="I171" s="2">
        <v>5</v>
      </c>
      <c r="J171" s="3">
        <v>1.3888888888888889E-3</v>
      </c>
      <c r="K171" s="7" t="s">
        <v>50</v>
      </c>
      <c r="L171" s="3" t="s">
        <v>31</v>
      </c>
      <c r="M171" s="3" t="s">
        <v>20</v>
      </c>
      <c r="N171" s="3" t="s">
        <v>21</v>
      </c>
      <c r="O171" s="3" t="s">
        <v>57</v>
      </c>
      <c r="P171" s="19"/>
    </row>
    <row r="172" spans="2:16" ht="21" customHeight="1" x14ac:dyDescent="0.3">
      <c r="B172" s="3" t="s">
        <v>14</v>
      </c>
      <c r="C172" s="12">
        <v>22</v>
      </c>
      <c r="D172" s="13" t="s">
        <v>48</v>
      </c>
      <c r="E172" s="14" t="s">
        <v>16</v>
      </c>
      <c r="F172" s="12" t="s">
        <v>24</v>
      </c>
      <c r="G172" s="12">
        <v>4</v>
      </c>
      <c r="H172" s="15">
        <v>20000000</v>
      </c>
      <c r="I172" s="16">
        <v>4</v>
      </c>
      <c r="J172" s="12">
        <v>1.3888888888888889E-3</v>
      </c>
      <c r="K172" s="17" t="s">
        <v>65</v>
      </c>
      <c r="L172" s="12" t="s">
        <v>60</v>
      </c>
      <c r="M172" s="12" t="s">
        <v>20</v>
      </c>
      <c r="N172" s="12" t="s">
        <v>27</v>
      </c>
      <c r="O172" s="12" t="s">
        <v>56</v>
      </c>
      <c r="P172" s="19"/>
    </row>
    <row r="173" spans="2:16" ht="21" customHeight="1" x14ac:dyDescent="0.3">
      <c r="B173" s="3" t="s">
        <v>14</v>
      </c>
      <c r="C173" s="3">
        <v>15</v>
      </c>
      <c r="D173" s="4" t="s">
        <v>48</v>
      </c>
      <c r="E173" s="5" t="s">
        <v>30</v>
      </c>
      <c r="F173" s="3" t="s">
        <v>46</v>
      </c>
      <c r="G173" s="3">
        <v>2</v>
      </c>
      <c r="H173" s="6">
        <v>12000000</v>
      </c>
      <c r="I173" s="2">
        <v>2</v>
      </c>
      <c r="J173" s="3">
        <v>1.3888888888888889E-3</v>
      </c>
      <c r="K173" s="7" t="s">
        <v>18</v>
      </c>
      <c r="L173" s="3" t="s">
        <v>31</v>
      </c>
      <c r="M173" s="3" t="s">
        <v>32</v>
      </c>
      <c r="N173" s="3" t="s">
        <v>21</v>
      </c>
      <c r="O173" s="3" t="s">
        <v>22</v>
      </c>
      <c r="P173" s="19"/>
    </row>
    <row r="174" spans="2:16" ht="21" customHeight="1" x14ac:dyDescent="0.3">
      <c r="B174" s="3" t="s">
        <v>14</v>
      </c>
      <c r="C174" s="12">
        <v>19</v>
      </c>
      <c r="D174" s="13" t="s">
        <v>48</v>
      </c>
      <c r="E174" s="14" t="s">
        <v>16</v>
      </c>
      <c r="F174" s="12" t="s">
        <v>17</v>
      </c>
      <c r="G174" s="12">
        <v>3</v>
      </c>
      <c r="H174" s="15">
        <v>15000000</v>
      </c>
      <c r="I174" s="16">
        <v>3</v>
      </c>
      <c r="J174" s="12">
        <v>1.3888888888888889E-3</v>
      </c>
      <c r="K174" s="17" t="s">
        <v>18</v>
      </c>
      <c r="L174" s="12" t="s">
        <v>43</v>
      </c>
      <c r="M174" s="12" t="s">
        <v>32</v>
      </c>
      <c r="N174" s="12" t="s">
        <v>27</v>
      </c>
      <c r="O174" s="12" t="s">
        <v>28</v>
      </c>
      <c r="P174" s="19"/>
    </row>
    <row r="175" spans="2:16" ht="21" customHeight="1" x14ac:dyDescent="0.3">
      <c r="B175" s="3" t="s">
        <v>14</v>
      </c>
      <c r="C175" s="3">
        <v>17</v>
      </c>
      <c r="D175" s="4" t="s">
        <v>48</v>
      </c>
      <c r="E175" s="5" t="s">
        <v>30</v>
      </c>
      <c r="F175" s="3" t="s">
        <v>46</v>
      </c>
      <c r="G175" s="3">
        <v>1</v>
      </c>
      <c r="H175" s="6">
        <v>7000000</v>
      </c>
      <c r="I175" s="2">
        <v>3</v>
      </c>
      <c r="J175" s="3">
        <v>1.3888888888888889E-3</v>
      </c>
      <c r="K175" s="7" t="s">
        <v>18</v>
      </c>
      <c r="L175" s="3" t="s">
        <v>19</v>
      </c>
      <c r="M175" s="3" t="s">
        <v>47</v>
      </c>
      <c r="N175" s="3" t="s">
        <v>21</v>
      </c>
      <c r="O175" s="3" t="s">
        <v>45</v>
      </c>
      <c r="P175" s="19"/>
    </row>
    <row r="176" spans="2:16" ht="21" customHeight="1" x14ac:dyDescent="0.3">
      <c r="B176" s="3" t="s">
        <v>14</v>
      </c>
      <c r="C176" s="12">
        <v>19</v>
      </c>
      <c r="D176" s="13" t="s">
        <v>48</v>
      </c>
      <c r="E176" s="14" t="s">
        <v>76</v>
      </c>
      <c r="F176" s="12" t="s">
        <v>46</v>
      </c>
      <c r="G176" s="12">
        <v>2</v>
      </c>
      <c r="H176" s="15">
        <v>12000000</v>
      </c>
      <c r="I176" s="16">
        <v>1</v>
      </c>
      <c r="J176" s="12">
        <v>1.3888888888888889E-3</v>
      </c>
      <c r="K176" s="17" t="s">
        <v>18</v>
      </c>
      <c r="L176" s="12" t="s">
        <v>25</v>
      </c>
      <c r="M176" s="12" t="s">
        <v>52</v>
      </c>
      <c r="N176" s="12" t="s">
        <v>27</v>
      </c>
      <c r="O176" s="12" t="s">
        <v>33</v>
      </c>
      <c r="P176" s="19"/>
    </row>
    <row r="177" spans="2:16" ht="21" customHeight="1" x14ac:dyDescent="0.3">
      <c r="B177" s="3" t="s">
        <v>14</v>
      </c>
      <c r="C177" s="3">
        <v>14</v>
      </c>
      <c r="D177" s="4" t="s">
        <v>48</v>
      </c>
      <c r="E177" s="5" t="s">
        <v>42</v>
      </c>
      <c r="F177" s="3" t="s">
        <v>17</v>
      </c>
      <c r="G177" s="3">
        <v>5</v>
      </c>
      <c r="H177" s="6">
        <v>25000000</v>
      </c>
      <c r="I177" s="2">
        <v>1</v>
      </c>
      <c r="J177" s="3">
        <v>1.3888888888888889E-3</v>
      </c>
      <c r="K177" s="7" t="s">
        <v>18</v>
      </c>
      <c r="L177" s="3" t="s">
        <v>43</v>
      </c>
      <c r="M177" s="3" t="s">
        <v>55</v>
      </c>
      <c r="N177" s="3" t="s">
        <v>36</v>
      </c>
      <c r="O177" s="3" t="s">
        <v>69</v>
      </c>
      <c r="P177" s="19"/>
    </row>
    <row r="178" spans="2:16" ht="21" customHeight="1" x14ac:dyDescent="0.3">
      <c r="B178" s="3" t="s">
        <v>14</v>
      </c>
      <c r="C178" s="12">
        <v>29</v>
      </c>
      <c r="D178" s="13" t="s">
        <v>72</v>
      </c>
      <c r="E178" s="14" t="s">
        <v>30</v>
      </c>
      <c r="F178" s="12" t="s">
        <v>46</v>
      </c>
      <c r="G178" s="12">
        <v>1</v>
      </c>
      <c r="H178" s="15">
        <v>19000000</v>
      </c>
      <c r="I178" s="16">
        <v>1</v>
      </c>
      <c r="J178" s="12">
        <v>1.3888888888888889E-3</v>
      </c>
      <c r="K178" s="17" t="s">
        <v>50</v>
      </c>
      <c r="L178" s="12" t="s">
        <v>54</v>
      </c>
      <c r="M178" s="12" t="s">
        <v>20</v>
      </c>
      <c r="N178" s="12" t="s">
        <v>27</v>
      </c>
      <c r="O178" s="12" t="s">
        <v>78</v>
      </c>
      <c r="P178" s="19"/>
    </row>
    <row r="179" spans="2:16" ht="21" customHeight="1" x14ac:dyDescent="0.3">
      <c r="B179" s="3" t="s">
        <v>14</v>
      </c>
      <c r="C179" s="3">
        <v>13</v>
      </c>
      <c r="D179" s="4" t="s">
        <v>72</v>
      </c>
      <c r="E179" s="5" t="s">
        <v>53</v>
      </c>
      <c r="F179" s="3" t="s">
        <v>46</v>
      </c>
      <c r="G179" s="3">
        <v>2</v>
      </c>
      <c r="H179" s="6">
        <v>12000000</v>
      </c>
      <c r="I179" s="2">
        <v>5</v>
      </c>
      <c r="J179" s="3">
        <v>1.3888888888888889E-3</v>
      </c>
      <c r="K179" s="7" t="s">
        <v>18</v>
      </c>
      <c r="L179" s="3" t="s">
        <v>19</v>
      </c>
      <c r="M179" s="3" t="s">
        <v>32</v>
      </c>
      <c r="N179" s="3" t="s">
        <v>21</v>
      </c>
      <c r="O179" s="3" t="s">
        <v>66</v>
      </c>
      <c r="P179" s="19"/>
    </row>
    <row r="180" spans="2:16" ht="21" customHeight="1" x14ac:dyDescent="0.3">
      <c r="B180" s="3" t="s">
        <v>14</v>
      </c>
      <c r="C180" s="12">
        <v>26</v>
      </c>
      <c r="D180" s="13" t="s">
        <v>72</v>
      </c>
      <c r="E180" s="14" t="s">
        <v>34</v>
      </c>
      <c r="F180" s="12" t="s">
        <v>24</v>
      </c>
      <c r="G180" s="12">
        <v>5</v>
      </c>
      <c r="H180" s="15">
        <v>25000000</v>
      </c>
      <c r="I180" s="16">
        <v>2</v>
      </c>
      <c r="J180" s="12">
        <v>1.3888888888888889E-3</v>
      </c>
      <c r="K180" s="17" t="s">
        <v>18</v>
      </c>
      <c r="L180" s="12" t="s">
        <v>31</v>
      </c>
      <c r="M180" s="12" t="s">
        <v>32</v>
      </c>
      <c r="N180" s="12" t="s">
        <v>39</v>
      </c>
      <c r="O180" s="12" t="s">
        <v>40</v>
      </c>
      <c r="P180" s="19"/>
    </row>
    <row r="181" spans="2:16" ht="21" customHeight="1" x14ac:dyDescent="0.3">
      <c r="B181" s="3" t="s">
        <v>14</v>
      </c>
      <c r="C181" s="3">
        <v>16</v>
      </c>
      <c r="D181" s="4" t="s">
        <v>72</v>
      </c>
      <c r="E181" s="5" t="s">
        <v>16</v>
      </c>
      <c r="F181" s="3" t="s">
        <v>24</v>
      </c>
      <c r="G181" s="3">
        <v>3</v>
      </c>
      <c r="H181" s="6">
        <v>15000000</v>
      </c>
      <c r="I181" s="2">
        <v>3</v>
      </c>
      <c r="J181" s="3">
        <v>1.3888888888888889E-3</v>
      </c>
      <c r="K181" s="7" t="s">
        <v>18</v>
      </c>
      <c r="L181" s="3" t="s">
        <v>25</v>
      </c>
      <c r="M181" s="3" t="s">
        <v>35</v>
      </c>
      <c r="N181" s="3" t="s">
        <v>27</v>
      </c>
      <c r="O181" s="3" t="s">
        <v>33</v>
      </c>
      <c r="P181" s="19"/>
    </row>
    <row r="182" spans="2:16" ht="21" customHeight="1" x14ac:dyDescent="0.3">
      <c r="B182" s="3" t="s">
        <v>14</v>
      </c>
      <c r="C182" s="12">
        <v>14</v>
      </c>
      <c r="D182" s="13" t="s">
        <v>72</v>
      </c>
      <c r="E182" s="14" t="s">
        <v>34</v>
      </c>
      <c r="F182" s="12" t="s">
        <v>17</v>
      </c>
      <c r="G182" s="12">
        <v>1</v>
      </c>
      <c r="H182" s="15">
        <v>7000000</v>
      </c>
      <c r="I182" s="16">
        <v>1</v>
      </c>
      <c r="J182" s="12">
        <v>1.3888888888888889E-3</v>
      </c>
      <c r="K182" s="17" t="s">
        <v>18</v>
      </c>
      <c r="L182" s="12" t="s">
        <v>43</v>
      </c>
      <c r="M182" s="12" t="s">
        <v>52</v>
      </c>
      <c r="N182" s="12" t="s">
        <v>21</v>
      </c>
      <c r="O182" s="12" t="s">
        <v>57</v>
      </c>
      <c r="P182" s="19"/>
    </row>
    <row r="183" spans="2:16" ht="21" customHeight="1" x14ac:dyDescent="0.3">
      <c r="B183" s="3" t="s">
        <v>14</v>
      </c>
      <c r="C183" s="3">
        <v>16</v>
      </c>
      <c r="D183" s="4" t="s">
        <v>59</v>
      </c>
      <c r="E183" s="5" t="s">
        <v>42</v>
      </c>
      <c r="F183" s="3" t="s">
        <v>24</v>
      </c>
      <c r="G183" s="3">
        <v>5</v>
      </c>
      <c r="H183" s="6">
        <v>25000000</v>
      </c>
      <c r="I183" s="2">
        <v>1</v>
      </c>
      <c r="J183" s="3">
        <v>1.3888888888888889E-3</v>
      </c>
      <c r="K183" s="7" t="s">
        <v>18</v>
      </c>
      <c r="L183" s="3" t="s">
        <v>51</v>
      </c>
      <c r="M183" s="3" t="s">
        <v>52</v>
      </c>
      <c r="N183" s="3" t="s">
        <v>27</v>
      </c>
      <c r="O183" s="3" t="s">
        <v>33</v>
      </c>
      <c r="P183" s="19"/>
    </row>
    <row r="184" spans="2:16" ht="21" customHeight="1" x14ac:dyDescent="0.3">
      <c r="B184" s="3" t="s">
        <v>14</v>
      </c>
      <c r="C184" s="12">
        <v>1</v>
      </c>
      <c r="D184" s="13" t="s">
        <v>61</v>
      </c>
      <c r="E184" s="14" t="s">
        <v>34</v>
      </c>
      <c r="F184" s="12" t="s">
        <v>24</v>
      </c>
      <c r="G184" s="12">
        <v>1</v>
      </c>
      <c r="H184" s="15">
        <v>7000000</v>
      </c>
      <c r="I184" s="16">
        <v>2</v>
      </c>
      <c r="J184" s="12">
        <v>1.3888888888888889E-3</v>
      </c>
      <c r="K184" s="17" t="s">
        <v>18</v>
      </c>
      <c r="L184" s="12" t="s">
        <v>25</v>
      </c>
      <c r="M184" s="12" t="s">
        <v>35</v>
      </c>
      <c r="N184" s="12" t="s">
        <v>27</v>
      </c>
      <c r="O184" s="12" t="s">
        <v>33</v>
      </c>
      <c r="P184" s="19"/>
    </row>
    <row r="185" spans="2:16" ht="21" customHeight="1" x14ac:dyDescent="0.3">
      <c r="B185" s="3" t="s">
        <v>14</v>
      </c>
      <c r="C185" s="3">
        <v>11</v>
      </c>
      <c r="D185" s="4" t="s">
        <v>61</v>
      </c>
      <c r="E185" s="5" t="s">
        <v>34</v>
      </c>
      <c r="F185" s="3" t="s">
        <v>49</v>
      </c>
      <c r="G185" s="3">
        <v>2</v>
      </c>
      <c r="H185" s="6">
        <v>12000000</v>
      </c>
      <c r="I185" s="2">
        <v>2</v>
      </c>
      <c r="J185" s="3">
        <v>1.3888888888888889E-3</v>
      </c>
      <c r="K185" s="7" t="s">
        <v>18</v>
      </c>
      <c r="L185" s="3" t="s">
        <v>25</v>
      </c>
      <c r="M185" s="3" t="s">
        <v>44</v>
      </c>
      <c r="N185" s="3" t="s">
        <v>21</v>
      </c>
      <c r="O185" s="3" t="s">
        <v>67</v>
      </c>
      <c r="P185" s="19"/>
    </row>
    <row r="186" spans="2:16" ht="21" customHeight="1" x14ac:dyDescent="0.3">
      <c r="B186" s="3" t="s">
        <v>14</v>
      </c>
      <c r="C186" s="12">
        <v>11</v>
      </c>
      <c r="D186" s="13" t="s">
        <v>61</v>
      </c>
      <c r="E186" s="14" t="s">
        <v>16</v>
      </c>
      <c r="F186" s="12" t="s">
        <v>24</v>
      </c>
      <c r="G186" s="12">
        <v>3</v>
      </c>
      <c r="H186" s="15">
        <v>15000000</v>
      </c>
      <c r="I186" s="16">
        <v>1</v>
      </c>
      <c r="J186" s="12">
        <v>1.3888888888888889E-3</v>
      </c>
      <c r="K186" s="17" t="s">
        <v>18</v>
      </c>
      <c r="L186" s="12" t="s">
        <v>43</v>
      </c>
      <c r="M186" s="12" t="s">
        <v>52</v>
      </c>
      <c r="N186" s="12" t="s">
        <v>39</v>
      </c>
      <c r="O186" s="12" t="s">
        <v>40</v>
      </c>
      <c r="P186" s="19"/>
    </row>
    <row r="187" spans="2:16" ht="21" customHeight="1" x14ac:dyDescent="0.3">
      <c r="B187" s="3" t="s">
        <v>14</v>
      </c>
      <c r="C187" s="3">
        <v>1</v>
      </c>
      <c r="D187" s="4" t="s">
        <v>15</v>
      </c>
      <c r="E187" s="5" t="s">
        <v>16</v>
      </c>
      <c r="F187" s="3" t="s">
        <v>17</v>
      </c>
      <c r="G187" s="3">
        <v>1</v>
      </c>
      <c r="H187" s="6">
        <v>19000000</v>
      </c>
      <c r="I187" s="2">
        <v>1</v>
      </c>
      <c r="J187" s="3">
        <v>1.3888888888888889E-3</v>
      </c>
      <c r="K187" s="7" t="s">
        <v>50</v>
      </c>
      <c r="L187" s="3" t="s">
        <v>43</v>
      </c>
      <c r="M187" s="3" t="s">
        <v>47</v>
      </c>
      <c r="N187" s="3" t="s">
        <v>21</v>
      </c>
      <c r="O187" s="3" t="s">
        <v>39</v>
      </c>
      <c r="P187" s="19"/>
    </row>
    <row r="188" spans="2:16" ht="21" customHeight="1" x14ac:dyDescent="0.3">
      <c r="B188" s="3" t="s">
        <v>14</v>
      </c>
      <c r="C188" s="12">
        <v>1</v>
      </c>
      <c r="D188" s="13" t="s">
        <v>15</v>
      </c>
      <c r="E188" s="14" t="s">
        <v>42</v>
      </c>
      <c r="F188" s="12" t="s">
        <v>24</v>
      </c>
      <c r="G188" s="12">
        <v>4</v>
      </c>
      <c r="H188" s="15">
        <v>20000000</v>
      </c>
      <c r="I188" s="16">
        <v>3</v>
      </c>
      <c r="J188" s="12">
        <v>1.3888888888888889E-3</v>
      </c>
      <c r="K188" s="17" t="s">
        <v>65</v>
      </c>
      <c r="L188" s="12" t="s">
        <v>43</v>
      </c>
      <c r="M188" s="12" t="s">
        <v>52</v>
      </c>
      <c r="N188" s="12" t="s">
        <v>39</v>
      </c>
      <c r="O188" s="12" t="s">
        <v>70</v>
      </c>
      <c r="P188" s="19"/>
    </row>
    <row r="189" spans="2:16" ht="21" customHeight="1" x14ac:dyDescent="0.3">
      <c r="B189" s="3" t="s">
        <v>14</v>
      </c>
      <c r="C189" s="3">
        <v>1</v>
      </c>
      <c r="D189" s="4" t="s">
        <v>15</v>
      </c>
      <c r="E189" s="5" t="s">
        <v>16</v>
      </c>
      <c r="F189" s="3" t="s">
        <v>46</v>
      </c>
      <c r="G189" s="3">
        <v>3</v>
      </c>
      <c r="H189" s="6">
        <v>15000000</v>
      </c>
      <c r="I189" s="2">
        <v>1</v>
      </c>
      <c r="J189" s="3">
        <v>1.3888888888888889E-3</v>
      </c>
      <c r="K189" s="7" t="s">
        <v>18</v>
      </c>
      <c r="L189" s="3" t="s">
        <v>60</v>
      </c>
      <c r="M189" s="3" t="s">
        <v>55</v>
      </c>
      <c r="N189" s="3" t="s">
        <v>36</v>
      </c>
      <c r="O189" s="3" t="s">
        <v>37</v>
      </c>
      <c r="P189" s="19"/>
    </row>
    <row r="190" spans="2:16" ht="21" customHeight="1" x14ac:dyDescent="0.3">
      <c r="B190" s="3" t="s">
        <v>14</v>
      </c>
      <c r="C190" s="12">
        <v>1</v>
      </c>
      <c r="D190" s="13" t="s">
        <v>63</v>
      </c>
      <c r="E190" s="14" t="s">
        <v>16</v>
      </c>
      <c r="F190" s="12" t="s">
        <v>17</v>
      </c>
      <c r="G190" s="12">
        <v>4</v>
      </c>
      <c r="H190" s="15">
        <v>20000000</v>
      </c>
      <c r="I190" s="16">
        <v>4</v>
      </c>
      <c r="J190" s="12">
        <v>1.3888888888888889E-3</v>
      </c>
      <c r="K190" s="17" t="s">
        <v>65</v>
      </c>
      <c r="L190" s="12" t="s">
        <v>43</v>
      </c>
      <c r="M190" s="12" t="s">
        <v>26</v>
      </c>
      <c r="N190" s="12" t="s">
        <v>21</v>
      </c>
      <c r="O190" s="12" t="s">
        <v>66</v>
      </c>
      <c r="P190" s="19"/>
    </row>
    <row r="191" spans="2:16" ht="21" customHeight="1" x14ac:dyDescent="0.3">
      <c r="B191" s="3" t="s">
        <v>14</v>
      </c>
      <c r="C191" s="3">
        <v>4</v>
      </c>
      <c r="D191" s="4" t="s">
        <v>63</v>
      </c>
      <c r="E191" s="5" t="s">
        <v>76</v>
      </c>
      <c r="F191" s="3" t="s">
        <v>17</v>
      </c>
      <c r="G191" s="3">
        <v>3</v>
      </c>
      <c r="H191" s="6">
        <v>15000000</v>
      </c>
      <c r="I191" s="2">
        <v>1</v>
      </c>
      <c r="J191" s="3">
        <v>1.3888888888888889E-3</v>
      </c>
      <c r="K191" s="7" t="s">
        <v>18</v>
      </c>
      <c r="L191" s="3" t="s">
        <v>38</v>
      </c>
      <c r="M191" s="3" t="s">
        <v>47</v>
      </c>
      <c r="N191" s="3" t="s">
        <v>27</v>
      </c>
      <c r="O191" s="3" t="s">
        <v>33</v>
      </c>
      <c r="P191" s="19"/>
    </row>
    <row r="192" spans="2:16" ht="21" customHeight="1" x14ac:dyDescent="0.3">
      <c r="B192" s="3" t="s">
        <v>14</v>
      </c>
      <c r="C192" s="12">
        <v>11</v>
      </c>
      <c r="D192" s="13" t="s">
        <v>63</v>
      </c>
      <c r="E192" s="14" t="s">
        <v>42</v>
      </c>
      <c r="F192" s="12" t="s">
        <v>24</v>
      </c>
      <c r="G192" s="12">
        <v>5</v>
      </c>
      <c r="H192" s="15">
        <v>25000000</v>
      </c>
      <c r="I192" s="16">
        <v>4</v>
      </c>
      <c r="J192" s="12">
        <v>1.3888888888888889E-3</v>
      </c>
      <c r="K192" s="17" t="s">
        <v>18</v>
      </c>
      <c r="L192" s="12" t="s">
        <v>31</v>
      </c>
      <c r="M192" s="12" t="s">
        <v>47</v>
      </c>
      <c r="N192" s="12" t="s">
        <v>27</v>
      </c>
      <c r="O192" s="12" t="s">
        <v>56</v>
      </c>
      <c r="P192" s="19"/>
    </row>
    <row r="193" spans="2:16" ht="21" customHeight="1" x14ac:dyDescent="0.3">
      <c r="B193" s="3" t="s">
        <v>14</v>
      </c>
      <c r="C193" s="3">
        <v>12</v>
      </c>
      <c r="D193" s="4" t="s">
        <v>75</v>
      </c>
      <c r="E193" s="5" t="s">
        <v>42</v>
      </c>
      <c r="F193" s="3" t="s">
        <v>24</v>
      </c>
      <c r="G193" s="3">
        <v>2</v>
      </c>
      <c r="H193" s="6">
        <v>12000000</v>
      </c>
      <c r="I193" s="2">
        <v>4</v>
      </c>
      <c r="J193" s="3">
        <v>1.3888888888888889E-3</v>
      </c>
      <c r="K193" s="7" t="s">
        <v>18</v>
      </c>
      <c r="L193" s="3" t="s">
        <v>38</v>
      </c>
      <c r="M193" s="3" t="s">
        <v>26</v>
      </c>
      <c r="N193" s="3" t="s">
        <v>36</v>
      </c>
      <c r="O193" s="3" t="s">
        <v>58</v>
      </c>
      <c r="P193" s="19"/>
    </row>
    <row r="194" spans="2:16" ht="21" customHeight="1" x14ac:dyDescent="0.3">
      <c r="B194" s="3" t="s">
        <v>14</v>
      </c>
      <c r="C194" s="12">
        <v>31</v>
      </c>
      <c r="D194" s="13" t="s">
        <v>23</v>
      </c>
      <c r="E194" s="14" t="s">
        <v>16</v>
      </c>
      <c r="F194" s="12" t="s">
        <v>24</v>
      </c>
      <c r="G194" s="12">
        <v>1</v>
      </c>
      <c r="H194" s="15">
        <v>19000000</v>
      </c>
      <c r="I194" s="16">
        <v>3</v>
      </c>
      <c r="J194" s="12">
        <v>1.3888888888888889E-3</v>
      </c>
      <c r="K194" s="17" t="s">
        <v>50</v>
      </c>
      <c r="L194" s="12" t="s">
        <v>60</v>
      </c>
      <c r="M194" s="12" t="s">
        <v>26</v>
      </c>
      <c r="N194" s="12" t="s">
        <v>27</v>
      </c>
      <c r="O194" s="12" t="s">
        <v>56</v>
      </c>
      <c r="P194" s="19"/>
    </row>
    <row r="195" spans="2:16" ht="21" customHeight="1" x14ac:dyDescent="0.3">
      <c r="B195" s="3" t="s">
        <v>14</v>
      </c>
      <c r="C195" s="3">
        <v>2</v>
      </c>
      <c r="D195" s="4" t="s">
        <v>23</v>
      </c>
      <c r="E195" s="5" t="s">
        <v>30</v>
      </c>
      <c r="F195" s="3" t="s">
        <v>49</v>
      </c>
      <c r="G195" s="3">
        <v>2</v>
      </c>
      <c r="H195" s="6">
        <v>12000000</v>
      </c>
      <c r="I195" s="2">
        <v>2</v>
      </c>
      <c r="J195" s="3">
        <v>1.3888888888888889E-3</v>
      </c>
      <c r="K195" s="7" t="s">
        <v>18</v>
      </c>
      <c r="L195" s="3" t="s">
        <v>60</v>
      </c>
      <c r="M195" s="3" t="s">
        <v>32</v>
      </c>
      <c r="N195" s="3" t="s">
        <v>21</v>
      </c>
      <c r="O195" s="3" t="s">
        <v>39</v>
      </c>
      <c r="P195" s="19"/>
    </row>
    <row r="196" spans="2:16" ht="21" customHeight="1" x14ac:dyDescent="0.3">
      <c r="B196" s="3" t="s">
        <v>14</v>
      </c>
      <c r="C196" s="12">
        <v>9</v>
      </c>
      <c r="D196" s="13" t="s">
        <v>23</v>
      </c>
      <c r="E196" s="14" t="s">
        <v>16</v>
      </c>
      <c r="F196" s="12" t="s">
        <v>46</v>
      </c>
      <c r="G196" s="12">
        <v>3</v>
      </c>
      <c r="H196" s="15">
        <v>12000000</v>
      </c>
      <c r="I196" s="16">
        <v>5</v>
      </c>
      <c r="J196" s="12">
        <v>1.3888888888888889E-3</v>
      </c>
      <c r="K196" s="17" t="s">
        <v>18</v>
      </c>
      <c r="L196" s="12" t="s">
        <v>68</v>
      </c>
      <c r="M196" s="12" t="s">
        <v>44</v>
      </c>
      <c r="N196" s="12" t="s">
        <v>27</v>
      </c>
      <c r="O196" s="12" t="s">
        <v>56</v>
      </c>
      <c r="P196" s="19"/>
    </row>
    <row r="197" spans="2:16" ht="21" customHeight="1" x14ac:dyDescent="0.3">
      <c r="B197" s="3" t="s">
        <v>14</v>
      </c>
      <c r="C197" s="3">
        <v>25</v>
      </c>
      <c r="D197" s="4" t="s">
        <v>23</v>
      </c>
      <c r="E197" s="5" t="s">
        <v>34</v>
      </c>
      <c r="F197" s="3" t="s">
        <v>46</v>
      </c>
      <c r="G197" s="3">
        <v>2</v>
      </c>
      <c r="H197" s="6">
        <v>10000000</v>
      </c>
      <c r="I197" s="2">
        <v>4</v>
      </c>
      <c r="J197" s="3">
        <v>1.3888888888888889E-3</v>
      </c>
      <c r="K197" s="7" t="s">
        <v>18</v>
      </c>
      <c r="L197" s="3" t="s">
        <v>68</v>
      </c>
      <c r="M197" s="3" t="s">
        <v>35</v>
      </c>
      <c r="N197" s="3" t="s">
        <v>27</v>
      </c>
      <c r="O197" s="3" t="s">
        <v>33</v>
      </c>
      <c r="P197" s="19"/>
    </row>
    <row r="198" spans="2:16" ht="21" customHeight="1" x14ac:dyDescent="0.3">
      <c r="B198" s="3" t="s">
        <v>73</v>
      </c>
      <c r="C198" s="12">
        <v>8</v>
      </c>
      <c r="D198" s="13" t="s">
        <v>75</v>
      </c>
      <c r="E198" s="14" t="s">
        <v>30</v>
      </c>
      <c r="F198" s="12" t="s">
        <v>17</v>
      </c>
      <c r="G198" s="12">
        <v>0</v>
      </c>
      <c r="H198" s="15">
        <v>0</v>
      </c>
      <c r="I198" s="16">
        <v>3</v>
      </c>
      <c r="J198" s="12">
        <v>1.3888888888888889E-3</v>
      </c>
      <c r="K198" s="17"/>
      <c r="L198" s="12"/>
      <c r="M198" s="12" t="s">
        <v>32</v>
      </c>
      <c r="N198" s="12" t="s">
        <v>27</v>
      </c>
      <c r="O198" s="12" t="s">
        <v>56</v>
      </c>
      <c r="P198" s="19"/>
    </row>
    <row r="199" spans="2:16" ht="21" customHeight="1" x14ac:dyDescent="0.3">
      <c r="B199" s="3" t="s">
        <v>73</v>
      </c>
      <c r="C199" s="3">
        <v>5</v>
      </c>
      <c r="D199" s="4" t="s">
        <v>75</v>
      </c>
      <c r="E199" s="5" t="s">
        <v>42</v>
      </c>
      <c r="F199" s="3" t="s">
        <v>46</v>
      </c>
      <c r="G199" s="3">
        <v>0</v>
      </c>
      <c r="H199" s="6">
        <v>0</v>
      </c>
      <c r="I199" s="2">
        <v>1</v>
      </c>
      <c r="J199" s="3">
        <v>1.3888888888888889E-3</v>
      </c>
      <c r="K199" s="7"/>
      <c r="L199" s="3"/>
      <c r="M199" s="3" t="s">
        <v>35</v>
      </c>
      <c r="N199" s="3" t="s">
        <v>21</v>
      </c>
      <c r="O199" s="3" t="s">
        <v>45</v>
      </c>
      <c r="P199" s="19"/>
    </row>
    <row r="200" spans="2:16" ht="21" customHeight="1" x14ac:dyDescent="0.3">
      <c r="B200" s="3" t="s">
        <v>73</v>
      </c>
      <c r="C200" s="12">
        <v>2</v>
      </c>
      <c r="D200" s="13" t="s">
        <v>29</v>
      </c>
      <c r="E200" s="14" t="s">
        <v>53</v>
      </c>
      <c r="F200" s="12" t="s">
        <v>46</v>
      </c>
      <c r="G200" s="12">
        <v>0</v>
      </c>
      <c r="H200" s="15">
        <v>0</v>
      </c>
      <c r="I200" s="16">
        <v>2</v>
      </c>
      <c r="J200" s="12">
        <v>1.3888888888888889E-3</v>
      </c>
      <c r="K200" s="17"/>
      <c r="L200" s="12"/>
      <c r="M200" s="12" t="s">
        <v>32</v>
      </c>
      <c r="N200" s="12" t="s">
        <v>36</v>
      </c>
      <c r="O200" s="12" t="s">
        <v>69</v>
      </c>
      <c r="P200" s="19"/>
    </row>
    <row r="201" spans="2:16" ht="21" customHeight="1" x14ac:dyDescent="0.3">
      <c r="B201" s="3" t="s">
        <v>73</v>
      </c>
      <c r="C201" s="3">
        <v>20</v>
      </c>
      <c r="D201" s="4" t="s">
        <v>29</v>
      </c>
      <c r="E201" s="5" t="s">
        <v>42</v>
      </c>
      <c r="F201" s="3" t="s">
        <v>46</v>
      </c>
      <c r="G201" s="3">
        <v>0</v>
      </c>
      <c r="H201" s="6">
        <v>0</v>
      </c>
      <c r="I201" s="2">
        <v>1</v>
      </c>
      <c r="J201" s="3">
        <v>1.3888888888888889E-3</v>
      </c>
      <c r="K201" s="7"/>
      <c r="L201" s="3"/>
      <c r="M201" s="3" t="s">
        <v>44</v>
      </c>
      <c r="N201" s="3" t="s">
        <v>27</v>
      </c>
      <c r="O201" s="3" t="s">
        <v>33</v>
      </c>
      <c r="P201" s="19"/>
    </row>
    <row r="202" spans="2:16" ht="21" customHeight="1" x14ac:dyDescent="0.3">
      <c r="B202" s="3" t="s">
        <v>73</v>
      </c>
      <c r="C202" s="12">
        <v>22</v>
      </c>
      <c r="D202" s="13" t="s">
        <v>29</v>
      </c>
      <c r="E202" s="14" t="s">
        <v>16</v>
      </c>
      <c r="F202" s="12" t="s">
        <v>24</v>
      </c>
      <c r="G202" s="12">
        <v>0</v>
      </c>
      <c r="H202" s="15">
        <v>0</v>
      </c>
      <c r="I202" s="16">
        <v>3</v>
      </c>
      <c r="J202" s="12">
        <v>1.3888888888888889E-3</v>
      </c>
      <c r="K202" s="17"/>
      <c r="L202" s="12"/>
      <c r="M202" s="12" t="s">
        <v>47</v>
      </c>
      <c r="N202" s="12" t="s">
        <v>27</v>
      </c>
      <c r="O202" s="12" t="s">
        <v>33</v>
      </c>
      <c r="P202" s="19"/>
    </row>
    <row r="203" spans="2:16" ht="21" customHeight="1" x14ac:dyDescent="0.3">
      <c r="B203" s="3" t="s">
        <v>73</v>
      </c>
      <c r="C203" s="3">
        <v>15</v>
      </c>
      <c r="D203" s="4" t="s">
        <v>29</v>
      </c>
      <c r="E203" s="5" t="s">
        <v>16</v>
      </c>
      <c r="F203" s="3" t="s">
        <v>24</v>
      </c>
      <c r="G203" s="3">
        <v>0</v>
      </c>
      <c r="H203" s="6">
        <v>0</v>
      </c>
      <c r="I203" s="2">
        <v>3</v>
      </c>
      <c r="J203" s="3">
        <v>1.3888888888888889E-3</v>
      </c>
      <c r="K203" s="7"/>
      <c r="L203" s="3"/>
      <c r="M203" s="3" t="s">
        <v>55</v>
      </c>
      <c r="N203" s="3" t="s">
        <v>39</v>
      </c>
      <c r="O203" s="3" t="s">
        <v>70</v>
      </c>
      <c r="P203" s="19"/>
    </row>
    <row r="204" spans="2:16" ht="21" customHeight="1" x14ac:dyDescent="0.3">
      <c r="B204" s="3" t="s">
        <v>73</v>
      </c>
      <c r="C204" s="12">
        <v>21</v>
      </c>
      <c r="D204" s="13" t="s">
        <v>29</v>
      </c>
      <c r="E204" s="14" t="s">
        <v>42</v>
      </c>
      <c r="F204" s="12" t="s">
        <v>46</v>
      </c>
      <c r="G204" s="12">
        <v>0</v>
      </c>
      <c r="H204" s="15">
        <v>0</v>
      </c>
      <c r="I204" s="16">
        <v>2</v>
      </c>
      <c r="J204" s="12">
        <v>1.3888888888888889E-3</v>
      </c>
      <c r="K204" s="17"/>
      <c r="L204" s="12"/>
      <c r="M204" s="12" t="s">
        <v>55</v>
      </c>
      <c r="N204" s="12" t="s">
        <v>36</v>
      </c>
      <c r="O204" s="12" t="s">
        <v>37</v>
      </c>
      <c r="P204" s="19"/>
    </row>
    <row r="205" spans="2:16" ht="21" customHeight="1" x14ac:dyDescent="0.3">
      <c r="B205" s="3" t="s">
        <v>73</v>
      </c>
      <c r="C205" s="3">
        <v>24</v>
      </c>
      <c r="D205" s="4" t="s">
        <v>41</v>
      </c>
      <c r="E205" s="5" t="s">
        <v>42</v>
      </c>
      <c r="F205" s="3" t="s">
        <v>24</v>
      </c>
      <c r="G205" s="3">
        <v>0</v>
      </c>
      <c r="H205" s="6">
        <v>0</v>
      </c>
      <c r="I205" s="2">
        <v>1</v>
      </c>
      <c r="J205" s="3">
        <v>1.3888888888888889E-3</v>
      </c>
      <c r="K205" s="7"/>
      <c r="L205" s="3"/>
      <c r="M205" s="3" t="s">
        <v>35</v>
      </c>
      <c r="N205" s="3" t="s">
        <v>39</v>
      </c>
      <c r="O205" s="3" t="s">
        <v>70</v>
      </c>
      <c r="P205" s="19"/>
    </row>
    <row r="206" spans="2:16" ht="21" customHeight="1" x14ac:dyDescent="0.3">
      <c r="B206" s="3" t="s">
        <v>73</v>
      </c>
      <c r="C206" s="12">
        <v>5</v>
      </c>
      <c r="D206" s="13" t="s">
        <v>41</v>
      </c>
      <c r="E206" s="14" t="s">
        <v>34</v>
      </c>
      <c r="F206" s="12" t="s">
        <v>17</v>
      </c>
      <c r="G206" s="12">
        <v>0</v>
      </c>
      <c r="H206" s="15">
        <v>0</v>
      </c>
      <c r="I206" s="16">
        <v>5</v>
      </c>
      <c r="J206" s="12">
        <v>1.3888888888888889E-3</v>
      </c>
      <c r="K206" s="17"/>
      <c r="L206" s="12"/>
      <c r="M206" s="12" t="s">
        <v>52</v>
      </c>
      <c r="N206" s="12" t="s">
        <v>21</v>
      </c>
      <c r="O206" s="12" t="s">
        <v>39</v>
      </c>
      <c r="P206" s="19"/>
    </row>
    <row r="207" spans="2:16" ht="21" customHeight="1" x14ac:dyDescent="0.3">
      <c r="B207" s="3" t="s">
        <v>73</v>
      </c>
      <c r="C207" s="3">
        <v>15</v>
      </c>
      <c r="D207" s="4" t="s">
        <v>48</v>
      </c>
      <c r="E207" s="5" t="s">
        <v>16</v>
      </c>
      <c r="F207" s="3" t="s">
        <v>24</v>
      </c>
      <c r="G207" s="3">
        <v>0</v>
      </c>
      <c r="H207" s="6">
        <v>0</v>
      </c>
      <c r="I207" s="2">
        <v>1</v>
      </c>
      <c r="J207" s="3">
        <v>1.3888888888888889E-3</v>
      </c>
      <c r="K207" s="7"/>
      <c r="L207" s="3"/>
      <c r="M207" s="3" t="s">
        <v>32</v>
      </c>
      <c r="N207" s="3" t="s">
        <v>27</v>
      </c>
      <c r="O207" s="3" t="s">
        <v>33</v>
      </c>
      <c r="P207" s="19"/>
    </row>
    <row r="208" spans="2:16" ht="21" customHeight="1" x14ac:dyDescent="0.3">
      <c r="B208" s="3" t="s">
        <v>73</v>
      </c>
      <c r="C208" s="12">
        <v>29</v>
      </c>
      <c r="D208" s="13" t="s">
        <v>48</v>
      </c>
      <c r="E208" s="14" t="s">
        <v>34</v>
      </c>
      <c r="F208" s="12" t="s">
        <v>17</v>
      </c>
      <c r="G208" s="12">
        <v>0</v>
      </c>
      <c r="H208" s="15">
        <v>0</v>
      </c>
      <c r="I208" s="16">
        <v>4</v>
      </c>
      <c r="J208" s="12">
        <v>1.3888888888888889E-3</v>
      </c>
      <c r="K208" s="17"/>
      <c r="L208" s="12"/>
      <c r="M208" s="12" t="s">
        <v>44</v>
      </c>
      <c r="N208" s="12" t="s">
        <v>21</v>
      </c>
      <c r="O208" s="12" t="s">
        <v>67</v>
      </c>
      <c r="P208" s="19"/>
    </row>
    <row r="209" spans="2:16" ht="21" customHeight="1" x14ac:dyDescent="0.3">
      <c r="B209" s="3" t="s">
        <v>73</v>
      </c>
      <c r="C209" s="3">
        <v>11</v>
      </c>
      <c r="D209" s="4" t="s">
        <v>48</v>
      </c>
      <c r="E209" s="5" t="s">
        <v>34</v>
      </c>
      <c r="F209" s="3" t="s">
        <v>24</v>
      </c>
      <c r="G209" s="3">
        <v>0</v>
      </c>
      <c r="H209" s="6">
        <v>0</v>
      </c>
      <c r="I209" s="2">
        <v>3</v>
      </c>
      <c r="J209" s="3">
        <v>1.3888888888888889E-3</v>
      </c>
      <c r="K209" s="7"/>
      <c r="L209" s="3"/>
      <c r="M209" s="3" t="s">
        <v>35</v>
      </c>
      <c r="N209" s="3" t="s">
        <v>21</v>
      </c>
      <c r="O209" s="3" t="s">
        <v>57</v>
      </c>
      <c r="P209" s="19"/>
    </row>
    <row r="210" spans="2:16" ht="21" customHeight="1" x14ac:dyDescent="0.3">
      <c r="B210" s="3" t="s">
        <v>73</v>
      </c>
      <c r="C210" s="12">
        <v>26</v>
      </c>
      <c r="D210" s="13" t="s">
        <v>48</v>
      </c>
      <c r="E210" s="14" t="s">
        <v>30</v>
      </c>
      <c r="F210" s="12" t="s">
        <v>24</v>
      </c>
      <c r="G210" s="12">
        <v>0</v>
      </c>
      <c r="H210" s="15">
        <v>0</v>
      </c>
      <c r="I210" s="16">
        <v>6</v>
      </c>
      <c r="J210" s="12">
        <v>1.3888888888888889E-3</v>
      </c>
      <c r="K210" s="17"/>
      <c r="L210" s="12"/>
      <c r="M210" s="12" t="s">
        <v>55</v>
      </c>
      <c r="N210" s="12" t="s">
        <v>27</v>
      </c>
      <c r="O210" s="12" t="s">
        <v>33</v>
      </c>
      <c r="P210" s="19"/>
    </row>
    <row r="211" spans="2:16" ht="21" customHeight="1" x14ac:dyDescent="0.3">
      <c r="B211" s="3" t="s">
        <v>73</v>
      </c>
      <c r="C211" s="3">
        <v>31</v>
      </c>
      <c r="D211" s="4" t="s">
        <v>72</v>
      </c>
      <c r="E211" s="5" t="s">
        <v>42</v>
      </c>
      <c r="F211" s="3" t="s">
        <v>17</v>
      </c>
      <c r="G211" s="3">
        <v>0</v>
      </c>
      <c r="H211" s="6">
        <v>0</v>
      </c>
      <c r="I211" s="2">
        <v>1</v>
      </c>
      <c r="J211" s="3">
        <v>1.3888888888888889E-3</v>
      </c>
      <c r="K211" s="7"/>
      <c r="L211" s="3"/>
      <c r="M211" s="3" t="s">
        <v>32</v>
      </c>
      <c r="N211" s="3" t="s">
        <v>21</v>
      </c>
      <c r="O211" s="3" t="s">
        <v>67</v>
      </c>
      <c r="P211" s="19"/>
    </row>
    <row r="212" spans="2:16" ht="21" customHeight="1" x14ac:dyDescent="0.3">
      <c r="B212" s="3" t="s">
        <v>73</v>
      </c>
      <c r="C212" s="12">
        <v>30</v>
      </c>
      <c r="D212" s="13" t="s">
        <v>72</v>
      </c>
      <c r="E212" s="14" t="s">
        <v>53</v>
      </c>
      <c r="F212" s="12" t="s">
        <v>46</v>
      </c>
      <c r="G212" s="12">
        <v>0</v>
      </c>
      <c r="H212" s="15">
        <v>0</v>
      </c>
      <c r="I212" s="16">
        <v>4</v>
      </c>
      <c r="J212" s="12">
        <v>1.3888888888888889E-3</v>
      </c>
      <c r="K212" s="17"/>
      <c r="L212" s="12"/>
      <c r="M212" s="12" t="s">
        <v>44</v>
      </c>
      <c r="N212" s="12" t="s">
        <v>39</v>
      </c>
      <c r="O212" s="12" t="s">
        <v>40</v>
      </c>
      <c r="P212" s="19"/>
    </row>
    <row r="213" spans="2:16" ht="21" customHeight="1" x14ac:dyDescent="0.3">
      <c r="B213" s="3" t="s">
        <v>73</v>
      </c>
      <c r="C213" s="3">
        <v>14</v>
      </c>
      <c r="D213" s="4" t="s">
        <v>72</v>
      </c>
      <c r="E213" s="5" t="s">
        <v>34</v>
      </c>
      <c r="F213" s="3" t="s">
        <v>46</v>
      </c>
      <c r="G213" s="3">
        <v>0</v>
      </c>
      <c r="H213" s="6">
        <v>0</v>
      </c>
      <c r="I213" s="2">
        <v>1</v>
      </c>
      <c r="J213" s="3">
        <v>1.3888888888888889E-3</v>
      </c>
      <c r="K213" s="7"/>
      <c r="L213" s="3"/>
      <c r="M213" s="3" t="s">
        <v>26</v>
      </c>
      <c r="N213" s="3" t="s">
        <v>21</v>
      </c>
      <c r="O213" s="3" t="s">
        <v>45</v>
      </c>
      <c r="P213" s="19"/>
    </row>
    <row r="214" spans="2:16" ht="21" customHeight="1" x14ac:dyDescent="0.3">
      <c r="B214" s="3" t="s">
        <v>73</v>
      </c>
      <c r="C214" s="12">
        <v>30</v>
      </c>
      <c r="D214" s="13" t="s">
        <v>72</v>
      </c>
      <c r="E214" s="14" t="s">
        <v>34</v>
      </c>
      <c r="F214" s="12" t="s">
        <v>17</v>
      </c>
      <c r="G214" s="12">
        <v>0</v>
      </c>
      <c r="H214" s="15">
        <v>0</v>
      </c>
      <c r="I214" s="16">
        <v>4</v>
      </c>
      <c r="J214" s="12">
        <v>1.3888888888888889E-3</v>
      </c>
      <c r="K214" s="17"/>
      <c r="L214" s="12"/>
      <c r="M214" s="12" t="s">
        <v>52</v>
      </c>
      <c r="N214" s="12" t="s">
        <v>27</v>
      </c>
      <c r="O214" s="12" t="s">
        <v>56</v>
      </c>
      <c r="P214" s="19"/>
    </row>
    <row r="215" spans="2:16" ht="21" customHeight="1" x14ac:dyDescent="0.3">
      <c r="B215" s="3" t="s">
        <v>73</v>
      </c>
      <c r="C215" s="3">
        <v>8</v>
      </c>
      <c r="D215" s="4" t="s">
        <v>75</v>
      </c>
      <c r="E215" s="5" t="s">
        <v>30</v>
      </c>
      <c r="F215" s="3" t="s">
        <v>17</v>
      </c>
      <c r="G215" s="3">
        <v>0</v>
      </c>
      <c r="H215" s="6">
        <v>0</v>
      </c>
      <c r="I215" s="2">
        <v>3</v>
      </c>
      <c r="J215" s="3">
        <v>1.3888888888888889E-3</v>
      </c>
      <c r="K215" s="7"/>
      <c r="L215" s="3"/>
      <c r="M215" s="3" t="s">
        <v>32</v>
      </c>
      <c r="N215" s="3" t="s">
        <v>27</v>
      </c>
      <c r="O215" s="3" t="s">
        <v>56</v>
      </c>
      <c r="P215" s="19"/>
    </row>
    <row r="216" spans="2:16" ht="21" customHeight="1" x14ac:dyDescent="0.3">
      <c r="B216" s="3" t="s">
        <v>73</v>
      </c>
      <c r="C216" s="12">
        <v>5</v>
      </c>
      <c r="D216" s="13" t="s">
        <v>75</v>
      </c>
      <c r="E216" s="14" t="s">
        <v>42</v>
      </c>
      <c r="F216" s="12" t="s">
        <v>46</v>
      </c>
      <c r="G216" s="12">
        <v>0</v>
      </c>
      <c r="H216" s="15">
        <v>0</v>
      </c>
      <c r="I216" s="16">
        <v>1</v>
      </c>
      <c r="J216" s="12">
        <v>1.3888888888888889E-3</v>
      </c>
      <c r="K216" s="17"/>
      <c r="L216" s="12"/>
      <c r="M216" s="12" t="s">
        <v>35</v>
      </c>
      <c r="N216" s="12" t="s">
        <v>21</v>
      </c>
      <c r="O216" s="12" t="s">
        <v>45</v>
      </c>
      <c r="P216" s="19"/>
    </row>
    <row r="217" spans="2:16" ht="21" customHeight="1" x14ac:dyDescent="0.3">
      <c r="B217" s="3" t="s">
        <v>14</v>
      </c>
      <c r="C217" s="3">
        <v>11</v>
      </c>
      <c r="D217" s="4" t="s">
        <v>61</v>
      </c>
      <c r="E217" s="5" t="s">
        <v>76</v>
      </c>
      <c r="F217" s="3" t="s">
        <v>17</v>
      </c>
      <c r="G217" s="3">
        <v>2</v>
      </c>
      <c r="H217" s="6">
        <v>38000000</v>
      </c>
      <c r="I217" s="2">
        <v>3</v>
      </c>
      <c r="J217" s="3">
        <v>1.3888888888888889E-3</v>
      </c>
      <c r="K217" s="7" t="s">
        <v>50</v>
      </c>
      <c r="L217" s="3" t="s">
        <v>43</v>
      </c>
      <c r="M217" s="3" t="s">
        <v>35</v>
      </c>
      <c r="N217" s="3" t="s">
        <v>21</v>
      </c>
      <c r="O217" s="3" t="s">
        <v>57</v>
      </c>
      <c r="P217" s="19"/>
    </row>
    <row r="218" spans="2:16" ht="21" customHeight="1" x14ac:dyDescent="0.3">
      <c r="B218" s="3" t="s">
        <v>14</v>
      </c>
      <c r="C218" s="12">
        <v>13</v>
      </c>
      <c r="D218" s="13" t="s">
        <v>29</v>
      </c>
      <c r="E218" s="14" t="s">
        <v>34</v>
      </c>
      <c r="F218" s="12" t="s">
        <v>71</v>
      </c>
      <c r="G218" s="12">
        <v>1</v>
      </c>
      <c r="H218" s="15">
        <v>19000000</v>
      </c>
      <c r="I218" s="16">
        <v>6</v>
      </c>
      <c r="J218" s="12">
        <v>1.3888888888888889E-3</v>
      </c>
      <c r="K218" s="17" t="s">
        <v>50</v>
      </c>
      <c r="L218" s="12" t="s">
        <v>38</v>
      </c>
      <c r="M218" s="12" t="s">
        <v>20</v>
      </c>
      <c r="N218" s="12" t="s">
        <v>21</v>
      </c>
      <c r="O218" s="12" t="s">
        <v>66</v>
      </c>
      <c r="P218" s="19"/>
    </row>
    <row r="219" spans="2:16" ht="21" customHeight="1" x14ac:dyDescent="0.3">
      <c r="B219" s="3" t="s">
        <v>14</v>
      </c>
      <c r="C219" s="3">
        <v>25</v>
      </c>
      <c r="D219" s="4" t="s">
        <v>29</v>
      </c>
      <c r="E219" s="5" t="s">
        <v>34</v>
      </c>
      <c r="F219" s="3" t="s">
        <v>46</v>
      </c>
      <c r="G219" s="3">
        <v>3</v>
      </c>
      <c r="H219" s="6">
        <v>15000000</v>
      </c>
      <c r="I219" s="2">
        <v>4</v>
      </c>
      <c r="J219" s="3">
        <v>1.3888888888888889E-3</v>
      </c>
      <c r="K219" s="7" t="s">
        <v>18</v>
      </c>
      <c r="L219" s="3" t="s">
        <v>19</v>
      </c>
      <c r="M219" s="3" t="s">
        <v>32</v>
      </c>
      <c r="N219" s="3" t="s">
        <v>39</v>
      </c>
      <c r="O219" s="3" t="s">
        <v>70</v>
      </c>
      <c r="P219" s="19"/>
    </row>
    <row r="220" spans="2:16" ht="21" customHeight="1" x14ac:dyDescent="0.3">
      <c r="B220" s="3" t="s">
        <v>14</v>
      </c>
      <c r="C220" s="12">
        <v>30</v>
      </c>
      <c r="D220" s="13" t="s">
        <v>29</v>
      </c>
      <c r="E220" s="14" t="s">
        <v>76</v>
      </c>
      <c r="F220" s="12" t="s">
        <v>24</v>
      </c>
      <c r="G220" s="12">
        <v>2</v>
      </c>
      <c r="H220" s="15">
        <v>12000000</v>
      </c>
      <c r="I220" s="16">
        <v>4</v>
      </c>
      <c r="J220" s="12">
        <v>1.3888888888888889E-3</v>
      </c>
      <c r="K220" s="17" t="s">
        <v>18</v>
      </c>
      <c r="L220" s="12" t="s">
        <v>19</v>
      </c>
      <c r="M220" s="12" t="s">
        <v>32</v>
      </c>
      <c r="N220" s="12" t="s">
        <v>27</v>
      </c>
      <c r="O220" s="12" t="s">
        <v>28</v>
      </c>
      <c r="P220" s="19"/>
    </row>
    <row r="221" spans="2:16" ht="21" customHeight="1" x14ac:dyDescent="0.3">
      <c r="B221" s="3" t="s">
        <v>14</v>
      </c>
      <c r="C221" s="3">
        <v>26</v>
      </c>
      <c r="D221" s="4" t="s">
        <v>41</v>
      </c>
      <c r="E221" s="5" t="s">
        <v>16</v>
      </c>
      <c r="F221" s="3" t="s">
        <v>49</v>
      </c>
      <c r="G221" s="3">
        <v>4</v>
      </c>
      <c r="H221" s="6">
        <v>11000000</v>
      </c>
      <c r="I221" s="2">
        <v>1</v>
      </c>
      <c r="J221" s="3">
        <v>1.3888888888888889E-3</v>
      </c>
      <c r="K221" s="7" t="s">
        <v>65</v>
      </c>
      <c r="L221" s="3" t="s">
        <v>25</v>
      </c>
      <c r="M221" s="3" t="s">
        <v>26</v>
      </c>
      <c r="N221" s="3" t="s">
        <v>39</v>
      </c>
      <c r="O221" s="3" t="s">
        <v>70</v>
      </c>
      <c r="P221" s="19"/>
    </row>
    <row r="222" spans="2:16" ht="21" customHeight="1" x14ac:dyDescent="0.3">
      <c r="B222" s="3" t="s">
        <v>14</v>
      </c>
      <c r="C222" s="12">
        <v>28</v>
      </c>
      <c r="D222" s="13" t="s">
        <v>41</v>
      </c>
      <c r="E222" s="14" t="s">
        <v>30</v>
      </c>
      <c r="F222" s="12" t="s">
        <v>24</v>
      </c>
      <c r="G222" s="12">
        <v>2</v>
      </c>
      <c r="H222" s="15">
        <v>12000000</v>
      </c>
      <c r="I222" s="16">
        <v>1</v>
      </c>
      <c r="J222" s="12">
        <v>1.3888888888888889E-3</v>
      </c>
      <c r="K222" s="17" t="s">
        <v>18</v>
      </c>
      <c r="L222" s="12" t="s">
        <v>68</v>
      </c>
      <c r="M222" s="12" t="s">
        <v>32</v>
      </c>
      <c r="N222" s="12" t="s">
        <v>39</v>
      </c>
      <c r="O222" s="12" t="s">
        <v>40</v>
      </c>
      <c r="P222" s="19"/>
    </row>
    <row r="223" spans="2:16" ht="21" customHeight="1" x14ac:dyDescent="0.3">
      <c r="B223" s="3" t="s">
        <v>14</v>
      </c>
      <c r="C223" s="3">
        <v>28</v>
      </c>
      <c r="D223" s="4" t="s">
        <v>41</v>
      </c>
      <c r="E223" s="5" t="s">
        <v>53</v>
      </c>
      <c r="F223" s="3" t="s">
        <v>24</v>
      </c>
      <c r="G223" s="3">
        <v>1</v>
      </c>
      <c r="H223" s="6">
        <v>7000000</v>
      </c>
      <c r="I223" s="2">
        <v>3</v>
      </c>
      <c r="J223" s="3">
        <v>1.3888888888888889E-3</v>
      </c>
      <c r="K223" s="7" t="s">
        <v>18</v>
      </c>
      <c r="L223" s="3" t="s">
        <v>43</v>
      </c>
      <c r="M223" s="3" t="s">
        <v>55</v>
      </c>
      <c r="N223" s="3" t="s">
        <v>21</v>
      </c>
      <c r="O223" s="3" t="s">
        <v>57</v>
      </c>
      <c r="P223" s="19"/>
    </row>
    <row r="224" spans="2:16" ht="21" customHeight="1" x14ac:dyDescent="0.3">
      <c r="B224" s="3" t="s">
        <v>14</v>
      </c>
      <c r="C224" s="12">
        <v>24</v>
      </c>
      <c r="D224" s="13" t="s">
        <v>48</v>
      </c>
      <c r="E224" s="14" t="s">
        <v>30</v>
      </c>
      <c r="F224" s="12" t="s">
        <v>49</v>
      </c>
      <c r="G224" s="12">
        <v>4</v>
      </c>
      <c r="H224" s="15">
        <v>20000000</v>
      </c>
      <c r="I224" s="16">
        <v>7</v>
      </c>
      <c r="J224" s="12">
        <v>1.3888888888888889E-3</v>
      </c>
      <c r="K224" s="17" t="s">
        <v>18</v>
      </c>
      <c r="L224" s="12" t="s">
        <v>31</v>
      </c>
      <c r="M224" s="12" t="s">
        <v>32</v>
      </c>
      <c r="N224" s="12" t="s">
        <v>27</v>
      </c>
      <c r="O224" s="12" t="s">
        <v>78</v>
      </c>
      <c r="P224" s="19"/>
    </row>
    <row r="225" spans="2:16" ht="21" customHeight="1" x14ac:dyDescent="0.3">
      <c r="B225" s="3" t="s">
        <v>14</v>
      </c>
      <c r="C225" s="3">
        <v>26</v>
      </c>
      <c r="D225" s="4" t="s">
        <v>48</v>
      </c>
      <c r="E225" s="5" t="s">
        <v>16</v>
      </c>
      <c r="F225" s="3" t="s">
        <v>46</v>
      </c>
      <c r="G225" s="3">
        <v>5</v>
      </c>
      <c r="H225" s="6">
        <v>25000000</v>
      </c>
      <c r="I225" s="2">
        <v>3</v>
      </c>
      <c r="J225" s="3">
        <v>1.3888888888888889E-3</v>
      </c>
      <c r="K225" s="7" t="s">
        <v>18</v>
      </c>
      <c r="L225" s="3" t="s">
        <v>60</v>
      </c>
      <c r="M225" s="3" t="s">
        <v>44</v>
      </c>
      <c r="N225" s="3" t="s">
        <v>21</v>
      </c>
      <c r="O225" s="3" t="s">
        <v>39</v>
      </c>
      <c r="P225" s="19"/>
    </row>
    <row r="226" spans="2:16" ht="21" customHeight="1" x14ac:dyDescent="0.3">
      <c r="B226" s="3" t="s">
        <v>14</v>
      </c>
      <c r="C226" s="12">
        <v>1</v>
      </c>
      <c r="D226" s="13" t="s">
        <v>48</v>
      </c>
      <c r="E226" s="14" t="s">
        <v>16</v>
      </c>
      <c r="F226" s="12" t="s">
        <v>46</v>
      </c>
      <c r="G226" s="12">
        <v>3</v>
      </c>
      <c r="H226" s="15">
        <v>15000000</v>
      </c>
      <c r="I226" s="16">
        <v>2</v>
      </c>
      <c r="J226" s="12">
        <v>1.3888888888888889E-3</v>
      </c>
      <c r="K226" s="17" t="s">
        <v>18</v>
      </c>
      <c r="L226" s="12" t="s">
        <v>38</v>
      </c>
      <c r="M226" s="12" t="s">
        <v>47</v>
      </c>
      <c r="N226" s="12" t="s">
        <v>27</v>
      </c>
      <c r="O226" s="12" t="s">
        <v>28</v>
      </c>
      <c r="P226" s="19"/>
    </row>
    <row r="227" spans="2:16" ht="21" customHeight="1" x14ac:dyDescent="0.3">
      <c r="B227" s="3" t="s">
        <v>14</v>
      </c>
      <c r="C227" s="3">
        <v>30</v>
      </c>
      <c r="D227" s="4" t="s">
        <v>48</v>
      </c>
      <c r="E227" s="5" t="s">
        <v>42</v>
      </c>
      <c r="F227" s="3" t="s">
        <v>24</v>
      </c>
      <c r="G227" s="3">
        <v>5</v>
      </c>
      <c r="H227" s="6">
        <v>21000000</v>
      </c>
      <c r="I227" s="2">
        <v>3</v>
      </c>
      <c r="J227" s="3">
        <v>1.3888888888888889E-3</v>
      </c>
      <c r="K227" s="7" t="s">
        <v>18</v>
      </c>
      <c r="L227" s="3" t="s">
        <v>60</v>
      </c>
      <c r="M227" s="3" t="s">
        <v>52</v>
      </c>
      <c r="N227" s="3" t="s">
        <v>27</v>
      </c>
      <c r="O227" s="3" t="s">
        <v>56</v>
      </c>
      <c r="P227" s="19"/>
    </row>
    <row r="228" spans="2:16" ht="21" customHeight="1" x14ac:dyDescent="0.3">
      <c r="B228" s="3" t="s">
        <v>14</v>
      </c>
      <c r="C228" s="12">
        <v>11</v>
      </c>
      <c r="D228" s="13" t="s">
        <v>61</v>
      </c>
      <c r="E228" s="14" t="s">
        <v>76</v>
      </c>
      <c r="F228" s="12" t="s">
        <v>17</v>
      </c>
      <c r="G228" s="12">
        <v>2</v>
      </c>
      <c r="H228" s="15">
        <v>38000000</v>
      </c>
      <c r="I228" s="16">
        <v>3</v>
      </c>
      <c r="J228" s="12">
        <v>1.3888888888888889E-3</v>
      </c>
      <c r="K228" s="17" t="s">
        <v>50</v>
      </c>
      <c r="L228" s="12" t="s">
        <v>43</v>
      </c>
      <c r="M228" s="12" t="s">
        <v>35</v>
      </c>
      <c r="N228" s="12" t="s">
        <v>21</v>
      </c>
      <c r="O228" s="12" t="s">
        <v>57</v>
      </c>
      <c r="P228" s="19"/>
    </row>
    <row r="229" spans="2:16" ht="21" customHeight="1" x14ac:dyDescent="0.3">
      <c r="B229" s="3" t="s">
        <v>73</v>
      </c>
      <c r="C229" s="3">
        <v>11</v>
      </c>
      <c r="D229" s="4" t="s">
        <v>48</v>
      </c>
      <c r="E229" s="5" t="s">
        <v>53</v>
      </c>
      <c r="F229" s="3" t="s">
        <v>46</v>
      </c>
      <c r="G229" s="3">
        <v>0</v>
      </c>
      <c r="H229" s="6">
        <v>0</v>
      </c>
      <c r="I229" s="2">
        <v>2</v>
      </c>
      <c r="J229" s="3">
        <v>1.3888888888888889E-3</v>
      </c>
      <c r="K229" s="7"/>
      <c r="L229" s="3"/>
      <c r="M229" s="3" t="s">
        <v>26</v>
      </c>
      <c r="N229" s="3" t="s">
        <v>36</v>
      </c>
      <c r="O229" s="3" t="s">
        <v>37</v>
      </c>
      <c r="P229" s="19"/>
    </row>
    <row r="230" spans="2:16" ht="21" customHeight="1" x14ac:dyDescent="0.3">
      <c r="B230" s="3" t="s">
        <v>73</v>
      </c>
      <c r="C230" s="12">
        <v>29</v>
      </c>
      <c r="D230" s="13" t="s">
        <v>48</v>
      </c>
      <c r="E230" s="14" t="s">
        <v>16</v>
      </c>
      <c r="F230" s="12" t="s">
        <v>46</v>
      </c>
      <c r="G230" s="12">
        <v>0</v>
      </c>
      <c r="H230" s="15">
        <v>0</v>
      </c>
      <c r="I230" s="16">
        <v>3</v>
      </c>
      <c r="J230" s="12">
        <v>1.3888888888888889E-3</v>
      </c>
      <c r="K230" s="17"/>
      <c r="L230" s="12"/>
      <c r="M230" s="12" t="s">
        <v>52</v>
      </c>
      <c r="N230" s="12" t="s">
        <v>27</v>
      </c>
      <c r="O230" s="12" t="s">
        <v>56</v>
      </c>
      <c r="P230" s="19"/>
    </row>
    <row r="231" spans="2:16" ht="21" customHeight="1" x14ac:dyDescent="0.3">
      <c r="B231" s="3" t="s">
        <v>14</v>
      </c>
      <c r="C231" s="3">
        <v>12</v>
      </c>
      <c r="D231" s="4" t="s">
        <v>61</v>
      </c>
      <c r="E231" s="5" t="s">
        <v>34</v>
      </c>
      <c r="F231" s="3" t="s">
        <v>17</v>
      </c>
      <c r="G231" s="3">
        <v>1</v>
      </c>
      <c r="H231" s="6">
        <v>19000000</v>
      </c>
      <c r="I231" s="2">
        <v>5</v>
      </c>
      <c r="J231" s="3">
        <v>1.3888888888888889E-3</v>
      </c>
      <c r="K231" s="7" t="s">
        <v>50</v>
      </c>
      <c r="L231" s="3" t="s">
        <v>38</v>
      </c>
      <c r="M231" s="3" t="s">
        <v>52</v>
      </c>
      <c r="N231" s="3" t="s">
        <v>39</v>
      </c>
      <c r="O231" s="3" t="s">
        <v>70</v>
      </c>
      <c r="P231" s="19"/>
    </row>
    <row r="232" spans="2:16" ht="21" customHeight="1" x14ac:dyDescent="0.3">
      <c r="B232" s="3" t="s">
        <v>14</v>
      </c>
      <c r="C232" s="12">
        <v>11</v>
      </c>
      <c r="D232" s="13" t="s">
        <v>62</v>
      </c>
      <c r="E232" s="14" t="s">
        <v>16</v>
      </c>
      <c r="F232" s="12" t="s">
        <v>46</v>
      </c>
      <c r="G232" s="12">
        <v>4</v>
      </c>
      <c r="H232" s="15">
        <v>20000000</v>
      </c>
      <c r="I232" s="16">
        <v>1</v>
      </c>
      <c r="J232" s="12">
        <v>1.3888888888888889E-3</v>
      </c>
      <c r="K232" s="17" t="s">
        <v>18</v>
      </c>
      <c r="L232" s="12" t="s">
        <v>31</v>
      </c>
      <c r="M232" s="12" t="s">
        <v>32</v>
      </c>
      <c r="N232" s="12" t="s">
        <v>27</v>
      </c>
      <c r="O232" s="12" t="s">
        <v>33</v>
      </c>
      <c r="P232" s="19"/>
    </row>
    <row r="233" spans="2:16" ht="21" customHeight="1" x14ac:dyDescent="0.3">
      <c r="B233" s="3" t="s">
        <v>14</v>
      </c>
      <c r="C233" s="3">
        <v>19</v>
      </c>
      <c r="D233" s="4" t="s">
        <v>41</v>
      </c>
      <c r="E233" s="5" t="s">
        <v>53</v>
      </c>
      <c r="F233" s="3" t="s">
        <v>24</v>
      </c>
      <c r="G233" s="3">
        <v>4</v>
      </c>
      <c r="H233" s="6">
        <v>11000000</v>
      </c>
      <c r="I233" s="2">
        <v>1</v>
      </c>
      <c r="J233" s="3">
        <v>1.3888888888888889E-3</v>
      </c>
      <c r="K233" s="7" t="s">
        <v>65</v>
      </c>
      <c r="L233" s="3" t="s">
        <v>60</v>
      </c>
      <c r="M233" s="3" t="s">
        <v>35</v>
      </c>
      <c r="N233" s="3" t="s">
        <v>21</v>
      </c>
      <c r="O233" s="3" t="s">
        <v>22</v>
      </c>
      <c r="P233" s="19"/>
    </row>
    <row r="234" spans="2:16" ht="21" customHeight="1" x14ac:dyDescent="0.3">
      <c r="B234" s="3" t="s">
        <v>14</v>
      </c>
      <c r="C234" s="12">
        <v>5</v>
      </c>
      <c r="D234" s="13" t="s">
        <v>41</v>
      </c>
      <c r="E234" s="14" t="s">
        <v>53</v>
      </c>
      <c r="F234" s="12" t="s">
        <v>24</v>
      </c>
      <c r="G234" s="12">
        <v>5</v>
      </c>
      <c r="H234" s="15">
        <v>25000000</v>
      </c>
      <c r="I234" s="16">
        <v>2</v>
      </c>
      <c r="J234" s="12">
        <v>1.3888888888888889E-3</v>
      </c>
      <c r="K234" s="17" t="s">
        <v>18</v>
      </c>
      <c r="L234" s="12" t="s">
        <v>60</v>
      </c>
      <c r="M234" s="12" t="s">
        <v>32</v>
      </c>
      <c r="N234" s="12" t="s">
        <v>36</v>
      </c>
      <c r="O234" s="12" t="s">
        <v>58</v>
      </c>
      <c r="P234" s="19"/>
    </row>
    <row r="235" spans="2:16" ht="21" customHeight="1" x14ac:dyDescent="0.3">
      <c r="B235" s="3" t="s">
        <v>14</v>
      </c>
      <c r="C235" s="3">
        <v>22</v>
      </c>
      <c r="D235" s="4" t="s">
        <v>41</v>
      </c>
      <c r="E235" s="5" t="s">
        <v>76</v>
      </c>
      <c r="F235" s="3" t="s">
        <v>24</v>
      </c>
      <c r="G235" s="3">
        <v>2</v>
      </c>
      <c r="H235" s="6">
        <v>12000000</v>
      </c>
      <c r="I235" s="2">
        <v>2</v>
      </c>
      <c r="J235" s="3">
        <v>1.3888888888888889E-3</v>
      </c>
      <c r="K235" s="7" t="s">
        <v>18</v>
      </c>
      <c r="L235" s="3" t="s">
        <v>60</v>
      </c>
      <c r="M235" s="3" t="s">
        <v>44</v>
      </c>
      <c r="N235" s="3" t="s">
        <v>21</v>
      </c>
      <c r="O235" s="3" t="s">
        <v>45</v>
      </c>
      <c r="P235" s="19"/>
    </row>
    <row r="236" spans="2:16" ht="21" customHeight="1" x14ac:dyDescent="0.3">
      <c r="B236" s="3" t="s">
        <v>14</v>
      </c>
      <c r="C236" s="12">
        <v>8</v>
      </c>
      <c r="D236" s="13" t="s">
        <v>41</v>
      </c>
      <c r="E236" s="14" t="s">
        <v>53</v>
      </c>
      <c r="F236" s="12" t="s">
        <v>46</v>
      </c>
      <c r="G236" s="12">
        <v>2</v>
      </c>
      <c r="H236" s="15">
        <v>12000000</v>
      </c>
      <c r="I236" s="16">
        <v>3</v>
      </c>
      <c r="J236" s="12">
        <v>1.3888888888888889E-3</v>
      </c>
      <c r="K236" s="17" t="s">
        <v>18</v>
      </c>
      <c r="L236" s="12" t="s">
        <v>19</v>
      </c>
      <c r="M236" s="12" t="s">
        <v>47</v>
      </c>
      <c r="N236" s="12" t="s">
        <v>27</v>
      </c>
      <c r="O236" s="12" t="s">
        <v>33</v>
      </c>
      <c r="P236" s="19"/>
    </row>
    <row r="237" spans="2:16" ht="21" customHeight="1" x14ac:dyDescent="0.3">
      <c r="B237" s="3" t="s">
        <v>14</v>
      </c>
      <c r="C237" s="3">
        <v>22</v>
      </c>
      <c r="D237" s="4" t="s">
        <v>48</v>
      </c>
      <c r="E237" s="5" t="s">
        <v>42</v>
      </c>
      <c r="F237" s="3" t="s">
        <v>46</v>
      </c>
      <c r="G237" s="3">
        <v>3</v>
      </c>
      <c r="H237" s="6">
        <v>15000000</v>
      </c>
      <c r="I237" s="2">
        <v>1</v>
      </c>
      <c r="J237" s="3">
        <v>1.3888888888888889E-3</v>
      </c>
      <c r="K237" s="7" t="s">
        <v>18</v>
      </c>
      <c r="L237" s="3" t="s">
        <v>54</v>
      </c>
      <c r="M237" s="3" t="s">
        <v>44</v>
      </c>
      <c r="N237" s="3" t="s">
        <v>21</v>
      </c>
      <c r="O237" s="3" t="s">
        <v>66</v>
      </c>
      <c r="P237" s="19"/>
    </row>
    <row r="238" spans="2:16" ht="21" customHeight="1" x14ac:dyDescent="0.3">
      <c r="B238" s="3" t="s">
        <v>14</v>
      </c>
      <c r="C238" s="12">
        <v>11</v>
      </c>
      <c r="D238" s="13" t="s">
        <v>48</v>
      </c>
      <c r="E238" s="14" t="s">
        <v>30</v>
      </c>
      <c r="F238" s="12" t="s">
        <v>49</v>
      </c>
      <c r="G238" s="12">
        <v>5</v>
      </c>
      <c r="H238" s="15">
        <v>21000000</v>
      </c>
      <c r="I238" s="16">
        <v>4</v>
      </c>
      <c r="J238" s="12">
        <v>1.3888888888888889E-3</v>
      </c>
      <c r="K238" s="17" t="s">
        <v>18</v>
      </c>
      <c r="L238" s="12" t="s">
        <v>19</v>
      </c>
      <c r="M238" s="12" t="s">
        <v>20</v>
      </c>
      <c r="N238" s="12" t="s">
        <v>27</v>
      </c>
      <c r="O238" s="12" t="s">
        <v>28</v>
      </c>
      <c r="P238" s="19"/>
    </row>
    <row r="239" spans="2:16" ht="21" customHeight="1" x14ac:dyDescent="0.3">
      <c r="B239" s="3" t="s">
        <v>14</v>
      </c>
      <c r="C239" s="3">
        <v>17</v>
      </c>
      <c r="D239" s="4" t="s">
        <v>48</v>
      </c>
      <c r="E239" s="5" t="s">
        <v>16</v>
      </c>
      <c r="F239" s="3" t="s">
        <v>46</v>
      </c>
      <c r="G239" s="3">
        <v>3</v>
      </c>
      <c r="H239" s="6">
        <v>15000000</v>
      </c>
      <c r="I239" s="2">
        <v>1</v>
      </c>
      <c r="J239" s="3">
        <v>1.3888888888888889E-3</v>
      </c>
      <c r="K239" s="7" t="s">
        <v>18</v>
      </c>
      <c r="L239" s="3" t="s">
        <v>31</v>
      </c>
      <c r="M239" s="3" t="s">
        <v>52</v>
      </c>
      <c r="N239" s="3" t="s">
        <v>27</v>
      </c>
      <c r="O239" s="3" t="s">
        <v>33</v>
      </c>
      <c r="P239" s="19"/>
    </row>
    <row r="240" spans="2:16" ht="21" customHeight="1" x14ac:dyDescent="0.3">
      <c r="B240" s="3" t="s">
        <v>14</v>
      </c>
      <c r="C240" s="12">
        <v>12</v>
      </c>
      <c r="D240" s="13" t="s">
        <v>61</v>
      </c>
      <c r="E240" s="14" t="s">
        <v>34</v>
      </c>
      <c r="F240" s="12" t="s">
        <v>17</v>
      </c>
      <c r="G240" s="12">
        <v>1</v>
      </c>
      <c r="H240" s="15">
        <v>19000000</v>
      </c>
      <c r="I240" s="16">
        <v>5</v>
      </c>
      <c r="J240" s="12">
        <v>1.3888888888888889E-3</v>
      </c>
      <c r="K240" s="17" t="s">
        <v>50</v>
      </c>
      <c r="L240" s="12" t="s">
        <v>38</v>
      </c>
      <c r="M240" s="12" t="s">
        <v>52</v>
      </c>
      <c r="N240" s="12" t="s">
        <v>39</v>
      </c>
      <c r="O240" s="12" t="s">
        <v>70</v>
      </c>
      <c r="P240" s="19"/>
    </row>
    <row r="241" spans="2:16" ht="21" customHeight="1" x14ac:dyDescent="0.3">
      <c r="B241" s="3" t="s">
        <v>14</v>
      </c>
      <c r="C241" s="3">
        <v>11</v>
      </c>
      <c r="D241" s="4" t="s">
        <v>62</v>
      </c>
      <c r="E241" s="5" t="s">
        <v>16</v>
      </c>
      <c r="F241" s="3" t="s">
        <v>46</v>
      </c>
      <c r="G241" s="3">
        <v>4</v>
      </c>
      <c r="H241" s="6">
        <v>20000000</v>
      </c>
      <c r="I241" s="2">
        <v>1</v>
      </c>
      <c r="J241" s="3">
        <v>1.3888888888888889E-3</v>
      </c>
      <c r="K241" s="7" t="s">
        <v>18</v>
      </c>
      <c r="L241" s="3" t="s">
        <v>31</v>
      </c>
      <c r="M241" s="3" t="s">
        <v>32</v>
      </c>
      <c r="N241" s="3" t="s">
        <v>27</v>
      </c>
      <c r="O241" s="3" t="s">
        <v>33</v>
      </c>
      <c r="P241" s="19"/>
    </row>
    <row r="242" spans="2:16" ht="21" customHeight="1" x14ac:dyDescent="0.3">
      <c r="B242" s="3" t="s">
        <v>73</v>
      </c>
      <c r="C242" s="12">
        <v>5</v>
      </c>
      <c r="D242" s="13" t="s">
        <v>63</v>
      </c>
      <c r="E242" s="14" t="s">
        <v>16</v>
      </c>
      <c r="F242" s="12" t="s">
        <v>24</v>
      </c>
      <c r="G242" s="12">
        <v>0</v>
      </c>
      <c r="H242" s="15">
        <v>0</v>
      </c>
      <c r="I242" s="16">
        <v>1</v>
      </c>
      <c r="J242" s="12">
        <v>1.3888888888888889E-3</v>
      </c>
      <c r="K242" s="17"/>
      <c r="L242" s="12"/>
      <c r="M242" s="12" t="s">
        <v>47</v>
      </c>
      <c r="N242" s="12" t="s">
        <v>21</v>
      </c>
      <c r="O242" s="12" t="s">
        <v>67</v>
      </c>
      <c r="P242" s="19"/>
    </row>
    <row r="243" spans="2:16" ht="21" customHeight="1" x14ac:dyDescent="0.3">
      <c r="B243" s="3" t="s">
        <v>73</v>
      </c>
      <c r="C243" s="3">
        <v>29</v>
      </c>
      <c r="D243" s="4" t="s">
        <v>29</v>
      </c>
      <c r="E243" s="5" t="s">
        <v>16</v>
      </c>
      <c r="F243" s="3" t="s">
        <v>46</v>
      </c>
      <c r="G243" s="3">
        <v>0</v>
      </c>
      <c r="H243" s="6">
        <v>0</v>
      </c>
      <c r="I243" s="2">
        <v>4</v>
      </c>
      <c r="J243" s="3">
        <v>1.3888888888888889E-3</v>
      </c>
      <c r="K243" s="7"/>
      <c r="L243" s="3"/>
      <c r="M243" s="3" t="s">
        <v>52</v>
      </c>
      <c r="N243" s="3" t="s">
        <v>21</v>
      </c>
      <c r="O243" s="3" t="s">
        <v>66</v>
      </c>
      <c r="P243" s="19"/>
    </row>
    <row r="244" spans="2:16" ht="21" customHeight="1" x14ac:dyDescent="0.3">
      <c r="B244" s="3" t="s">
        <v>73</v>
      </c>
      <c r="C244" s="12">
        <v>11</v>
      </c>
      <c r="D244" s="13" t="s">
        <v>41</v>
      </c>
      <c r="E244" s="14" t="s">
        <v>30</v>
      </c>
      <c r="F244" s="12" t="s">
        <v>46</v>
      </c>
      <c r="G244" s="12">
        <v>0</v>
      </c>
      <c r="H244" s="15">
        <v>0</v>
      </c>
      <c r="I244" s="16">
        <v>1</v>
      </c>
      <c r="J244" s="12">
        <v>1.3888888888888889E-3</v>
      </c>
      <c r="K244" s="17"/>
      <c r="L244" s="12"/>
      <c r="M244" s="12" t="s">
        <v>55</v>
      </c>
      <c r="N244" s="12" t="s">
        <v>36</v>
      </c>
      <c r="O244" s="12" t="s">
        <v>69</v>
      </c>
      <c r="P244" s="19"/>
    </row>
    <row r="245" spans="2:16" ht="21" customHeight="1" x14ac:dyDescent="0.3">
      <c r="B245" s="3" t="s">
        <v>73</v>
      </c>
      <c r="C245" s="3">
        <v>23</v>
      </c>
      <c r="D245" s="4" t="s">
        <v>48</v>
      </c>
      <c r="E245" s="5" t="s">
        <v>42</v>
      </c>
      <c r="F245" s="3" t="s">
        <v>24</v>
      </c>
      <c r="G245" s="3">
        <v>0</v>
      </c>
      <c r="H245" s="6">
        <v>0</v>
      </c>
      <c r="I245" s="2">
        <v>1</v>
      </c>
      <c r="J245" s="3">
        <v>1.3888888888888889E-3</v>
      </c>
      <c r="K245" s="7"/>
      <c r="L245" s="3"/>
      <c r="M245" s="3" t="s">
        <v>32</v>
      </c>
      <c r="N245" s="3" t="s">
        <v>27</v>
      </c>
      <c r="O245" s="3" t="s">
        <v>33</v>
      </c>
      <c r="P245" s="19"/>
    </row>
    <row r="246" spans="2:16" ht="21" customHeight="1" x14ac:dyDescent="0.3">
      <c r="B246" s="3" t="s">
        <v>73</v>
      </c>
      <c r="C246" s="12">
        <v>5</v>
      </c>
      <c r="D246" s="13" t="s">
        <v>63</v>
      </c>
      <c r="E246" s="14" t="s">
        <v>16</v>
      </c>
      <c r="F246" s="12" t="s">
        <v>24</v>
      </c>
      <c r="G246" s="12">
        <v>0</v>
      </c>
      <c r="H246" s="15">
        <v>0</v>
      </c>
      <c r="I246" s="16">
        <v>1</v>
      </c>
      <c r="J246" s="12">
        <v>1.3888888888888889E-3</v>
      </c>
      <c r="K246" s="17"/>
      <c r="L246" s="12"/>
      <c r="M246" s="12" t="s">
        <v>47</v>
      </c>
      <c r="N246" s="12" t="s">
        <v>21</v>
      </c>
      <c r="O246" s="12" t="s">
        <v>67</v>
      </c>
      <c r="P246" s="19"/>
    </row>
    <row r="247" spans="2:16" ht="21" customHeight="1" x14ac:dyDescent="0.3">
      <c r="B247" s="3" t="s">
        <v>14</v>
      </c>
      <c r="C247" s="3">
        <v>2</v>
      </c>
      <c r="D247" s="4" t="s">
        <v>59</v>
      </c>
      <c r="E247" s="5" t="s">
        <v>34</v>
      </c>
      <c r="F247" s="3" t="s">
        <v>46</v>
      </c>
      <c r="G247" s="3">
        <v>4</v>
      </c>
      <c r="H247" s="6">
        <v>15000000</v>
      </c>
      <c r="I247" s="2">
        <v>3</v>
      </c>
      <c r="J247" s="3">
        <v>1.3888888888888889E-3</v>
      </c>
      <c r="K247" s="7" t="s">
        <v>18</v>
      </c>
      <c r="L247" s="3" t="s">
        <v>25</v>
      </c>
      <c r="M247" s="3" t="s">
        <v>26</v>
      </c>
      <c r="N247" s="3" t="s">
        <v>21</v>
      </c>
      <c r="O247" s="3" t="s">
        <v>45</v>
      </c>
      <c r="P247" s="19"/>
    </row>
    <row r="248" spans="2:16" ht="21" customHeight="1" x14ac:dyDescent="0.3">
      <c r="B248" s="3" t="s">
        <v>14</v>
      </c>
      <c r="C248" s="12">
        <v>11</v>
      </c>
      <c r="D248" s="13" t="s">
        <v>61</v>
      </c>
      <c r="E248" s="14" t="s">
        <v>42</v>
      </c>
      <c r="F248" s="12" t="s">
        <v>46</v>
      </c>
      <c r="G248" s="12">
        <v>2</v>
      </c>
      <c r="H248" s="15">
        <v>12000000</v>
      </c>
      <c r="I248" s="16">
        <v>1</v>
      </c>
      <c r="J248" s="12">
        <v>1.3888888888888889E-3</v>
      </c>
      <c r="K248" s="17" t="s">
        <v>18</v>
      </c>
      <c r="L248" s="12" t="s">
        <v>19</v>
      </c>
      <c r="M248" s="12" t="s">
        <v>26</v>
      </c>
      <c r="N248" s="12" t="s">
        <v>21</v>
      </c>
      <c r="O248" s="12" t="s">
        <v>57</v>
      </c>
      <c r="P248" s="19"/>
    </row>
    <row r="249" spans="2:16" ht="21" customHeight="1" x14ac:dyDescent="0.3">
      <c r="B249" s="3" t="s">
        <v>14</v>
      </c>
      <c r="C249" s="3">
        <v>1</v>
      </c>
      <c r="D249" s="4" t="s">
        <v>63</v>
      </c>
      <c r="E249" s="5" t="s">
        <v>34</v>
      </c>
      <c r="F249" s="3" t="s">
        <v>49</v>
      </c>
      <c r="G249" s="3">
        <v>1</v>
      </c>
      <c r="H249" s="6">
        <v>19000000</v>
      </c>
      <c r="I249" s="2">
        <v>2</v>
      </c>
      <c r="J249" s="3">
        <v>1.3888888888888889E-3</v>
      </c>
      <c r="K249" s="7" t="s">
        <v>50</v>
      </c>
      <c r="L249" s="3" t="s">
        <v>43</v>
      </c>
      <c r="M249" s="3" t="s">
        <v>32</v>
      </c>
      <c r="N249" s="3" t="s">
        <v>36</v>
      </c>
      <c r="O249" s="3" t="s">
        <v>69</v>
      </c>
      <c r="P249" s="19"/>
    </row>
    <row r="250" spans="2:16" ht="21" customHeight="1" x14ac:dyDescent="0.3">
      <c r="B250" s="3" t="s">
        <v>14</v>
      </c>
      <c r="C250" s="12">
        <v>1</v>
      </c>
      <c r="D250" s="13" t="s">
        <v>64</v>
      </c>
      <c r="E250" s="14" t="s">
        <v>53</v>
      </c>
      <c r="F250" s="12" t="s">
        <v>24</v>
      </c>
      <c r="G250" s="12">
        <v>3</v>
      </c>
      <c r="H250" s="15">
        <v>15000000</v>
      </c>
      <c r="I250" s="16">
        <v>2</v>
      </c>
      <c r="J250" s="12">
        <v>1.3888888888888889E-3</v>
      </c>
      <c r="K250" s="17" t="s">
        <v>18</v>
      </c>
      <c r="L250" s="12" t="s">
        <v>60</v>
      </c>
      <c r="M250" s="12" t="s">
        <v>55</v>
      </c>
      <c r="N250" s="12" t="s">
        <v>27</v>
      </c>
      <c r="O250" s="12" t="s">
        <v>33</v>
      </c>
      <c r="P250" s="19"/>
    </row>
    <row r="251" spans="2:16" ht="21" customHeight="1" x14ac:dyDescent="0.3">
      <c r="B251" s="3" t="s">
        <v>14</v>
      </c>
      <c r="C251" s="3">
        <v>12</v>
      </c>
      <c r="D251" s="4" t="s">
        <v>29</v>
      </c>
      <c r="E251" s="5" t="s">
        <v>76</v>
      </c>
      <c r="F251" s="3" t="s">
        <v>46</v>
      </c>
      <c r="G251" s="3">
        <v>2</v>
      </c>
      <c r="H251" s="6">
        <v>38000000</v>
      </c>
      <c r="I251" s="2">
        <v>6</v>
      </c>
      <c r="J251" s="3">
        <v>1.3888888888888889E-3</v>
      </c>
      <c r="K251" s="7" t="s">
        <v>50</v>
      </c>
      <c r="L251" s="3" t="s">
        <v>38</v>
      </c>
      <c r="M251" s="3" t="s">
        <v>32</v>
      </c>
      <c r="N251" s="3" t="s">
        <v>21</v>
      </c>
      <c r="O251" s="3" t="s">
        <v>67</v>
      </c>
      <c r="P251" s="19"/>
    </row>
    <row r="252" spans="2:16" ht="21" customHeight="1" x14ac:dyDescent="0.3">
      <c r="B252" s="3" t="s">
        <v>14</v>
      </c>
      <c r="C252" s="12">
        <v>7</v>
      </c>
      <c r="D252" s="13" t="s">
        <v>29</v>
      </c>
      <c r="E252" s="14" t="s">
        <v>16</v>
      </c>
      <c r="F252" s="12" t="s">
        <v>24</v>
      </c>
      <c r="G252" s="12">
        <v>5</v>
      </c>
      <c r="H252" s="15">
        <v>21000000</v>
      </c>
      <c r="I252" s="16">
        <v>5</v>
      </c>
      <c r="J252" s="12">
        <v>1.3888888888888889E-3</v>
      </c>
      <c r="K252" s="17" t="s">
        <v>18</v>
      </c>
      <c r="L252" s="12" t="s">
        <v>25</v>
      </c>
      <c r="M252" s="12" t="s">
        <v>47</v>
      </c>
      <c r="N252" s="12" t="s">
        <v>27</v>
      </c>
      <c r="O252" s="12" t="s">
        <v>28</v>
      </c>
      <c r="P252" s="19"/>
    </row>
    <row r="253" spans="2:16" ht="21" customHeight="1" x14ac:dyDescent="0.3">
      <c r="B253" s="3" t="s">
        <v>14</v>
      </c>
      <c r="C253" s="3">
        <v>11</v>
      </c>
      <c r="D253" s="4" t="s">
        <v>29</v>
      </c>
      <c r="E253" s="5" t="s">
        <v>30</v>
      </c>
      <c r="F253" s="3" t="s">
        <v>46</v>
      </c>
      <c r="G253" s="3">
        <v>5</v>
      </c>
      <c r="H253" s="6">
        <v>25000000</v>
      </c>
      <c r="I253" s="2">
        <v>5</v>
      </c>
      <c r="J253" s="3">
        <v>1.3888888888888889E-3</v>
      </c>
      <c r="K253" s="7" t="s">
        <v>18</v>
      </c>
      <c r="L253" s="3" t="s">
        <v>43</v>
      </c>
      <c r="M253" s="3" t="s">
        <v>35</v>
      </c>
      <c r="N253" s="3" t="s">
        <v>27</v>
      </c>
      <c r="O253" s="3" t="s">
        <v>33</v>
      </c>
      <c r="P253" s="19"/>
    </row>
    <row r="254" spans="2:16" ht="21" customHeight="1" x14ac:dyDescent="0.3">
      <c r="B254" s="3" t="s">
        <v>14</v>
      </c>
      <c r="C254" s="12">
        <v>29</v>
      </c>
      <c r="D254" s="13" t="s">
        <v>29</v>
      </c>
      <c r="E254" s="14" t="s">
        <v>53</v>
      </c>
      <c r="F254" s="12" t="s">
        <v>46</v>
      </c>
      <c r="G254" s="12">
        <v>1</v>
      </c>
      <c r="H254" s="15">
        <v>7000000</v>
      </c>
      <c r="I254" s="16">
        <v>2</v>
      </c>
      <c r="J254" s="12">
        <v>1.3888888888888889E-3</v>
      </c>
      <c r="K254" s="17" t="s">
        <v>18</v>
      </c>
      <c r="L254" s="12" t="s">
        <v>51</v>
      </c>
      <c r="M254" s="12" t="s">
        <v>44</v>
      </c>
      <c r="N254" s="12" t="s">
        <v>39</v>
      </c>
      <c r="O254" s="12" t="s">
        <v>70</v>
      </c>
      <c r="P254" s="19"/>
    </row>
    <row r="255" spans="2:16" ht="21" customHeight="1" x14ac:dyDescent="0.3">
      <c r="B255" s="3" t="s">
        <v>14</v>
      </c>
      <c r="C255" s="3">
        <v>3</v>
      </c>
      <c r="D255" s="4" t="s">
        <v>41</v>
      </c>
      <c r="E255" s="5" t="s">
        <v>42</v>
      </c>
      <c r="F255" s="3" t="s">
        <v>46</v>
      </c>
      <c r="G255" s="3">
        <v>2</v>
      </c>
      <c r="H255" s="6">
        <v>38000000</v>
      </c>
      <c r="I255" s="2">
        <v>3</v>
      </c>
      <c r="J255" s="3">
        <v>1.3888888888888889E-3</v>
      </c>
      <c r="K255" s="7" t="s">
        <v>50</v>
      </c>
      <c r="L255" s="3" t="s">
        <v>31</v>
      </c>
      <c r="M255" s="3" t="s">
        <v>32</v>
      </c>
      <c r="N255" s="3" t="s">
        <v>36</v>
      </c>
      <c r="O255" s="3" t="s">
        <v>69</v>
      </c>
      <c r="P255" s="19"/>
    </row>
    <row r="256" spans="2:16" ht="21" customHeight="1" x14ac:dyDescent="0.3">
      <c r="B256" s="3" t="s">
        <v>14</v>
      </c>
      <c r="C256" s="12">
        <v>6</v>
      </c>
      <c r="D256" s="13" t="s">
        <v>41</v>
      </c>
      <c r="E256" s="14" t="s">
        <v>42</v>
      </c>
      <c r="F256" s="12" t="s">
        <v>46</v>
      </c>
      <c r="G256" s="12">
        <v>1</v>
      </c>
      <c r="H256" s="15">
        <v>19000000</v>
      </c>
      <c r="I256" s="16">
        <v>1</v>
      </c>
      <c r="J256" s="12">
        <v>1.3888888888888889E-3</v>
      </c>
      <c r="K256" s="17" t="s">
        <v>50</v>
      </c>
      <c r="L256" s="12" t="s">
        <v>19</v>
      </c>
      <c r="M256" s="12" t="s">
        <v>44</v>
      </c>
      <c r="N256" s="12" t="s">
        <v>39</v>
      </c>
      <c r="O256" s="12" t="s">
        <v>40</v>
      </c>
      <c r="P256" s="19"/>
    </row>
    <row r="257" spans="2:16" ht="21" customHeight="1" x14ac:dyDescent="0.3">
      <c r="B257" s="3" t="s">
        <v>14</v>
      </c>
      <c r="C257" s="3">
        <v>26</v>
      </c>
      <c r="D257" s="4" t="s">
        <v>41</v>
      </c>
      <c r="E257" s="5" t="s">
        <v>16</v>
      </c>
      <c r="F257" s="3" t="s">
        <v>24</v>
      </c>
      <c r="G257" s="3">
        <v>4</v>
      </c>
      <c r="H257" s="6">
        <v>20000000</v>
      </c>
      <c r="I257" s="2">
        <v>3</v>
      </c>
      <c r="J257" s="3">
        <v>1.3888888888888889E-3</v>
      </c>
      <c r="K257" s="7" t="s">
        <v>65</v>
      </c>
      <c r="L257" s="3" t="s">
        <v>19</v>
      </c>
      <c r="M257" s="3" t="s">
        <v>52</v>
      </c>
      <c r="N257" s="3" t="s">
        <v>21</v>
      </c>
      <c r="O257" s="3" t="s">
        <v>67</v>
      </c>
      <c r="P257" s="19"/>
    </row>
    <row r="258" spans="2:16" ht="21" customHeight="1" x14ac:dyDescent="0.3">
      <c r="B258" s="3" t="s">
        <v>14</v>
      </c>
      <c r="C258" s="12">
        <v>1</v>
      </c>
      <c r="D258" s="13" t="s">
        <v>41</v>
      </c>
      <c r="E258" s="14" t="s">
        <v>16</v>
      </c>
      <c r="F258" s="12" t="s">
        <v>17</v>
      </c>
      <c r="G258" s="12">
        <v>1</v>
      </c>
      <c r="H258" s="15">
        <v>7000000</v>
      </c>
      <c r="I258" s="16">
        <v>4</v>
      </c>
      <c r="J258" s="12">
        <v>1.3888888888888889E-3</v>
      </c>
      <c r="K258" s="17" t="s">
        <v>18</v>
      </c>
      <c r="L258" s="12" t="s">
        <v>31</v>
      </c>
      <c r="M258" s="12" t="s">
        <v>32</v>
      </c>
      <c r="N258" s="12" t="s">
        <v>27</v>
      </c>
      <c r="O258" s="12" t="s">
        <v>33</v>
      </c>
      <c r="P258" s="19"/>
    </row>
    <row r="259" spans="2:16" ht="21" customHeight="1" x14ac:dyDescent="0.3">
      <c r="B259" s="3" t="s">
        <v>14</v>
      </c>
      <c r="C259" s="3">
        <v>1</v>
      </c>
      <c r="D259" s="4" t="s">
        <v>41</v>
      </c>
      <c r="E259" s="5" t="s">
        <v>34</v>
      </c>
      <c r="F259" s="3" t="s">
        <v>24</v>
      </c>
      <c r="G259" s="3">
        <v>2</v>
      </c>
      <c r="H259" s="6">
        <v>12000000</v>
      </c>
      <c r="I259" s="2">
        <v>4</v>
      </c>
      <c r="J259" s="3">
        <v>1.3888888888888889E-3</v>
      </c>
      <c r="K259" s="7" t="s">
        <v>18</v>
      </c>
      <c r="L259" s="3" t="s">
        <v>60</v>
      </c>
      <c r="M259" s="3" t="s">
        <v>32</v>
      </c>
      <c r="N259" s="3" t="s">
        <v>21</v>
      </c>
      <c r="O259" s="3" t="s">
        <v>39</v>
      </c>
      <c r="P259" s="19"/>
    </row>
    <row r="260" spans="2:16" ht="21" customHeight="1" x14ac:dyDescent="0.3">
      <c r="B260" s="3" t="s">
        <v>14</v>
      </c>
      <c r="C260" s="12">
        <v>30</v>
      </c>
      <c r="D260" s="13" t="s">
        <v>41</v>
      </c>
      <c r="E260" s="14" t="s">
        <v>42</v>
      </c>
      <c r="F260" s="12" t="s">
        <v>46</v>
      </c>
      <c r="G260" s="12">
        <v>3</v>
      </c>
      <c r="H260" s="15">
        <v>15000000</v>
      </c>
      <c r="I260" s="16">
        <v>2</v>
      </c>
      <c r="J260" s="12">
        <v>1.3888888888888889E-3</v>
      </c>
      <c r="K260" s="17" t="s">
        <v>18</v>
      </c>
      <c r="L260" s="12" t="s">
        <v>54</v>
      </c>
      <c r="M260" s="12" t="s">
        <v>52</v>
      </c>
      <c r="N260" s="12" t="s">
        <v>27</v>
      </c>
      <c r="O260" s="12" t="s">
        <v>28</v>
      </c>
      <c r="P260" s="19"/>
    </row>
    <row r="261" spans="2:16" ht="21" customHeight="1" x14ac:dyDescent="0.3">
      <c r="B261" s="3" t="s">
        <v>14</v>
      </c>
      <c r="C261" s="3">
        <v>3</v>
      </c>
      <c r="D261" s="4" t="s">
        <v>48</v>
      </c>
      <c r="E261" s="5" t="s">
        <v>34</v>
      </c>
      <c r="F261" s="3" t="s">
        <v>24</v>
      </c>
      <c r="G261" s="3">
        <v>4</v>
      </c>
      <c r="H261" s="6">
        <v>20000000</v>
      </c>
      <c r="I261" s="2">
        <v>6</v>
      </c>
      <c r="J261" s="3">
        <v>1.3888888888888889E-3</v>
      </c>
      <c r="K261" s="7" t="s">
        <v>65</v>
      </c>
      <c r="L261" s="3" t="s">
        <v>31</v>
      </c>
      <c r="M261" s="3" t="s">
        <v>35</v>
      </c>
      <c r="N261" s="3" t="s">
        <v>36</v>
      </c>
      <c r="O261" s="3" t="s">
        <v>58</v>
      </c>
      <c r="P261" s="19"/>
    </row>
    <row r="262" spans="2:16" ht="21" customHeight="1" x14ac:dyDescent="0.3">
      <c r="B262" s="3" t="s">
        <v>14</v>
      </c>
      <c r="C262" s="12">
        <v>3</v>
      </c>
      <c r="D262" s="13" t="s">
        <v>48</v>
      </c>
      <c r="E262" s="14" t="s">
        <v>42</v>
      </c>
      <c r="F262" s="12" t="s">
        <v>49</v>
      </c>
      <c r="G262" s="12">
        <v>5</v>
      </c>
      <c r="H262" s="15">
        <v>25000000</v>
      </c>
      <c r="I262" s="16">
        <v>2</v>
      </c>
      <c r="J262" s="12">
        <v>1.3888888888888889E-3</v>
      </c>
      <c r="K262" s="17" t="s">
        <v>18</v>
      </c>
      <c r="L262" s="12" t="s">
        <v>68</v>
      </c>
      <c r="M262" s="12" t="s">
        <v>47</v>
      </c>
      <c r="N262" s="12" t="s">
        <v>21</v>
      </c>
      <c r="O262" s="12" t="s">
        <v>57</v>
      </c>
      <c r="P262" s="19"/>
    </row>
    <row r="263" spans="2:16" ht="21" customHeight="1" x14ac:dyDescent="0.3">
      <c r="B263" s="3" t="s">
        <v>14</v>
      </c>
      <c r="C263" s="3">
        <v>10</v>
      </c>
      <c r="D263" s="4" t="s">
        <v>48</v>
      </c>
      <c r="E263" s="5" t="s">
        <v>34</v>
      </c>
      <c r="F263" s="3" t="s">
        <v>46</v>
      </c>
      <c r="G263" s="3">
        <v>2</v>
      </c>
      <c r="H263" s="6">
        <v>12000000</v>
      </c>
      <c r="I263" s="2">
        <v>1</v>
      </c>
      <c r="J263" s="3">
        <v>1.3888888888888889E-3</v>
      </c>
      <c r="K263" s="7" t="s">
        <v>18</v>
      </c>
      <c r="L263" s="3" t="s">
        <v>51</v>
      </c>
      <c r="M263" s="3" t="s">
        <v>47</v>
      </c>
      <c r="N263" s="3" t="s">
        <v>21</v>
      </c>
      <c r="O263" s="3" t="s">
        <v>39</v>
      </c>
      <c r="P263" s="19"/>
    </row>
    <row r="264" spans="2:16" ht="21" customHeight="1" x14ac:dyDescent="0.3">
      <c r="B264" s="3" t="s">
        <v>14</v>
      </c>
      <c r="C264" s="12">
        <v>2</v>
      </c>
      <c r="D264" s="13" t="s">
        <v>48</v>
      </c>
      <c r="E264" s="14" t="s">
        <v>30</v>
      </c>
      <c r="F264" s="12" t="s">
        <v>24</v>
      </c>
      <c r="G264" s="12">
        <v>5</v>
      </c>
      <c r="H264" s="15">
        <v>25000000</v>
      </c>
      <c r="I264" s="16">
        <v>1</v>
      </c>
      <c r="J264" s="12">
        <v>1.3888888888888889E-3</v>
      </c>
      <c r="K264" s="17" t="s">
        <v>18</v>
      </c>
      <c r="L264" s="12" t="s">
        <v>31</v>
      </c>
      <c r="M264" s="12" t="s">
        <v>52</v>
      </c>
      <c r="N264" s="12" t="s">
        <v>27</v>
      </c>
      <c r="O264" s="12" t="s">
        <v>56</v>
      </c>
      <c r="P264" s="19"/>
    </row>
    <row r="265" spans="2:16" ht="21" customHeight="1" x14ac:dyDescent="0.3">
      <c r="B265" s="3" t="s">
        <v>14</v>
      </c>
      <c r="C265" s="3">
        <v>16</v>
      </c>
      <c r="D265" s="4" t="s">
        <v>72</v>
      </c>
      <c r="E265" s="5" t="s">
        <v>16</v>
      </c>
      <c r="F265" s="3" t="s">
        <v>24</v>
      </c>
      <c r="G265" s="3">
        <v>3</v>
      </c>
      <c r="H265" s="6">
        <v>12000000</v>
      </c>
      <c r="I265" s="2">
        <v>3</v>
      </c>
      <c r="J265" s="3">
        <v>1.3888888888888889E-3</v>
      </c>
      <c r="K265" s="7" t="s">
        <v>18</v>
      </c>
      <c r="L265" s="3" t="s">
        <v>38</v>
      </c>
      <c r="M265" s="3" t="s">
        <v>35</v>
      </c>
      <c r="N265" s="3" t="s">
        <v>39</v>
      </c>
      <c r="O265" s="3" t="s">
        <v>40</v>
      </c>
      <c r="P265" s="19"/>
    </row>
    <row r="266" spans="2:16" ht="21" customHeight="1" x14ac:dyDescent="0.3">
      <c r="B266" s="3" t="s">
        <v>14</v>
      </c>
      <c r="C266" s="12">
        <v>1</v>
      </c>
      <c r="D266" s="13" t="s">
        <v>72</v>
      </c>
      <c r="E266" s="14" t="s">
        <v>30</v>
      </c>
      <c r="F266" s="12" t="s">
        <v>46</v>
      </c>
      <c r="G266" s="12">
        <v>2</v>
      </c>
      <c r="H266" s="15">
        <v>10000000</v>
      </c>
      <c r="I266" s="16">
        <v>2</v>
      </c>
      <c r="J266" s="12">
        <v>1.3888888888888889E-3</v>
      </c>
      <c r="K266" s="17" t="s">
        <v>18</v>
      </c>
      <c r="L266" s="12" t="s">
        <v>43</v>
      </c>
      <c r="M266" s="12" t="s">
        <v>55</v>
      </c>
      <c r="N266" s="12" t="s">
        <v>36</v>
      </c>
      <c r="O266" s="12" t="s">
        <v>69</v>
      </c>
      <c r="P266" s="19"/>
    </row>
    <row r="267" spans="2:16" ht="21" customHeight="1" x14ac:dyDescent="0.3">
      <c r="B267" s="3" t="s">
        <v>14</v>
      </c>
      <c r="C267" s="3">
        <v>2</v>
      </c>
      <c r="D267" s="4" t="s">
        <v>59</v>
      </c>
      <c r="E267" s="5" t="s">
        <v>34</v>
      </c>
      <c r="F267" s="3" t="s">
        <v>46</v>
      </c>
      <c r="G267" s="3">
        <v>4</v>
      </c>
      <c r="H267" s="6">
        <v>15000000</v>
      </c>
      <c r="I267" s="2">
        <v>3</v>
      </c>
      <c r="J267" s="3">
        <v>1.3888888888888889E-3</v>
      </c>
      <c r="K267" s="7" t="s">
        <v>18</v>
      </c>
      <c r="L267" s="3" t="s">
        <v>25</v>
      </c>
      <c r="M267" s="3" t="s">
        <v>26</v>
      </c>
      <c r="N267" s="3" t="s">
        <v>21</v>
      </c>
      <c r="O267" s="3" t="s">
        <v>45</v>
      </c>
      <c r="P267" s="19"/>
    </row>
    <row r="268" spans="2:16" ht="21" customHeight="1" x14ac:dyDescent="0.3">
      <c r="B268" s="3" t="s">
        <v>14</v>
      </c>
      <c r="C268" s="12">
        <v>11</v>
      </c>
      <c r="D268" s="13" t="s">
        <v>61</v>
      </c>
      <c r="E268" s="14" t="s">
        <v>42</v>
      </c>
      <c r="F268" s="12" t="s">
        <v>46</v>
      </c>
      <c r="G268" s="12">
        <v>2</v>
      </c>
      <c r="H268" s="15">
        <v>12000000</v>
      </c>
      <c r="I268" s="16">
        <v>1</v>
      </c>
      <c r="J268" s="12">
        <v>1.3888888888888889E-3</v>
      </c>
      <c r="K268" s="17" t="s">
        <v>18</v>
      </c>
      <c r="L268" s="12" t="s">
        <v>19</v>
      </c>
      <c r="M268" s="12" t="s">
        <v>26</v>
      </c>
      <c r="N268" s="12" t="s">
        <v>21</v>
      </c>
      <c r="O268" s="12" t="s">
        <v>57</v>
      </c>
      <c r="P268" s="19"/>
    </row>
    <row r="269" spans="2:16" ht="21" customHeight="1" x14ac:dyDescent="0.3">
      <c r="B269" s="3" t="s">
        <v>14</v>
      </c>
      <c r="C269" s="3">
        <v>1</v>
      </c>
      <c r="D269" s="4" t="s">
        <v>63</v>
      </c>
      <c r="E269" s="5" t="s">
        <v>34</v>
      </c>
      <c r="F269" s="3" t="s">
        <v>49</v>
      </c>
      <c r="G269" s="3">
        <v>1</v>
      </c>
      <c r="H269" s="6">
        <v>19000000</v>
      </c>
      <c r="I269" s="2">
        <v>2</v>
      </c>
      <c r="J269" s="3">
        <v>1.3888888888888889E-3</v>
      </c>
      <c r="K269" s="7" t="s">
        <v>50</v>
      </c>
      <c r="L269" s="3" t="s">
        <v>43</v>
      </c>
      <c r="M269" s="3" t="s">
        <v>32</v>
      </c>
      <c r="N269" s="3" t="s">
        <v>36</v>
      </c>
      <c r="O269" s="3" t="s">
        <v>69</v>
      </c>
      <c r="P269" s="19"/>
    </row>
    <row r="270" spans="2:16" ht="21" customHeight="1" x14ac:dyDescent="0.3">
      <c r="B270" s="3" t="s">
        <v>14</v>
      </c>
      <c r="C270" s="12">
        <v>1</v>
      </c>
      <c r="D270" s="13" t="s">
        <v>64</v>
      </c>
      <c r="E270" s="14" t="s">
        <v>53</v>
      </c>
      <c r="F270" s="12" t="s">
        <v>24</v>
      </c>
      <c r="G270" s="12">
        <v>3</v>
      </c>
      <c r="H270" s="15">
        <v>15000000</v>
      </c>
      <c r="I270" s="16">
        <v>2</v>
      </c>
      <c r="J270" s="12">
        <v>1.3888888888888889E-3</v>
      </c>
      <c r="K270" s="17" t="s">
        <v>18</v>
      </c>
      <c r="L270" s="12" t="s">
        <v>60</v>
      </c>
      <c r="M270" s="12" t="s">
        <v>55</v>
      </c>
      <c r="N270" s="12" t="s">
        <v>27</v>
      </c>
      <c r="O270" s="12" t="s">
        <v>33</v>
      </c>
      <c r="P270" s="19"/>
    </row>
    <row r="271" spans="2:16" ht="21" customHeight="1" x14ac:dyDescent="0.3">
      <c r="B271" s="3" t="s">
        <v>73</v>
      </c>
      <c r="C271" s="3">
        <v>23</v>
      </c>
      <c r="D271" s="4" t="s">
        <v>29</v>
      </c>
      <c r="E271" s="5" t="s">
        <v>76</v>
      </c>
      <c r="F271" s="3" t="s">
        <v>24</v>
      </c>
      <c r="G271" s="3">
        <v>0</v>
      </c>
      <c r="H271" s="6">
        <v>0</v>
      </c>
      <c r="I271" s="2">
        <v>1</v>
      </c>
      <c r="J271" s="3">
        <v>1.3888888888888889E-3</v>
      </c>
      <c r="K271" s="7"/>
      <c r="L271" s="3"/>
      <c r="M271" s="3" t="s">
        <v>52</v>
      </c>
      <c r="N271" s="3" t="s">
        <v>36</v>
      </c>
      <c r="O271" s="3" t="s">
        <v>58</v>
      </c>
      <c r="P271" s="19"/>
    </row>
    <row r="272" spans="2:16" ht="21" customHeight="1" x14ac:dyDescent="0.3">
      <c r="B272" s="3" t="s">
        <v>73</v>
      </c>
      <c r="C272" s="12">
        <v>9</v>
      </c>
      <c r="D272" s="13" t="s">
        <v>41</v>
      </c>
      <c r="E272" s="14" t="s">
        <v>34</v>
      </c>
      <c r="F272" s="12" t="s">
        <v>71</v>
      </c>
      <c r="G272" s="12">
        <v>0</v>
      </c>
      <c r="H272" s="15">
        <v>0</v>
      </c>
      <c r="I272" s="16">
        <v>1</v>
      </c>
      <c r="J272" s="12">
        <v>1.3888888888888889E-3</v>
      </c>
      <c r="K272" s="17"/>
      <c r="L272" s="12"/>
      <c r="M272" s="12" t="s">
        <v>35</v>
      </c>
      <c r="N272" s="12" t="s">
        <v>36</v>
      </c>
      <c r="O272" s="12" t="s">
        <v>58</v>
      </c>
      <c r="P272" s="19"/>
    </row>
    <row r="273" spans="2:16" ht="21" customHeight="1" x14ac:dyDescent="0.3">
      <c r="B273" s="3" t="s">
        <v>73</v>
      </c>
      <c r="C273" s="3">
        <v>23</v>
      </c>
      <c r="D273" s="4" t="s">
        <v>41</v>
      </c>
      <c r="E273" s="5" t="s">
        <v>34</v>
      </c>
      <c r="F273" s="3" t="s">
        <v>49</v>
      </c>
      <c r="G273" s="3">
        <v>0</v>
      </c>
      <c r="H273" s="6">
        <v>0</v>
      </c>
      <c r="I273" s="2">
        <v>1</v>
      </c>
      <c r="J273" s="3">
        <v>1.3888888888888889E-3</v>
      </c>
      <c r="K273" s="7"/>
      <c r="L273" s="3"/>
      <c r="M273" s="3" t="s">
        <v>20</v>
      </c>
      <c r="N273" s="3" t="s">
        <v>39</v>
      </c>
      <c r="O273" s="3" t="s">
        <v>40</v>
      </c>
      <c r="P273" s="19"/>
    </row>
    <row r="274" spans="2:16" ht="21" customHeight="1" x14ac:dyDescent="0.3">
      <c r="B274" s="3" t="s">
        <v>73</v>
      </c>
      <c r="C274" s="12">
        <v>4</v>
      </c>
      <c r="D274" s="13" t="s">
        <v>41</v>
      </c>
      <c r="E274" s="14" t="s">
        <v>16</v>
      </c>
      <c r="F274" s="12" t="s">
        <v>46</v>
      </c>
      <c r="G274" s="12">
        <v>0</v>
      </c>
      <c r="H274" s="15">
        <v>0</v>
      </c>
      <c r="I274" s="16">
        <v>2</v>
      </c>
      <c r="J274" s="12">
        <v>1.3888888888888889E-3</v>
      </c>
      <c r="K274" s="17"/>
      <c r="L274" s="12"/>
      <c r="M274" s="12" t="s">
        <v>47</v>
      </c>
      <c r="N274" s="12" t="s">
        <v>27</v>
      </c>
      <c r="O274" s="12" t="s">
        <v>56</v>
      </c>
      <c r="P274" s="19"/>
    </row>
    <row r="275" spans="2:16" ht="21" customHeight="1" x14ac:dyDescent="0.3">
      <c r="B275" s="3" t="s">
        <v>73</v>
      </c>
      <c r="C275" s="3">
        <v>8</v>
      </c>
      <c r="D275" s="4" t="s">
        <v>72</v>
      </c>
      <c r="E275" s="5" t="s">
        <v>16</v>
      </c>
      <c r="F275" s="3" t="s">
        <v>17</v>
      </c>
      <c r="G275" s="3">
        <v>0</v>
      </c>
      <c r="H275" s="6">
        <v>0</v>
      </c>
      <c r="I275" s="2">
        <v>6</v>
      </c>
      <c r="J275" s="3">
        <v>1.3888888888888889E-3</v>
      </c>
      <c r="K275" s="7"/>
      <c r="L275" s="3"/>
      <c r="M275" s="3" t="s">
        <v>47</v>
      </c>
      <c r="N275" s="3" t="s">
        <v>27</v>
      </c>
      <c r="O275" s="3" t="s">
        <v>78</v>
      </c>
      <c r="P275" s="19"/>
    </row>
    <row r="276" spans="2:16" ht="21" customHeight="1" x14ac:dyDescent="0.3">
      <c r="B276" s="3" t="s">
        <v>73</v>
      </c>
      <c r="C276" s="12">
        <v>10</v>
      </c>
      <c r="D276" s="13" t="s">
        <v>72</v>
      </c>
      <c r="E276" s="14" t="s">
        <v>34</v>
      </c>
      <c r="F276" s="12" t="s">
        <v>46</v>
      </c>
      <c r="G276" s="12">
        <v>0</v>
      </c>
      <c r="H276" s="15">
        <v>0</v>
      </c>
      <c r="I276" s="16">
        <v>1</v>
      </c>
      <c r="J276" s="12">
        <v>1.3888888888888889E-3</v>
      </c>
      <c r="K276" s="17"/>
      <c r="L276" s="12"/>
      <c r="M276" s="12" t="s">
        <v>55</v>
      </c>
      <c r="N276" s="12" t="s">
        <v>39</v>
      </c>
      <c r="O276" s="12" t="s">
        <v>40</v>
      </c>
      <c r="P276" s="19"/>
    </row>
    <row r="277" spans="2:16" ht="21" customHeight="1" x14ac:dyDescent="0.3">
      <c r="B277" s="3" t="s">
        <v>14</v>
      </c>
      <c r="C277" s="3">
        <v>11</v>
      </c>
      <c r="D277" s="4" t="s">
        <v>61</v>
      </c>
      <c r="E277" s="5" t="s">
        <v>16</v>
      </c>
      <c r="F277" s="3" t="s">
        <v>24</v>
      </c>
      <c r="G277" s="3">
        <v>4</v>
      </c>
      <c r="H277" s="6">
        <v>20000000</v>
      </c>
      <c r="I277" s="2">
        <v>1</v>
      </c>
      <c r="J277" s="3">
        <v>1.3888888888888889E-3</v>
      </c>
      <c r="K277" s="7" t="s">
        <v>18</v>
      </c>
      <c r="L277" s="3" t="s">
        <v>51</v>
      </c>
      <c r="M277" s="3" t="s">
        <v>26</v>
      </c>
      <c r="N277" s="3" t="s">
        <v>39</v>
      </c>
      <c r="O277" s="3" t="s">
        <v>70</v>
      </c>
      <c r="P277" s="19"/>
    </row>
    <row r="278" spans="2:16" ht="21" customHeight="1" x14ac:dyDescent="0.3">
      <c r="B278" s="3" t="s">
        <v>14</v>
      </c>
      <c r="C278" s="12">
        <v>1</v>
      </c>
      <c r="D278" s="13" t="s">
        <v>15</v>
      </c>
      <c r="E278" s="14" t="s">
        <v>53</v>
      </c>
      <c r="F278" s="12" t="s">
        <v>46</v>
      </c>
      <c r="G278" s="12">
        <v>2</v>
      </c>
      <c r="H278" s="15">
        <v>12000000</v>
      </c>
      <c r="I278" s="16">
        <v>1</v>
      </c>
      <c r="J278" s="12">
        <v>1.3888888888888889E-3</v>
      </c>
      <c r="K278" s="17" t="s">
        <v>18</v>
      </c>
      <c r="L278" s="12" t="s">
        <v>31</v>
      </c>
      <c r="M278" s="12" t="s">
        <v>35</v>
      </c>
      <c r="N278" s="12" t="s">
        <v>27</v>
      </c>
      <c r="O278" s="12" t="s">
        <v>74</v>
      </c>
      <c r="P278" s="19"/>
    </row>
    <row r="279" spans="2:16" ht="21" customHeight="1" x14ac:dyDescent="0.3">
      <c r="B279" s="3" t="s">
        <v>14</v>
      </c>
      <c r="C279" s="3">
        <v>13</v>
      </c>
      <c r="D279" s="4" t="s">
        <v>64</v>
      </c>
      <c r="E279" s="5" t="s">
        <v>16</v>
      </c>
      <c r="F279" s="3" t="s">
        <v>24</v>
      </c>
      <c r="G279" s="3">
        <v>5</v>
      </c>
      <c r="H279" s="6">
        <v>21000000</v>
      </c>
      <c r="I279" s="2">
        <v>4</v>
      </c>
      <c r="J279" s="3">
        <v>1.3888888888888889E-3</v>
      </c>
      <c r="K279" s="7" t="s">
        <v>18</v>
      </c>
      <c r="L279" s="3" t="s">
        <v>54</v>
      </c>
      <c r="M279" s="3" t="s">
        <v>44</v>
      </c>
      <c r="N279" s="3" t="s">
        <v>39</v>
      </c>
      <c r="O279" s="3" t="s">
        <v>40</v>
      </c>
      <c r="P279" s="19"/>
    </row>
    <row r="280" spans="2:16" ht="21" customHeight="1" x14ac:dyDescent="0.3">
      <c r="B280" s="3" t="s">
        <v>14</v>
      </c>
      <c r="C280" s="12">
        <v>28</v>
      </c>
      <c r="D280" s="13" t="s">
        <v>23</v>
      </c>
      <c r="E280" s="14" t="s">
        <v>42</v>
      </c>
      <c r="F280" s="12" t="s">
        <v>46</v>
      </c>
      <c r="G280" s="12">
        <v>4</v>
      </c>
      <c r="H280" s="15">
        <v>11000000</v>
      </c>
      <c r="I280" s="16">
        <v>2</v>
      </c>
      <c r="J280" s="12">
        <v>1.3888888888888889E-3</v>
      </c>
      <c r="K280" s="17" t="s">
        <v>65</v>
      </c>
      <c r="L280" s="12" t="s">
        <v>19</v>
      </c>
      <c r="M280" s="12" t="s">
        <v>44</v>
      </c>
      <c r="N280" s="12" t="s">
        <v>36</v>
      </c>
      <c r="O280" s="12" t="s">
        <v>58</v>
      </c>
      <c r="P280" s="19"/>
    </row>
    <row r="281" spans="2:16" ht="21" customHeight="1" x14ac:dyDescent="0.3">
      <c r="B281" s="3" t="s">
        <v>14</v>
      </c>
      <c r="C281" s="3">
        <v>27</v>
      </c>
      <c r="D281" s="4" t="s">
        <v>41</v>
      </c>
      <c r="E281" s="5" t="s">
        <v>16</v>
      </c>
      <c r="F281" s="3" t="s">
        <v>46</v>
      </c>
      <c r="G281" s="3">
        <v>1</v>
      </c>
      <c r="H281" s="6">
        <v>19000000</v>
      </c>
      <c r="I281" s="2">
        <v>2</v>
      </c>
      <c r="J281" s="3">
        <v>1.3888888888888889E-3</v>
      </c>
      <c r="K281" s="7" t="s">
        <v>50</v>
      </c>
      <c r="L281" s="3" t="s">
        <v>60</v>
      </c>
      <c r="M281" s="3" t="s">
        <v>47</v>
      </c>
      <c r="N281" s="3" t="s">
        <v>21</v>
      </c>
      <c r="O281" s="3" t="s">
        <v>57</v>
      </c>
      <c r="P281" s="19"/>
    </row>
    <row r="282" spans="2:16" ht="21" customHeight="1" x14ac:dyDescent="0.3">
      <c r="B282" s="3" t="s">
        <v>14</v>
      </c>
      <c r="C282" s="12">
        <v>9</v>
      </c>
      <c r="D282" s="13" t="s">
        <v>41</v>
      </c>
      <c r="E282" s="14" t="s">
        <v>16</v>
      </c>
      <c r="F282" s="12" t="s">
        <v>17</v>
      </c>
      <c r="G282" s="12">
        <v>3</v>
      </c>
      <c r="H282" s="15">
        <v>15000000</v>
      </c>
      <c r="I282" s="16">
        <v>1</v>
      </c>
      <c r="J282" s="12">
        <v>1.3888888888888889E-3</v>
      </c>
      <c r="K282" s="17" t="s">
        <v>18</v>
      </c>
      <c r="L282" s="12" t="s">
        <v>51</v>
      </c>
      <c r="M282" s="12" t="s">
        <v>55</v>
      </c>
      <c r="N282" s="12" t="s">
        <v>27</v>
      </c>
      <c r="O282" s="12" t="s">
        <v>28</v>
      </c>
      <c r="P282" s="19"/>
    </row>
    <row r="283" spans="2:16" ht="21" customHeight="1" x14ac:dyDescent="0.3">
      <c r="B283" s="3" t="s">
        <v>14</v>
      </c>
      <c r="C283" s="3">
        <v>19</v>
      </c>
      <c r="D283" s="4" t="s">
        <v>41</v>
      </c>
      <c r="E283" s="5" t="s">
        <v>16</v>
      </c>
      <c r="F283" s="3" t="s">
        <v>46</v>
      </c>
      <c r="G283" s="3">
        <v>5</v>
      </c>
      <c r="H283" s="6">
        <v>25000000</v>
      </c>
      <c r="I283" s="2">
        <v>3</v>
      </c>
      <c r="J283" s="3">
        <v>1.3888888888888889E-3</v>
      </c>
      <c r="K283" s="7" t="s">
        <v>18</v>
      </c>
      <c r="L283" s="3" t="s">
        <v>19</v>
      </c>
      <c r="M283" s="3" t="s">
        <v>52</v>
      </c>
      <c r="N283" s="3" t="s">
        <v>27</v>
      </c>
      <c r="O283" s="3" t="s">
        <v>28</v>
      </c>
      <c r="P283" s="19"/>
    </row>
    <row r="284" spans="2:16" ht="21" customHeight="1" x14ac:dyDescent="0.3">
      <c r="B284" s="3" t="s">
        <v>14</v>
      </c>
      <c r="C284" s="12">
        <v>3</v>
      </c>
      <c r="D284" s="13" t="s">
        <v>48</v>
      </c>
      <c r="E284" s="14" t="s">
        <v>16</v>
      </c>
      <c r="F284" s="12" t="s">
        <v>46</v>
      </c>
      <c r="G284" s="12">
        <v>2</v>
      </c>
      <c r="H284" s="15">
        <v>12000000</v>
      </c>
      <c r="I284" s="16">
        <v>4</v>
      </c>
      <c r="J284" s="12">
        <v>1.3888888888888889E-3</v>
      </c>
      <c r="K284" s="17" t="s">
        <v>18</v>
      </c>
      <c r="L284" s="12" t="s">
        <v>19</v>
      </c>
      <c r="M284" s="12" t="s">
        <v>20</v>
      </c>
      <c r="N284" s="12" t="s">
        <v>36</v>
      </c>
      <c r="O284" s="12" t="s">
        <v>69</v>
      </c>
      <c r="P284" s="19"/>
    </row>
    <row r="285" spans="2:16" ht="21" customHeight="1" x14ac:dyDescent="0.3">
      <c r="B285" s="3" t="s">
        <v>14</v>
      </c>
      <c r="C285" s="3">
        <v>12</v>
      </c>
      <c r="D285" s="4" t="s">
        <v>48</v>
      </c>
      <c r="E285" s="5" t="s">
        <v>53</v>
      </c>
      <c r="F285" s="3" t="s">
        <v>17</v>
      </c>
      <c r="G285" s="3">
        <v>3</v>
      </c>
      <c r="H285" s="6">
        <v>15000000</v>
      </c>
      <c r="I285" s="2">
        <v>2</v>
      </c>
      <c r="J285" s="3">
        <v>1.3888888888888889E-3</v>
      </c>
      <c r="K285" s="7" t="s">
        <v>18</v>
      </c>
      <c r="L285" s="3" t="s">
        <v>68</v>
      </c>
      <c r="M285" s="3" t="s">
        <v>47</v>
      </c>
      <c r="N285" s="3" t="s">
        <v>36</v>
      </c>
      <c r="O285" s="3" t="s">
        <v>37</v>
      </c>
      <c r="P285" s="19"/>
    </row>
    <row r="286" spans="2:16" ht="21" customHeight="1" x14ac:dyDescent="0.3">
      <c r="B286" s="3" t="s">
        <v>14</v>
      </c>
      <c r="C286" s="12">
        <v>15</v>
      </c>
      <c r="D286" s="13" t="s">
        <v>72</v>
      </c>
      <c r="E286" s="14" t="s">
        <v>16</v>
      </c>
      <c r="F286" s="12" t="s">
        <v>24</v>
      </c>
      <c r="G286" s="12">
        <v>2</v>
      </c>
      <c r="H286" s="15">
        <v>38000000</v>
      </c>
      <c r="I286" s="16">
        <v>1</v>
      </c>
      <c r="J286" s="12">
        <v>1.3888888888888889E-3</v>
      </c>
      <c r="K286" s="17" t="s">
        <v>50</v>
      </c>
      <c r="L286" s="12" t="s">
        <v>31</v>
      </c>
      <c r="M286" s="12" t="s">
        <v>35</v>
      </c>
      <c r="N286" s="12" t="s">
        <v>27</v>
      </c>
      <c r="O286" s="12" t="s">
        <v>74</v>
      </c>
      <c r="P286" s="19"/>
    </row>
    <row r="287" spans="2:16" ht="21" customHeight="1" x14ac:dyDescent="0.3">
      <c r="B287" s="3" t="s">
        <v>14</v>
      </c>
      <c r="C287" s="3">
        <v>11</v>
      </c>
      <c r="D287" s="4" t="s">
        <v>61</v>
      </c>
      <c r="E287" s="5" t="s">
        <v>16</v>
      </c>
      <c r="F287" s="3" t="s">
        <v>24</v>
      </c>
      <c r="G287" s="3">
        <v>4</v>
      </c>
      <c r="H287" s="6">
        <v>20000000</v>
      </c>
      <c r="I287" s="2">
        <v>1</v>
      </c>
      <c r="J287" s="3">
        <v>1.3888888888888889E-3</v>
      </c>
      <c r="K287" s="7" t="s">
        <v>18</v>
      </c>
      <c r="L287" s="3" t="s">
        <v>51</v>
      </c>
      <c r="M287" s="3" t="s">
        <v>26</v>
      </c>
      <c r="N287" s="3" t="s">
        <v>39</v>
      </c>
      <c r="O287" s="3" t="s">
        <v>70</v>
      </c>
      <c r="P287" s="19"/>
    </row>
    <row r="288" spans="2:16" ht="21" customHeight="1" x14ac:dyDescent="0.3">
      <c r="B288" s="3" t="s">
        <v>14</v>
      </c>
      <c r="C288" s="12">
        <v>1</v>
      </c>
      <c r="D288" s="13" t="s">
        <v>15</v>
      </c>
      <c r="E288" s="14" t="s">
        <v>53</v>
      </c>
      <c r="F288" s="12" t="s">
        <v>46</v>
      </c>
      <c r="G288" s="12">
        <v>2</v>
      </c>
      <c r="H288" s="15">
        <v>12000000</v>
      </c>
      <c r="I288" s="16">
        <v>1</v>
      </c>
      <c r="J288" s="12">
        <v>1.3888888888888889E-3</v>
      </c>
      <c r="K288" s="17" t="s">
        <v>18</v>
      </c>
      <c r="L288" s="12" t="s">
        <v>31</v>
      </c>
      <c r="M288" s="12" t="s">
        <v>35</v>
      </c>
      <c r="N288" s="12" t="s">
        <v>27</v>
      </c>
      <c r="O288" s="12" t="s">
        <v>74</v>
      </c>
      <c r="P288" s="19"/>
    </row>
    <row r="289" spans="2:16" ht="21" customHeight="1" x14ac:dyDescent="0.3">
      <c r="B289" s="3" t="s">
        <v>14</v>
      </c>
      <c r="C289" s="3">
        <v>13</v>
      </c>
      <c r="D289" s="4" t="s">
        <v>64</v>
      </c>
      <c r="E289" s="5" t="s">
        <v>16</v>
      </c>
      <c r="F289" s="3" t="s">
        <v>24</v>
      </c>
      <c r="G289" s="3">
        <v>5</v>
      </c>
      <c r="H289" s="6">
        <v>21000000</v>
      </c>
      <c r="I289" s="2">
        <v>4</v>
      </c>
      <c r="J289" s="3">
        <v>1.3888888888888889E-3</v>
      </c>
      <c r="K289" s="7" t="s">
        <v>18</v>
      </c>
      <c r="L289" s="3" t="s">
        <v>54</v>
      </c>
      <c r="M289" s="3" t="s">
        <v>44</v>
      </c>
      <c r="N289" s="3" t="s">
        <v>39</v>
      </c>
      <c r="O289" s="3" t="s">
        <v>40</v>
      </c>
      <c r="P289" s="19"/>
    </row>
    <row r="290" spans="2:16" ht="21" customHeight="1" x14ac:dyDescent="0.3">
      <c r="B290" s="3" t="s">
        <v>14</v>
      </c>
      <c r="C290" s="12">
        <v>28</v>
      </c>
      <c r="D290" s="13" t="s">
        <v>23</v>
      </c>
      <c r="E290" s="14" t="s">
        <v>42</v>
      </c>
      <c r="F290" s="12" t="s">
        <v>46</v>
      </c>
      <c r="G290" s="12">
        <v>4</v>
      </c>
      <c r="H290" s="15">
        <v>11000000</v>
      </c>
      <c r="I290" s="16">
        <v>2</v>
      </c>
      <c r="J290" s="12">
        <v>1.3888888888888889E-3</v>
      </c>
      <c r="K290" s="17" t="s">
        <v>65</v>
      </c>
      <c r="L290" s="12" t="s">
        <v>19</v>
      </c>
      <c r="M290" s="12" t="s">
        <v>44</v>
      </c>
      <c r="N290" s="12" t="s">
        <v>36</v>
      </c>
      <c r="O290" s="12" t="s">
        <v>58</v>
      </c>
      <c r="P290" s="19"/>
    </row>
    <row r="291" spans="2:16" ht="21" customHeight="1" x14ac:dyDescent="0.3">
      <c r="B291" s="3" t="s">
        <v>73</v>
      </c>
      <c r="C291" s="3">
        <v>12</v>
      </c>
      <c r="D291" s="4" t="s">
        <v>59</v>
      </c>
      <c r="E291" s="5" t="s">
        <v>16</v>
      </c>
      <c r="F291" s="3" t="s">
        <v>24</v>
      </c>
      <c r="G291" s="3">
        <v>0</v>
      </c>
      <c r="H291" s="6">
        <v>0</v>
      </c>
      <c r="I291" s="2">
        <v>1</v>
      </c>
      <c r="J291" s="3">
        <v>1.3888888888888889E-3</v>
      </c>
      <c r="K291" s="7"/>
      <c r="L291" s="3"/>
      <c r="M291" s="3" t="s">
        <v>35</v>
      </c>
      <c r="N291" s="3" t="s">
        <v>27</v>
      </c>
      <c r="O291" s="3" t="s">
        <v>78</v>
      </c>
      <c r="P291" s="19"/>
    </row>
    <row r="292" spans="2:16" ht="21" customHeight="1" x14ac:dyDescent="0.3">
      <c r="B292" s="3" t="s">
        <v>73</v>
      </c>
      <c r="C292" s="12">
        <v>30</v>
      </c>
      <c r="D292" s="13" t="s">
        <v>72</v>
      </c>
      <c r="E292" s="14" t="s">
        <v>30</v>
      </c>
      <c r="F292" s="12" t="s">
        <v>49</v>
      </c>
      <c r="G292" s="12">
        <v>0</v>
      </c>
      <c r="H292" s="15">
        <v>0</v>
      </c>
      <c r="I292" s="16">
        <v>5</v>
      </c>
      <c r="J292" s="12">
        <v>1.3888888888888889E-3</v>
      </c>
      <c r="K292" s="17"/>
      <c r="L292" s="12"/>
      <c r="M292" s="12" t="s">
        <v>32</v>
      </c>
      <c r="N292" s="12" t="s">
        <v>21</v>
      </c>
      <c r="O292" s="12" t="s">
        <v>39</v>
      </c>
      <c r="P292" s="19"/>
    </row>
    <row r="293" spans="2:16" ht="21" customHeight="1" x14ac:dyDescent="0.3">
      <c r="B293" s="3" t="s">
        <v>73</v>
      </c>
      <c r="C293" s="3">
        <v>30</v>
      </c>
      <c r="D293" s="4" t="s">
        <v>72</v>
      </c>
      <c r="E293" s="5" t="s">
        <v>30</v>
      </c>
      <c r="F293" s="3" t="s">
        <v>46</v>
      </c>
      <c r="G293" s="3">
        <v>0</v>
      </c>
      <c r="H293" s="6">
        <v>0</v>
      </c>
      <c r="I293" s="2">
        <v>3</v>
      </c>
      <c r="J293" s="3">
        <v>1.3888888888888889E-3</v>
      </c>
      <c r="K293" s="7"/>
      <c r="L293" s="3"/>
      <c r="M293" s="3" t="s">
        <v>55</v>
      </c>
      <c r="N293" s="3" t="s">
        <v>21</v>
      </c>
      <c r="O293" s="3" t="s">
        <v>57</v>
      </c>
      <c r="P293" s="19"/>
    </row>
    <row r="294" spans="2:16" ht="21" customHeight="1" x14ac:dyDescent="0.3">
      <c r="B294" s="3" t="s">
        <v>73</v>
      </c>
      <c r="C294" s="12">
        <v>12</v>
      </c>
      <c r="D294" s="13" t="s">
        <v>59</v>
      </c>
      <c r="E294" s="14" t="s">
        <v>16</v>
      </c>
      <c r="F294" s="12" t="s">
        <v>24</v>
      </c>
      <c r="G294" s="12">
        <v>0</v>
      </c>
      <c r="H294" s="15">
        <v>0</v>
      </c>
      <c r="I294" s="16">
        <v>1</v>
      </c>
      <c r="J294" s="12">
        <v>1.3888888888888889E-3</v>
      </c>
      <c r="K294" s="17"/>
      <c r="L294" s="12"/>
      <c r="M294" s="12" t="s">
        <v>35</v>
      </c>
      <c r="N294" s="12" t="s">
        <v>27</v>
      </c>
      <c r="O294" s="12" t="s">
        <v>78</v>
      </c>
      <c r="P294" s="19"/>
    </row>
    <row r="295" spans="2:16" ht="21" customHeight="1" x14ac:dyDescent="0.3">
      <c r="B295" s="3" t="s">
        <v>14</v>
      </c>
      <c r="C295" s="3">
        <v>11</v>
      </c>
      <c r="D295" s="4" t="s">
        <v>61</v>
      </c>
      <c r="E295" s="5" t="s">
        <v>42</v>
      </c>
      <c r="F295" s="3" t="s">
        <v>46</v>
      </c>
      <c r="G295" s="3">
        <v>2</v>
      </c>
      <c r="H295" s="6">
        <v>38000000</v>
      </c>
      <c r="I295" s="2">
        <v>5</v>
      </c>
      <c r="J295" s="3">
        <v>1.3888888888888889E-3</v>
      </c>
      <c r="K295" s="7" t="s">
        <v>50</v>
      </c>
      <c r="L295" s="3" t="s">
        <v>54</v>
      </c>
      <c r="M295" s="3" t="s">
        <v>35</v>
      </c>
      <c r="N295" s="3" t="s">
        <v>27</v>
      </c>
      <c r="O295" s="3" t="s">
        <v>28</v>
      </c>
      <c r="P295" s="19"/>
    </row>
    <row r="296" spans="2:16" ht="21" customHeight="1" x14ac:dyDescent="0.3">
      <c r="B296" s="3" t="s">
        <v>14</v>
      </c>
      <c r="C296" s="12">
        <v>15</v>
      </c>
      <c r="D296" s="13" t="s">
        <v>23</v>
      </c>
      <c r="E296" s="14" t="s">
        <v>16</v>
      </c>
      <c r="F296" s="12" t="s">
        <v>24</v>
      </c>
      <c r="G296" s="12">
        <v>3</v>
      </c>
      <c r="H296" s="15">
        <v>15000000</v>
      </c>
      <c r="I296" s="16">
        <v>2</v>
      </c>
      <c r="J296" s="12">
        <v>1.3888888888888889E-3</v>
      </c>
      <c r="K296" s="17" t="s">
        <v>18</v>
      </c>
      <c r="L296" s="12" t="s">
        <v>60</v>
      </c>
      <c r="M296" s="12" t="s">
        <v>47</v>
      </c>
      <c r="N296" s="12" t="s">
        <v>21</v>
      </c>
      <c r="O296" s="12" t="s">
        <v>57</v>
      </c>
      <c r="P296" s="19"/>
    </row>
    <row r="297" spans="2:16" ht="21" customHeight="1" x14ac:dyDescent="0.3">
      <c r="B297" s="3" t="s">
        <v>14</v>
      </c>
      <c r="C297" s="3">
        <v>30</v>
      </c>
      <c r="D297" s="4" t="s">
        <v>29</v>
      </c>
      <c r="E297" s="5" t="s">
        <v>42</v>
      </c>
      <c r="F297" s="3" t="s">
        <v>24</v>
      </c>
      <c r="G297" s="3">
        <v>1</v>
      </c>
      <c r="H297" s="6">
        <v>19000000</v>
      </c>
      <c r="I297" s="2">
        <v>4</v>
      </c>
      <c r="J297" s="3">
        <v>1.3888888888888889E-3</v>
      </c>
      <c r="K297" s="7" t="s">
        <v>50</v>
      </c>
      <c r="L297" s="3" t="s">
        <v>31</v>
      </c>
      <c r="M297" s="3" t="s">
        <v>55</v>
      </c>
      <c r="N297" s="3" t="s">
        <v>21</v>
      </c>
      <c r="O297" s="3" t="s">
        <v>22</v>
      </c>
      <c r="P297" s="19"/>
    </row>
    <row r="298" spans="2:16" ht="21" customHeight="1" x14ac:dyDescent="0.3">
      <c r="B298" s="3" t="s">
        <v>14</v>
      </c>
      <c r="C298" s="12">
        <v>23</v>
      </c>
      <c r="D298" s="13" t="s">
        <v>29</v>
      </c>
      <c r="E298" s="14" t="s">
        <v>16</v>
      </c>
      <c r="F298" s="12" t="s">
        <v>24</v>
      </c>
      <c r="G298" s="12">
        <v>2</v>
      </c>
      <c r="H298" s="15">
        <v>12000000</v>
      </c>
      <c r="I298" s="16">
        <v>2</v>
      </c>
      <c r="J298" s="12">
        <v>1.3888888888888889E-3</v>
      </c>
      <c r="K298" s="17" t="s">
        <v>18</v>
      </c>
      <c r="L298" s="12" t="s">
        <v>43</v>
      </c>
      <c r="M298" s="12" t="s">
        <v>26</v>
      </c>
      <c r="N298" s="12" t="s">
        <v>36</v>
      </c>
      <c r="O298" s="12" t="s">
        <v>58</v>
      </c>
      <c r="P298" s="19"/>
    </row>
    <row r="299" spans="2:16" ht="21" customHeight="1" x14ac:dyDescent="0.3">
      <c r="B299" s="3" t="s">
        <v>14</v>
      </c>
      <c r="C299" s="3">
        <v>30</v>
      </c>
      <c r="D299" s="4" t="s">
        <v>29</v>
      </c>
      <c r="E299" s="5" t="s">
        <v>42</v>
      </c>
      <c r="F299" s="3" t="s">
        <v>46</v>
      </c>
      <c r="G299" s="3">
        <v>4</v>
      </c>
      <c r="H299" s="6">
        <v>20000000</v>
      </c>
      <c r="I299" s="2">
        <v>4</v>
      </c>
      <c r="J299" s="3">
        <v>1.3888888888888889E-3</v>
      </c>
      <c r="K299" s="7" t="s">
        <v>18</v>
      </c>
      <c r="L299" s="3" t="s">
        <v>19</v>
      </c>
      <c r="M299" s="3" t="s">
        <v>32</v>
      </c>
      <c r="N299" s="3" t="s">
        <v>21</v>
      </c>
      <c r="O299" s="3" t="s">
        <v>45</v>
      </c>
      <c r="P299" s="19"/>
    </row>
    <row r="300" spans="2:16" ht="21" customHeight="1" x14ac:dyDescent="0.3">
      <c r="B300" s="3" t="s">
        <v>14</v>
      </c>
      <c r="C300" s="12">
        <v>11</v>
      </c>
      <c r="D300" s="13" t="s">
        <v>29</v>
      </c>
      <c r="E300" s="14" t="s">
        <v>42</v>
      </c>
      <c r="F300" s="12" t="s">
        <v>24</v>
      </c>
      <c r="G300" s="12">
        <v>3</v>
      </c>
      <c r="H300" s="15">
        <v>15000000</v>
      </c>
      <c r="I300" s="16">
        <v>3</v>
      </c>
      <c r="J300" s="12">
        <v>1.3888888888888889E-3</v>
      </c>
      <c r="K300" s="17" t="s">
        <v>18</v>
      </c>
      <c r="L300" s="12" t="s">
        <v>31</v>
      </c>
      <c r="M300" s="12" t="s">
        <v>44</v>
      </c>
      <c r="N300" s="12" t="s">
        <v>27</v>
      </c>
      <c r="O300" s="12" t="s">
        <v>56</v>
      </c>
      <c r="P300" s="19"/>
    </row>
    <row r="301" spans="2:16" ht="21" customHeight="1" x14ac:dyDescent="0.3">
      <c r="B301" s="3" t="s">
        <v>14</v>
      </c>
      <c r="C301" s="3">
        <v>4</v>
      </c>
      <c r="D301" s="4" t="s">
        <v>29</v>
      </c>
      <c r="E301" s="5" t="s">
        <v>16</v>
      </c>
      <c r="F301" s="3" t="s">
        <v>17</v>
      </c>
      <c r="G301" s="3">
        <v>3</v>
      </c>
      <c r="H301" s="6">
        <v>11000000</v>
      </c>
      <c r="I301" s="2">
        <v>2</v>
      </c>
      <c r="J301" s="3">
        <v>1.3888888888888889E-3</v>
      </c>
      <c r="K301" s="7" t="s">
        <v>18</v>
      </c>
      <c r="L301" s="3" t="s">
        <v>31</v>
      </c>
      <c r="M301" s="3" t="s">
        <v>52</v>
      </c>
      <c r="N301" s="3" t="s">
        <v>39</v>
      </c>
      <c r="O301" s="3" t="s">
        <v>70</v>
      </c>
      <c r="P301" s="19"/>
    </row>
    <row r="302" spans="2:16" ht="21" customHeight="1" x14ac:dyDescent="0.3">
      <c r="B302" s="3" t="s">
        <v>14</v>
      </c>
      <c r="C302" s="12">
        <v>12</v>
      </c>
      <c r="D302" s="13" t="s">
        <v>29</v>
      </c>
      <c r="E302" s="14" t="s">
        <v>16</v>
      </c>
      <c r="F302" s="12" t="s">
        <v>24</v>
      </c>
      <c r="G302" s="12">
        <v>2</v>
      </c>
      <c r="H302" s="15">
        <v>12000000</v>
      </c>
      <c r="I302" s="16">
        <v>1</v>
      </c>
      <c r="J302" s="12">
        <v>1.3888888888888889E-3</v>
      </c>
      <c r="K302" s="17" t="s">
        <v>18</v>
      </c>
      <c r="L302" s="12" t="s">
        <v>60</v>
      </c>
      <c r="M302" s="12" t="s">
        <v>52</v>
      </c>
      <c r="N302" s="12" t="s">
        <v>27</v>
      </c>
      <c r="O302" s="12" t="s">
        <v>56</v>
      </c>
      <c r="P302" s="19"/>
    </row>
    <row r="303" spans="2:16" ht="21" customHeight="1" x14ac:dyDescent="0.3">
      <c r="B303" s="3" t="s">
        <v>14</v>
      </c>
      <c r="C303" s="3">
        <v>9</v>
      </c>
      <c r="D303" s="4" t="s">
        <v>29</v>
      </c>
      <c r="E303" s="5" t="s">
        <v>42</v>
      </c>
      <c r="F303" s="3" t="s">
        <v>71</v>
      </c>
      <c r="G303" s="3">
        <v>5</v>
      </c>
      <c r="H303" s="6">
        <v>21000000</v>
      </c>
      <c r="I303" s="2">
        <v>1</v>
      </c>
      <c r="J303" s="3">
        <v>1.3888888888888889E-3</v>
      </c>
      <c r="K303" s="7" t="s">
        <v>18</v>
      </c>
      <c r="L303" s="3" t="s">
        <v>38</v>
      </c>
      <c r="M303" s="3" t="s">
        <v>55</v>
      </c>
      <c r="N303" s="3" t="s">
        <v>27</v>
      </c>
      <c r="O303" s="3" t="s">
        <v>56</v>
      </c>
      <c r="P303" s="19"/>
    </row>
    <row r="304" spans="2:16" ht="21" customHeight="1" x14ac:dyDescent="0.3">
      <c r="B304" s="3" t="s">
        <v>14</v>
      </c>
      <c r="C304" s="12">
        <v>26</v>
      </c>
      <c r="D304" s="13" t="s">
        <v>41</v>
      </c>
      <c r="E304" s="14" t="s">
        <v>34</v>
      </c>
      <c r="F304" s="12" t="s">
        <v>46</v>
      </c>
      <c r="G304" s="12">
        <v>2</v>
      </c>
      <c r="H304" s="15">
        <v>38000000</v>
      </c>
      <c r="I304" s="16">
        <v>3</v>
      </c>
      <c r="J304" s="12">
        <v>1.3888888888888889E-3</v>
      </c>
      <c r="K304" s="17" t="s">
        <v>50</v>
      </c>
      <c r="L304" s="12" t="s">
        <v>43</v>
      </c>
      <c r="M304" s="12" t="s">
        <v>52</v>
      </c>
      <c r="N304" s="12" t="s">
        <v>21</v>
      </c>
      <c r="O304" s="12" t="s">
        <v>57</v>
      </c>
      <c r="P304" s="19"/>
    </row>
    <row r="305" spans="2:16" ht="21" customHeight="1" x14ac:dyDescent="0.3">
      <c r="B305" s="3" t="s">
        <v>14</v>
      </c>
      <c r="C305" s="3">
        <v>18</v>
      </c>
      <c r="D305" s="4" t="s">
        <v>41</v>
      </c>
      <c r="E305" s="5" t="s">
        <v>53</v>
      </c>
      <c r="F305" s="3" t="s">
        <v>46</v>
      </c>
      <c r="G305" s="3">
        <v>4</v>
      </c>
      <c r="H305" s="6">
        <v>11000000</v>
      </c>
      <c r="I305" s="2">
        <v>2</v>
      </c>
      <c r="J305" s="3">
        <v>1.3888888888888889E-3</v>
      </c>
      <c r="K305" s="7" t="s">
        <v>65</v>
      </c>
      <c r="L305" s="3" t="s">
        <v>68</v>
      </c>
      <c r="M305" s="3" t="s">
        <v>20</v>
      </c>
      <c r="N305" s="3" t="s">
        <v>39</v>
      </c>
      <c r="O305" s="3" t="s">
        <v>40</v>
      </c>
      <c r="P305" s="19"/>
    </row>
    <row r="306" spans="2:16" ht="21" customHeight="1" x14ac:dyDescent="0.3">
      <c r="B306" s="3" t="s">
        <v>14</v>
      </c>
      <c r="C306" s="12">
        <v>29</v>
      </c>
      <c r="D306" s="13" t="s">
        <v>41</v>
      </c>
      <c r="E306" s="14" t="s">
        <v>53</v>
      </c>
      <c r="F306" s="12" t="s">
        <v>24</v>
      </c>
      <c r="G306" s="12">
        <v>3</v>
      </c>
      <c r="H306" s="15">
        <v>15000000</v>
      </c>
      <c r="I306" s="16">
        <v>2</v>
      </c>
      <c r="J306" s="12">
        <v>1.3888888888888889E-3</v>
      </c>
      <c r="K306" s="17" t="s">
        <v>18</v>
      </c>
      <c r="L306" s="12" t="s">
        <v>19</v>
      </c>
      <c r="M306" s="12" t="s">
        <v>35</v>
      </c>
      <c r="N306" s="12" t="s">
        <v>36</v>
      </c>
      <c r="O306" s="12" t="s">
        <v>37</v>
      </c>
      <c r="P306" s="19"/>
    </row>
    <row r="307" spans="2:16" ht="21" customHeight="1" x14ac:dyDescent="0.3">
      <c r="B307" s="3" t="s">
        <v>14</v>
      </c>
      <c r="C307" s="3">
        <v>27</v>
      </c>
      <c r="D307" s="4" t="s">
        <v>41</v>
      </c>
      <c r="E307" s="5" t="s">
        <v>53</v>
      </c>
      <c r="F307" s="3" t="s">
        <v>46</v>
      </c>
      <c r="G307" s="3">
        <v>5</v>
      </c>
      <c r="H307" s="6">
        <v>25000000</v>
      </c>
      <c r="I307" s="2">
        <v>4</v>
      </c>
      <c r="J307" s="3">
        <v>1.3888888888888889E-3</v>
      </c>
      <c r="K307" s="7" t="s">
        <v>18</v>
      </c>
      <c r="L307" s="3" t="s">
        <v>60</v>
      </c>
      <c r="M307" s="3" t="s">
        <v>47</v>
      </c>
      <c r="N307" s="3" t="s">
        <v>27</v>
      </c>
      <c r="O307" s="3" t="s">
        <v>33</v>
      </c>
      <c r="P307" s="19"/>
    </row>
    <row r="308" spans="2:16" ht="21" customHeight="1" x14ac:dyDescent="0.3">
      <c r="B308" s="3" t="s">
        <v>14</v>
      </c>
      <c r="C308" s="12">
        <v>15</v>
      </c>
      <c r="D308" s="13" t="s">
        <v>48</v>
      </c>
      <c r="E308" s="14" t="s">
        <v>42</v>
      </c>
      <c r="F308" s="12" t="s">
        <v>17</v>
      </c>
      <c r="G308" s="12">
        <v>4</v>
      </c>
      <c r="H308" s="15">
        <v>15000000</v>
      </c>
      <c r="I308" s="16">
        <v>1</v>
      </c>
      <c r="J308" s="12">
        <v>1.3888888888888889E-3</v>
      </c>
      <c r="K308" s="17" t="s">
        <v>18</v>
      </c>
      <c r="L308" s="12" t="s">
        <v>60</v>
      </c>
      <c r="M308" s="12" t="s">
        <v>32</v>
      </c>
      <c r="N308" s="12" t="s">
        <v>27</v>
      </c>
      <c r="O308" s="12" t="s">
        <v>56</v>
      </c>
      <c r="P308" s="19"/>
    </row>
    <row r="309" spans="2:16" ht="21" customHeight="1" x14ac:dyDescent="0.3">
      <c r="B309" s="3" t="s">
        <v>14</v>
      </c>
      <c r="C309" s="3">
        <v>16</v>
      </c>
      <c r="D309" s="4" t="s">
        <v>48</v>
      </c>
      <c r="E309" s="5" t="s">
        <v>76</v>
      </c>
      <c r="F309" s="3" t="s">
        <v>24</v>
      </c>
      <c r="G309" s="3">
        <v>2</v>
      </c>
      <c r="H309" s="6">
        <v>12000000</v>
      </c>
      <c r="I309" s="2">
        <v>3</v>
      </c>
      <c r="J309" s="3">
        <v>1.3888888888888889E-3</v>
      </c>
      <c r="K309" s="7" t="s">
        <v>18</v>
      </c>
      <c r="L309" s="3" t="s">
        <v>54</v>
      </c>
      <c r="M309" s="3" t="s">
        <v>47</v>
      </c>
      <c r="N309" s="3" t="s">
        <v>39</v>
      </c>
      <c r="O309" s="3" t="s">
        <v>40</v>
      </c>
      <c r="P309" s="19"/>
    </row>
    <row r="310" spans="2:16" ht="21" customHeight="1" x14ac:dyDescent="0.3">
      <c r="B310" s="3" t="s">
        <v>14</v>
      </c>
      <c r="C310" s="12">
        <v>27</v>
      </c>
      <c r="D310" s="13" t="s">
        <v>48</v>
      </c>
      <c r="E310" s="14" t="s">
        <v>53</v>
      </c>
      <c r="F310" s="12" t="s">
        <v>17</v>
      </c>
      <c r="G310" s="12">
        <v>5</v>
      </c>
      <c r="H310" s="15">
        <v>20000000</v>
      </c>
      <c r="I310" s="16">
        <v>1</v>
      </c>
      <c r="J310" s="12">
        <v>1.3888888888888889E-3</v>
      </c>
      <c r="K310" s="17" t="s">
        <v>18</v>
      </c>
      <c r="L310" s="12" t="s">
        <v>19</v>
      </c>
      <c r="M310" s="12" t="s">
        <v>32</v>
      </c>
      <c r="N310" s="12" t="s">
        <v>21</v>
      </c>
      <c r="O310" s="12" t="s">
        <v>67</v>
      </c>
      <c r="P310" s="19"/>
    </row>
    <row r="311" spans="2:16" ht="21" customHeight="1" x14ac:dyDescent="0.3">
      <c r="B311" s="3" t="s">
        <v>14</v>
      </c>
      <c r="C311" s="3">
        <v>3</v>
      </c>
      <c r="D311" s="4" t="s">
        <v>48</v>
      </c>
      <c r="E311" s="5" t="s">
        <v>34</v>
      </c>
      <c r="F311" s="3" t="s">
        <v>24</v>
      </c>
      <c r="G311" s="3">
        <v>2</v>
      </c>
      <c r="H311" s="6">
        <v>12000000</v>
      </c>
      <c r="I311" s="2">
        <v>4</v>
      </c>
      <c r="J311" s="3">
        <v>1.3888888888888889E-3</v>
      </c>
      <c r="K311" s="7" t="s">
        <v>18</v>
      </c>
      <c r="L311" s="3" t="s">
        <v>19</v>
      </c>
      <c r="M311" s="3" t="s">
        <v>47</v>
      </c>
      <c r="N311" s="3" t="s">
        <v>39</v>
      </c>
      <c r="O311" s="3" t="s">
        <v>70</v>
      </c>
      <c r="P311" s="19"/>
    </row>
    <row r="312" spans="2:16" ht="21" customHeight="1" x14ac:dyDescent="0.3">
      <c r="B312" s="3" t="s">
        <v>14</v>
      </c>
      <c r="C312" s="12">
        <v>26</v>
      </c>
      <c r="D312" s="13" t="s">
        <v>48</v>
      </c>
      <c r="E312" s="14" t="s">
        <v>42</v>
      </c>
      <c r="F312" s="12" t="s">
        <v>24</v>
      </c>
      <c r="G312" s="12">
        <v>3</v>
      </c>
      <c r="H312" s="15">
        <v>12000000</v>
      </c>
      <c r="I312" s="16">
        <v>1</v>
      </c>
      <c r="J312" s="12">
        <v>1.3888888888888889E-3</v>
      </c>
      <c r="K312" s="17" t="s">
        <v>18</v>
      </c>
      <c r="L312" s="12" t="s">
        <v>19</v>
      </c>
      <c r="M312" s="12" t="s">
        <v>55</v>
      </c>
      <c r="N312" s="12" t="s">
        <v>36</v>
      </c>
      <c r="O312" s="12" t="s">
        <v>69</v>
      </c>
      <c r="P312" s="19"/>
    </row>
    <row r="313" spans="2:16" ht="21" customHeight="1" x14ac:dyDescent="0.3">
      <c r="B313" s="3" t="s">
        <v>14</v>
      </c>
      <c r="C313" s="3">
        <v>22</v>
      </c>
      <c r="D313" s="4" t="s">
        <v>72</v>
      </c>
      <c r="E313" s="5" t="s">
        <v>16</v>
      </c>
      <c r="F313" s="3" t="s">
        <v>46</v>
      </c>
      <c r="G313" s="3">
        <v>2</v>
      </c>
      <c r="H313" s="6">
        <v>12000000</v>
      </c>
      <c r="I313" s="2">
        <v>4</v>
      </c>
      <c r="J313" s="3">
        <v>1.3888888888888889E-3</v>
      </c>
      <c r="K313" s="7" t="s">
        <v>18</v>
      </c>
      <c r="L313" s="3" t="s">
        <v>68</v>
      </c>
      <c r="M313" s="3" t="s">
        <v>35</v>
      </c>
      <c r="N313" s="3" t="s">
        <v>21</v>
      </c>
      <c r="O313" s="3" t="s">
        <v>57</v>
      </c>
      <c r="P313" s="19"/>
    </row>
    <row r="314" spans="2:16" ht="21" customHeight="1" x14ac:dyDescent="0.3">
      <c r="B314" s="3" t="s">
        <v>14</v>
      </c>
      <c r="C314" s="12">
        <v>24</v>
      </c>
      <c r="D314" s="13" t="s">
        <v>72</v>
      </c>
      <c r="E314" s="14" t="s">
        <v>16</v>
      </c>
      <c r="F314" s="12" t="s">
        <v>46</v>
      </c>
      <c r="G314" s="12">
        <v>1</v>
      </c>
      <c r="H314" s="15">
        <v>7000000</v>
      </c>
      <c r="I314" s="16">
        <v>2</v>
      </c>
      <c r="J314" s="12">
        <v>1.3888888888888889E-3</v>
      </c>
      <c r="K314" s="17" t="s">
        <v>18</v>
      </c>
      <c r="L314" s="12" t="s">
        <v>60</v>
      </c>
      <c r="M314" s="12" t="s">
        <v>35</v>
      </c>
      <c r="N314" s="12" t="s">
        <v>36</v>
      </c>
      <c r="O314" s="12" t="s">
        <v>69</v>
      </c>
      <c r="P314" s="19"/>
    </row>
    <row r="315" spans="2:16" ht="21" customHeight="1" x14ac:dyDescent="0.3">
      <c r="B315" s="3" t="s">
        <v>14</v>
      </c>
      <c r="C315" s="3">
        <v>24</v>
      </c>
      <c r="D315" s="4" t="s">
        <v>72</v>
      </c>
      <c r="E315" s="5" t="s">
        <v>16</v>
      </c>
      <c r="F315" s="3" t="s">
        <v>71</v>
      </c>
      <c r="G315" s="3">
        <v>5</v>
      </c>
      <c r="H315" s="6">
        <v>25000000</v>
      </c>
      <c r="I315" s="2">
        <v>2</v>
      </c>
      <c r="J315" s="3">
        <v>1.3888888888888889E-3</v>
      </c>
      <c r="K315" s="7" t="s">
        <v>18</v>
      </c>
      <c r="L315" s="3" t="s">
        <v>19</v>
      </c>
      <c r="M315" s="3" t="s">
        <v>47</v>
      </c>
      <c r="N315" s="3" t="s">
        <v>39</v>
      </c>
      <c r="O315" s="3" t="s">
        <v>40</v>
      </c>
      <c r="P315" s="19"/>
    </row>
    <row r="316" spans="2:16" ht="21" customHeight="1" x14ac:dyDescent="0.3">
      <c r="B316" s="3" t="s">
        <v>14</v>
      </c>
      <c r="C316" s="12">
        <v>11</v>
      </c>
      <c r="D316" s="13" t="s">
        <v>61</v>
      </c>
      <c r="E316" s="14" t="s">
        <v>42</v>
      </c>
      <c r="F316" s="12" t="s">
        <v>46</v>
      </c>
      <c r="G316" s="12">
        <v>2</v>
      </c>
      <c r="H316" s="15">
        <v>38000000</v>
      </c>
      <c r="I316" s="16">
        <v>5</v>
      </c>
      <c r="J316" s="12">
        <v>1.3888888888888889E-3</v>
      </c>
      <c r="K316" s="17" t="s">
        <v>50</v>
      </c>
      <c r="L316" s="12" t="s">
        <v>54</v>
      </c>
      <c r="M316" s="12" t="s">
        <v>35</v>
      </c>
      <c r="N316" s="12" t="s">
        <v>27</v>
      </c>
      <c r="O316" s="12" t="s">
        <v>28</v>
      </c>
      <c r="P316" s="19"/>
    </row>
    <row r="317" spans="2:16" ht="21" customHeight="1" x14ac:dyDescent="0.3">
      <c r="B317" s="3" t="s">
        <v>14</v>
      </c>
      <c r="C317" s="3">
        <v>15</v>
      </c>
      <c r="D317" s="4" t="s">
        <v>23</v>
      </c>
      <c r="E317" s="5" t="s">
        <v>16</v>
      </c>
      <c r="F317" s="3" t="s">
        <v>24</v>
      </c>
      <c r="G317" s="3">
        <v>3</v>
      </c>
      <c r="H317" s="6">
        <v>15000000</v>
      </c>
      <c r="I317" s="2">
        <v>2</v>
      </c>
      <c r="J317" s="3">
        <v>1.3888888888888889E-3</v>
      </c>
      <c r="K317" s="7" t="s">
        <v>18</v>
      </c>
      <c r="L317" s="3" t="s">
        <v>60</v>
      </c>
      <c r="M317" s="3" t="s">
        <v>47</v>
      </c>
      <c r="N317" s="3" t="s">
        <v>21</v>
      </c>
      <c r="O317" s="3" t="s">
        <v>57</v>
      </c>
      <c r="P317" s="19"/>
    </row>
    <row r="318" spans="2:16" ht="21" customHeight="1" x14ac:dyDescent="0.3">
      <c r="B318" s="3" t="s">
        <v>73</v>
      </c>
      <c r="C318" s="12">
        <v>17</v>
      </c>
      <c r="D318" s="13" t="s">
        <v>62</v>
      </c>
      <c r="E318" s="14" t="s">
        <v>30</v>
      </c>
      <c r="F318" s="12" t="s">
        <v>24</v>
      </c>
      <c r="G318" s="12">
        <v>0</v>
      </c>
      <c r="H318" s="15">
        <v>0</v>
      </c>
      <c r="I318" s="16">
        <v>2</v>
      </c>
      <c r="J318" s="12">
        <v>1.3888888888888889E-3</v>
      </c>
      <c r="K318" s="17"/>
      <c r="L318" s="12"/>
      <c r="M318" s="12" t="s">
        <v>32</v>
      </c>
      <c r="N318" s="12" t="s">
        <v>27</v>
      </c>
      <c r="O318" s="12" t="s">
        <v>33</v>
      </c>
      <c r="P318" s="19"/>
    </row>
    <row r="319" spans="2:16" ht="21" customHeight="1" x14ac:dyDescent="0.3">
      <c r="B319" s="3" t="s">
        <v>73</v>
      </c>
      <c r="C319" s="3">
        <v>6</v>
      </c>
      <c r="D319" s="4" t="s">
        <v>23</v>
      </c>
      <c r="E319" s="5" t="s">
        <v>16</v>
      </c>
      <c r="F319" s="3" t="s">
        <v>17</v>
      </c>
      <c r="G319" s="3">
        <v>0</v>
      </c>
      <c r="H319" s="6">
        <v>0</v>
      </c>
      <c r="I319" s="2">
        <v>1</v>
      </c>
      <c r="J319" s="3">
        <v>1.3888888888888889E-3</v>
      </c>
      <c r="K319" s="7"/>
      <c r="L319" s="3"/>
      <c r="M319" s="3" t="s">
        <v>47</v>
      </c>
      <c r="N319" s="3" t="s">
        <v>36</v>
      </c>
      <c r="O319" s="3" t="s">
        <v>69</v>
      </c>
      <c r="P319" s="19"/>
    </row>
    <row r="320" spans="2:16" ht="21" customHeight="1" x14ac:dyDescent="0.3">
      <c r="B320" s="3" t="s">
        <v>73</v>
      </c>
      <c r="C320" s="12">
        <v>18</v>
      </c>
      <c r="D320" s="13" t="s">
        <v>29</v>
      </c>
      <c r="E320" s="14" t="s">
        <v>16</v>
      </c>
      <c r="F320" s="12" t="s">
        <v>24</v>
      </c>
      <c r="G320" s="12">
        <v>0</v>
      </c>
      <c r="H320" s="15">
        <v>0</v>
      </c>
      <c r="I320" s="16">
        <v>1</v>
      </c>
      <c r="J320" s="12">
        <v>1.3888888888888889E-3</v>
      </c>
      <c r="K320" s="17"/>
      <c r="L320" s="12"/>
      <c r="M320" s="12" t="s">
        <v>55</v>
      </c>
      <c r="N320" s="12" t="s">
        <v>36</v>
      </c>
      <c r="O320" s="12" t="s">
        <v>58</v>
      </c>
      <c r="P320" s="19"/>
    </row>
    <row r="321" spans="2:16" ht="21" customHeight="1" x14ac:dyDescent="0.3">
      <c r="B321" s="3" t="s">
        <v>73</v>
      </c>
      <c r="C321" s="3">
        <v>11</v>
      </c>
      <c r="D321" s="4" t="s">
        <v>48</v>
      </c>
      <c r="E321" s="5" t="s">
        <v>76</v>
      </c>
      <c r="F321" s="3" t="s">
        <v>46</v>
      </c>
      <c r="G321" s="3">
        <v>0</v>
      </c>
      <c r="H321" s="6">
        <v>0</v>
      </c>
      <c r="I321" s="2">
        <v>4</v>
      </c>
      <c r="J321" s="3">
        <v>1.3888888888888889E-3</v>
      </c>
      <c r="K321" s="7"/>
      <c r="L321" s="3"/>
      <c r="M321" s="3" t="s">
        <v>52</v>
      </c>
      <c r="N321" s="3" t="s">
        <v>27</v>
      </c>
      <c r="O321" s="3" t="s">
        <v>28</v>
      </c>
      <c r="P321" s="19"/>
    </row>
    <row r="322" spans="2:16" ht="21" customHeight="1" x14ac:dyDescent="0.3">
      <c r="B322" s="3" t="s">
        <v>73</v>
      </c>
      <c r="C322" s="12">
        <v>21</v>
      </c>
      <c r="D322" s="13" t="s">
        <v>72</v>
      </c>
      <c r="E322" s="14" t="s">
        <v>53</v>
      </c>
      <c r="F322" s="12" t="s">
        <v>24</v>
      </c>
      <c r="G322" s="12">
        <v>0</v>
      </c>
      <c r="H322" s="15">
        <v>0</v>
      </c>
      <c r="I322" s="16">
        <v>1</v>
      </c>
      <c r="J322" s="12">
        <v>1.3888888888888889E-3</v>
      </c>
      <c r="K322" s="17"/>
      <c r="L322" s="12"/>
      <c r="M322" s="12" t="s">
        <v>44</v>
      </c>
      <c r="N322" s="12" t="s">
        <v>21</v>
      </c>
      <c r="O322" s="12" t="s">
        <v>67</v>
      </c>
      <c r="P322" s="19"/>
    </row>
    <row r="323" spans="2:16" ht="21" customHeight="1" x14ac:dyDescent="0.3">
      <c r="B323" s="3" t="s">
        <v>73</v>
      </c>
      <c r="C323" s="3">
        <v>17</v>
      </c>
      <c r="D323" s="4" t="s">
        <v>62</v>
      </c>
      <c r="E323" s="5" t="s">
        <v>30</v>
      </c>
      <c r="F323" s="3" t="s">
        <v>24</v>
      </c>
      <c r="G323" s="3">
        <v>0</v>
      </c>
      <c r="H323" s="6">
        <v>0</v>
      </c>
      <c r="I323" s="2">
        <v>2</v>
      </c>
      <c r="J323" s="3">
        <v>1.3888888888888889E-3</v>
      </c>
      <c r="K323" s="7"/>
      <c r="L323" s="3"/>
      <c r="M323" s="3" t="s">
        <v>32</v>
      </c>
      <c r="N323" s="3" t="s">
        <v>27</v>
      </c>
      <c r="O323" s="3" t="s">
        <v>33</v>
      </c>
      <c r="P323" s="19"/>
    </row>
    <row r="324" spans="2:16" ht="21" customHeight="1" x14ac:dyDescent="0.3">
      <c r="B324" s="3" t="s">
        <v>14</v>
      </c>
      <c r="C324" s="12">
        <v>12</v>
      </c>
      <c r="D324" s="13" t="s">
        <v>59</v>
      </c>
      <c r="E324" s="14" t="s">
        <v>30</v>
      </c>
      <c r="F324" s="12" t="s">
        <v>24</v>
      </c>
      <c r="G324" s="12">
        <v>2</v>
      </c>
      <c r="H324" s="15">
        <v>12000000</v>
      </c>
      <c r="I324" s="16">
        <v>1</v>
      </c>
      <c r="J324" s="12">
        <v>1.3888888888888889E-3</v>
      </c>
      <c r="K324" s="17" t="s">
        <v>18</v>
      </c>
      <c r="L324" s="12" t="s">
        <v>31</v>
      </c>
      <c r="M324" s="12" t="s">
        <v>35</v>
      </c>
      <c r="N324" s="12" t="s">
        <v>27</v>
      </c>
      <c r="O324" s="12" t="s">
        <v>74</v>
      </c>
      <c r="P324" s="19"/>
    </row>
    <row r="325" spans="2:16" ht="21" customHeight="1" x14ac:dyDescent="0.3">
      <c r="B325" s="3" t="s">
        <v>14</v>
      </c>
      <c r="C325" s="3">
        <v>1</v>
      </c>
      <c r="D325" s="4" t="s">
        <v>15</v>
      </c>
      <c r="E325" s="5" t="s">
        <v>34</v>
      </c>
      <c r="F325" s="3" t="s">
        <v>46</v>
      </c>
      <c r="G325" s="3">
        <v>4</v>
      </c>
      <c r="H325" s="6">
        <v>20000000</v>
      </c>
      <c r="I325" s="2">
        <v>1</v>
      </c>
      <c r="J325" s="3">
        <v>1.3888888888888889E-3</v>
      </c>
      <c r="K325" s="7" t="s">
        <v>18</v>
      </c>
      <c r="L325" s="3" t="s">
        <v>38</v>
      </c>
      <c r="M325" s="3" t="s">
        <v>35</v>
      </c>
      <c r="N325" s="3" t="s">
        <v>27</v>
      </c>
      <c r="O325" s="3" t="s">
        <v>78</v>
      </c>
      <c r="P325" s="19"/>
    </row>
    <row r="326" spans="2:16" ht="21" customHeight="1" x14ac:dyDescent="0.3">
      <c r="B326" s="3" t="s">
        <v>14</v>
      </c>
      <c r="C326" s="12">
        <v>27</v>
      </c>
      <c r="D326" s="13" t="s">
        <v>23</v>
      </c>
      <c r="E326" s="14" t="s">
        <v>16</v>
      </c>
      <c r="F326" s="12" t="s">
        <v>24</v>
      </c>
      <c r="G326" s="12">
        <v>4</v>
      </c>
      <c r="H326" s="15">
        <v>11000000</v>
      </c>
      <c r="I326" s="16">
        <v>1</v>
      </c>
      <c r="J326" s="12">
        <v>1.3888888888888889E-3</v>
      </c>
      <c r="K326" s="17" t="s">
        <v>65</v>
      </c>
      <c r="L326" s="12" t="s">
        <v>51</v>
      </c>
      <c r="M326" s="12" t="s">
        <v>26</v>
      </c>
      <c r="N326" s="12" t="s">
        <v>36</v>
      </c>
      <c r="O326" s="12" t="s">
        <v>58</v>
      </c>
      <c r="P326" s="19"/>
    </row>
    <row r="327" spans="2:16" ht="21" customHeight="1" x14ac:dyDescent="0.3">
      <c r="B327" s="3" t="s">
        <v>14</v>
      </c>
      <c r="C327" s="3">
        <v>26</v>
      </c>
      <c r="D327" s="4" t="s">
        <v>23</v>
      </c>
      <c r="E327" s="5" t="s">
        <v>76</v>
      </c>
      <c r="F327" s="3" t="s">
        <v>17</v>
      </c>
      <c r="G327" s="3">
        <v>3</v>
      </c>
      <c r="H327" s="6">
        <v>15000000</v>
      </c>
      <c r="I327" s="2">
        <v>1</v>
      </c>
      <c r="J327" s="3">
        <v>1.3888888888888889E-3</v>
      </c>
      <c r="K327" s="7" t="s">
        <v>18</v>
      </c>
      <c r="L327" s="3" t="s">
        <v>68</v>
      </c>
      <c r="M327" s="3" t="s">
        <v>47</v>
      </c>
      <c r="N327" s="3" t="s">
        <v>27</v>
      </c>
      <c r="O327" s="3" t="s">
        <v>33</v>
      </c>
      <c r="P327" s="19"/>
    </row>
    <row r="328" spans="2:16" ht="21" customHeight="1" x14ac:dyDescent="0.3">
      <c r="B328" s="3" t="s">
        <v>14</v>
      </c>
      <c r="C328" s="12">
        <v>30</v>
      </c>
      <c r="D328" s="13" t="s">
        <v>29</v>
      </c>
      <c r="E328" s="14" t="s">
        <v>34</v>
      </c>
      <c r="F328" s="12" t="s">
        <v>46</v>
      </c>
      <c r="G328" s="12">
        <v>3</v>
      </c>
      <c r="H328" s="15">
        <v>15000000</v>
      </c>
      <c r="I328" s="16">
        <v>1</v>
      </c>
      <c r="J328" s="12">
        <v>1.3888888888888889E-3</v>
      </c>
      <c r="K328" s="17" t="s">
        <v>18</v>
      </c>
      <c r="L328" s="12" t="s">
        <v>31</v>
      </c>
      <c r="M328" s="12" t="s">
        <v>47</v>
      </c>
      <c r="N328" s="12" t="s">
        <v>36</v>
      </c>
      <c r="O328" s="12" t="s">
        <v>69</v>
      </c>
      <c r="P328" s="19"/>
    </row>
    <row r="329" spans="2:16" ht="21" customHeight="1" x14ac:dyDescent="0.3">
      <c r="B329" s="3" t="s">
        <v>14</v>
      </c>
      <c r="C329" s="3">
        <v>11</v>
      </c>
      <c r="D329" s="4" t="s">
        <v>29</v>
      </c>
      <c r="E329" s="5" t="s">
        <v>34</v>
      </c>
      <c r="F329" s="3" t="s">
        <v>17</v>
      </c>
      <c r="G329" s="3">
        <v>2</v>
      </c>
      <c r="H329" s="6">
        <v>12000000</v>
      </c>
      <c r="I329" s="2">
        <v>5</v>
      </c>
      <c r="J329" s="3">
        <v>1.3888888888888889E-3</v>
      </c>
      <c r="K329" s="7" t="s">
        <v>18</v>
      </c>
      <c r="L329" s="3" t="s">
        <v>25</v>
      </c>
      <c r="M329" s="3" t="s">
        <v>52</v>
      </c>
      <c r="N329" s="3" t="s">
        <v>21</v>
      </c>
      <c r="O329" s="3" t="s">
        <v>66</v>
      </c>
      <c r="P329" s="19"/>
    </row>
    <row r="330" spans="2:16" ht="21" customHeight="1" x14ac:dyDescent="0.3">
      <c r="B330" s="3" t="s">
        <v>14</v>
      </c>
      <c r="C330" s="12">
        <v>28</v>
      </c>
      <c r="D330" s="13" t="s">
        <v>41</v>
      </c>
      <c r="E330" s="14" t="s">
        <v>16</v>
      </c>
      <c r="F330" s="12" t="s">
        <v>17</v>
      </c>
      <c r="G330" s="12">
        <v>5</v>
      </c>
      <c r="H330" s="15">
        <v>21000000</v>
      </c>
      <c r="I330" s="16">
        <v>3</v>
      </c>
      <c r="J330" s="12">
        <v>1.3888888888888889E-3</v>
      </c>
      <c r="K330" s="17" t="s">
        <v>18</v>
      </c>
      <c r="L330" s="12" t="s">
        <v>43</v>
      </c>
      <c r="M330" s="12" t="s">
        <v>26</v>
      </c>
      <c r="N330" s="12" t="s">
        <v>27</v>
      </c>
      <c r="O330" s="12" t="s">
        <v>56</v>
      </c>
      <c r="P330" s="19"/>
    </row>
    <row r="331" spans="2:16" ht="21" customHeight="1" x14ac:dyDescent="0.3">
      <c r="B331" s="3" t="s">
        <v>14</v>
      </c>
      <c r="C331" s="3">
        <v>8</v>
      </c>
      <c r="D331" s="4" t="s">
        <v>41</v>
      </c>
      <c r="E331" s="5" t="s">
        <v>53</v>
      </c>
      <c r="F331" s="3" t="s">
        <v>17</v>
      </c>
      <c r="G331" s="3">
        <v>2</v>
      </c>
      <c r="H331" s="6">
        <v>12000000</v>
      </c>
      <c r="I331" s="2">
        <v>2</v>
      </c>
      <c r="J331" s="3">
        <v>1.3888888888888889E-3</v>
      </c>
      <c r="K331" s="7" t="s">
        <v>18</v>
      </c>
      <c r="L331" s="3" t="s">
        <v>43</v>
      </c>
      <c r="M331" s="3" t="s">
        <v>35</v>
      </c>
      <c r="N331" s="3" t="s">
        <v>21</v>
      </c>
      <c r="O331" s="3" t="s">
        <v>39</v>
      </c>
      <c r="P331" s="19"/>
    </row>
    <row r="332" spans="2:16" ht="21" customHeight="1" x14ac:dyDescent="0.3">
      <c r="B332" s="3" t="s">
        <v>14</v>
      </c>
      <c r="C332" s="12">
        <v>25</v>
      </c>
      <c r="D332" s="13" t="s">
        <v>41</v>
      </c>
      <c r="E332" s="14" t="s">
        <v>16</v>
      </c>
      <c r="F332" s="12" t="s">
        <v>24</v>
      </c>
      <c r="G332" s="12">
        <v>5</v>
      </c>
      <c r="H332" s="15">
        <v>25000000</v>
      </c>
      <c r="I332" s="16">
        <v>1</v>
      </c>
      <c r="J332" s="12">
        <v>1.3888888888888889E-3</v>
      </c>
      <c r="K332" s="17" t="s">
        <v>18</v>
      </c>
      <c r="L332" s="12" t="s">
        <v>19</v>
      </c>
      <c r="M332" s="12" t="s">
        <v>52</v>
      </c>
      <c r="N332" s="12" t="s">
        <v>39</v>
      </c>
      <c r="O332" s="12" t="s">
        <v>40</v>
      </c>
      <c r="P332" s="19"/>
    </row>
    <row r="333" spans="2:16" ht="21" customHeight="1" x14ac:dyDescent="0.3">
      <c r="B333" s="3" t="s">
        <v>14</v>
      </c>
      <c r="C333" s="3">
        <v>2</v>
      </c>
      <c r="D333" s="4" t="s">
        <v>41</v>
      </c>
      <c r="E333" s="5" t="s">
        <v>34</v>
      </c>
      <c r="F333" s="3" t="s">
        <v>24</v>
      </c>
      <c r="G333" s="3">
        <v>3</v>
      </c>
      <c r="H333" s="6">
        <v>15000000</v>
      </c>
      <c r="I333" s="2">
        <v>3</v>
      </c>
      <c r="J333" s="3">
        <v>1.3888888888888889E-3</v>
      </c>
      <c r="K333" s="7" t="s">
        <v>18</v>
      </c>
      <c r="L333" s="3" t="s">
        <v>19</v>
      </c>
      <c r="M333" s="3" t="s">
        <v>55</v>
      </c>
      <c r="N333" s="3" t="s">
        <v>21</v>
      </c>
      <c r="O333" s="3" t="s">
        <v>39</v>
      </c>
      <c r="P333" s="19"/>
    </row>
    <row r="334" spans="2:16" ht="21" customHeight="1" x14ac:dyDescent="0.3">
      <c r="B334" s="3" t="s">
        <v>14</v>
      </c>
      <c r="C334" s="12">
        <v>29</v>
      </c>
      <c r="D334" s="13" t="s">
        <v>41</v>
      </c>
      <c r="E334" s="14" t="s">
        <v>16</v>
      </c>
      <c r="F334" s="12" t="s">
        <v>24</v>
      </c>
      <c r="G334" s="12">
        <v>2</v>
      </c>
      <c r="H334" s="15">
        <v>12000000</v>
      </c>
      <c r="I334" s="16">
        <v>1</v>
      </c>
      <c r="J334" s="12">
        <v>1.3888888888888889E-3</v>
      </c>
      <c r="K334" s="17" t="s">
        <v>18</v>
      </c>
      <c r="L334" s="12" t="s">
        <v>60</v>
      </c>
      <c r="M334" s="12" t="s">
        <v>55</v>
      </c>
      <c r="N334" s="12" t="s">
        <v>27</v>
      </c>
      <c r="O334" s="12" t="s">
        <v>33</v>
      </c>
      <c r="P334" s="19"/>
    </row>
    <row r="335" spans="2:16" ht="21" customHeight="1" x14ac:dyDescent="0.3">
      <c r="B335" s="3" t="s">
        <v>14</v>
      </c>
      <c r="C335" s="3">
        <v>6</v>
      </c>
      <c r="D335" s="4" t="s">
        <v>48</v>
      </c>
      <c r="E335" s="5" t="s">
        <v>30</v>
      </c>
      <c r="F335" s="3" t="s">
        <v>24</v>
      </c>
      <c r="G335" s="3">
        <v>3</v>
      </c>
      <c r="H335" s="6">
        <v>15000000</v>
      </c>
      <c r="I335" s="2">
        <v>1</v>
      </c>
      <c r="J335" s="3">
        <v>1.3888888888888889E-3</v>
      </c>
      <c r="K335" s="7" t="s">
        <v>18</v>
      </c>
      <c r="L335" s="3" t="s">
        <v>19</v>
      </c>
      <c r="M335" s="3" t="s">
        <v>32</v>
      </c>
      <c r="N335" s="3" t="s">
        <v>27</v>
      </c>
      <c r="O335" s="3" t="s">
        <v>56</v>
      </c>
      <c r="P335" s="19"/>
    </row>
    <row r="336" spans="2:16" ht="21" customHeight="1" x14ac:dyDescent="0.3">
      <c r="B336" s="3" t="s">
        <v>14</v>
      </c>
      <c r="C336" s="12">
        <v>19</v>
      </c>
      <c r="D336" s="13" t="s">
        <v>48</v>
      </c>
      <c r="E336" s="14" t="s">
        <v>16</v>
      </c>
      <c r="F336" s="12" t="s">
        <v>24</v>
      </c>
      <c r="G336" s="12">
        <v>3</v>
      </c>
      <c r="H336" s="15">
        <v>15000000</v>
      </c>
      <c r="I336" s="16">
        <v>5</v>
      </c>
      <c r="J336" s="12">
        <v>1.3888888888888889E-3</v>
      </c>
      <c r="K336" s="17" t="s">
        <v>18</v>
      </c>
      <c r="L336" s="12" t="s">
        <v>60</v>
      </c>
      <c r="M336" s="12" t="s">
        <v>32</v>
      </c>
      <c r="N336" s="12" t="s">
        <v>27</v>
      </c>
      <c r="O336" s="12" t="s">
        <v>56</v>
      </c>
      <c r="P336" s="19"/>
    </row>
    <row r="337" spans="2:16" ht="21" customHeight="1" x14ac:dyDescent="0.3">
      <c r="B337" s="3" t="s">
        <v>14</v>
      </c>
      <c r="C337" s="3">
        <v>22</v>
      </c>
      <c r="D337" s="4" t="s">
        <v>48</v>
      </c>
      <c r="E337" s="5" t="s">
        <v>53</v>
      </c>
      <c r="F337" s="3" t="s">
        <v>24</v>
      </c>
      <c r="G337" s="3">
        <v>2</v>
      </c>
      <c r="H337" s="6">
        <v>12000000</v>
      </c>
      <c r="I337" s="2">
        <v>2</v>
      </c>
      <c r="J337" s="3">
        <v>1.3888888888888889E-3</v>
      </c>
      <c r="K337" s="7" t="s">
        <v>18</v>
      </c>
      <c r="L337" s="3" t="s">
        <v>31</v>
      </c>
      <c r="M337" s="3" t="s">
        <v>26</v>
      </c>
      <c r="N337" s="3" t="s">
        <v>21</v>
      </c>
      <c r="O337" s="3" t="s">
        <v>57</v>
      </c>
      <c r="P337" s="19"/>
    </row>
    <row r="338" spans="2:16" ht="21" customHeight="1" x14ac:dyDescent="0.3">
      <c r="B338" s="3" t="s">
        <v>14</v>
      </c>
      <c r="C338" s="12">
        <v>3</v>
      </c>
      <c r="D338" s="13" t="s">
        <v>48</v>
      </c>
      <c r="E338" s="14" t="s">
        <v>30</v>
      </c>
      <c r="F338" s="12" t="s">
        <v>46</v>
      </c>
      <c r="G338" s="12">
        <v>5</v>
      </c>
      <c r="H338" s="15">
        <v>25000000</v>
      </c>
      <c r="I338" s="16">
        <v>3</v>
      </c>
      <c r="J338" s="12">
        <v>1.3888888888888889E-3</v>
      </c>
      <c r="K338" s="17" t="s">
        <v>18</v>
      </c>
      <c r="L338" s="12" t="s">
        <v>43</v>
      </c>
      <c r="M338" s="12" t="s">
        <v>44</v>
      </c>
      <c r="N338" s="12" t="s">
        <v>21</v>
      </c>
      <c r="O338" s="12" t="s">
        <v>45</v>
      </c>
      <c r="P338" s="19"/>
    </row>
    <row r="339" spans="2:16" ht="21" customHeight="1" x14ac:dyDescent="0.3">
      <c r="B339" s="3" t="s">
        <v>14</v>
      </c>
      <c r="C339" s="3">
        <v>2</v>
      </c>
      <c r="D339" s="4" t="s">
        <v>48</v>
      </c>
      <c r="E339" s="5" t="s">
        <v>30</v>
      </c>
      <c r="F339" s="3" t="s">
        <v>46</v>
      </c>
      <c r="G339" s="3">
        <v>5</v>
      </c>
      <c r="H339" s="6">
        <v>25000000</v>
      </c>
      <c r="I339" s="2">
        <v>1</v>
      </c>
      <c r="J339" s="3">
        <v>1.3888888888888889E-3</v>
      </c>
      <c r="K339" s="7" t="s">
        <v>18</v>
      </c>
      <c r="L339" s="3" t="s">
        <v>60</v>
      </c>
      <c r="M339" s="3" t="s">
        <v>55</v>
      </c>
      <c r="N339" s="3" t="s">
        <v>21</v>
      </c>
      <c r="O339" s="3" t="s">
        <v>39</v>
      </c>
      <c r="P339" s="19"/>
    </row>
    <row r="340" spans="2:16" ht="21" customHeight="1" x14ac:dyDescent="0.3">
      <c r="B340" s="3" t="s">
        <v>14</v>
      </c>
      <c r="C340" s="12">
        <v>1</v>
      </c>
      <c r="D340" s="13" t="s">
        <v>72</v>
      </c>
      <c r="E340" s="14" t="s">
        <v>34</v>
      </c>
      <c r="F340" s="12" t="s">
        <v>46</v>
      </c>
      <c r="G340" s="12">
        <v>4</v>
      </c>
      <c r="H340" s="15">
        <v>20000000</v>
      </c>
      <c r="I340" s="16">
        <v>4</v>
      </c>
      <c r="J340" s="12">
        <v>1.3888888888888889E-3</v>
      </c>
      <c r="K340" s="17" t="s">
        <v>18</v>
      </c>
      <c r="L340" s="12" t="s">
        <v>25</v>
      </c>
      <c r="M340" s="12" t="s">
        <v>55</v>
      </c>
      <c r="N340" s="12" t="s">
        <v>27</v>
      </c>
      <c r="O340" s="12" t="s">
        <v>56</v>
      </c>
      <c r="P340" s="19"/>
    </row>
    <row r="341" spans="2:16" ht="21" customHeight="1" x14ac:dyDescent="0.3">
      <c r="B341" s="3" t="s">
        <v>14</v>
      </c>
      <c r="C341" s="3">
        <v>17</v>
      </c>
      <c r="D341" s="4" t="s">
        <v>72</v>
      </c>
      <c r="E341" s="5" t="s">
        <v>76</v>
      </c>
      <c r="F341" s="3" t="s">
        <v>17</v>
      </c>
      <c r="G341" s="3">
        <v>3</v>
      </c>
      <c r="H341" s="6">
        <v>15000000</v>
      </c>
      <c r="I341" s="2">
        <v>5</v>
      </c>
      <c r="J341" s="3">
        <v>1.3888888888888889E-3</v>
      </c>
      <c r="K341" s="7" t="s">
        <v>18</v>
      </c>
      <c r="L341" s="3" t="s">
        <v>43</v>
      </c>
      <c r="M341" s="3" t="s">
        <v>55</v>
      </c>
      <c r="N341" s="3" t="s">
        <v>36</v>
      </c>
      <c r="O341" s="3" t="s">
        <v>58</v>
      </c>
      <c r="P341" s="19"/>
    </row>
    <row r="342" spans="2:16" ht="21" customHeight="1" x14ac:dyDescent="0.3">
      <c r="B342" s="3" t="s">
        <v>14</v>
      </c>
      <c r="C342" s="12">
        <v>2</v>
      </c>
      <c r="D342" s="13" t="s">
        <v>72</v>
      </c>
      <c r="E342" s="14" t="s">
        <v>34</v>
      </c>
      <c r="F342" s="12" t="s">
        <v>17</v>
      </c>
      <c r="G342" s="12">
        <v>2</v>
      </c>
      <c r="H342" s="15">
        <v>12000000</v>
      </c>
      <c r="I342" s="16">
        <v>2</v>
      </c>
      <c r="J342" s="12">
        <v>1.3888888888888889E-3</v>
      </c>
      <c r="K342" s="17" t="s">
        <v>18</v>
      </c>
      <c r="L342" s="12" t="s">
        <v>60</v>
      </c>
      <c r="M342" s="12" t="s">
        <v>20</v>
      </c>
      <c r="N342" s="12" t="s">
        <v>21</v>
      </c>
      <c r="O342" s="12" t="s">
        <v>45</v>
      </c>
      <c r="P342" s="19"/>
    </row>
    <row r="343" spans="2:16" ht="21" customHeight="1" x14ac:dyDescent="0.3">
      <c r="B343" s="3" t="s">
        <v>14</v>
      </c>
      <c r="C343" s="3">
        <v>12</v>
      </c>
      <c r="D343" s="4" t="s">
        <v>59</v>
      </c>
      <c r="E343" s="5" t="s">
        <v>30</v>
      </c>
      <c r="F343" s="3" t="s">
        <v>24</v>
      </c>
      <c r="G343" s="3">
        <v>2</v>
      </c>
      <c r="H343" s="6">
        <v>12000000</v>
      </c>
      <c r="I343" s="2">
        <v>1</v>
      </c>
      <c r="J343" s="3">
        <v>1.3888888888888889E-3</v>
      </c>
      <c r="K343" s="7" t="s">
        <v>18</v>
      </c>
      <c r="L343" s="3" t="s">
        <v>31</v>
      </c>
      <c r="M343" s="3" t="s">
        <v>35</v>
      </c>
      <c r="N343" s="3" t="s">
        <v>27</v>
      </c>
      <c r="O343" s="3" t="s">
        <v>74</v>
      </c>
      <c r="P343" s="19"/>
    </row>
    <row r="344" spans="2:16" ht="21" customHeight="1" x14ac:dyDescent="0.3">
      <c r="B344" s="3" t="s">
        <v>14</v>
      </c>
      <c r="C344" s="12">
        <v>1</v>
      </c>
      <c r="D344" s="13" t="s">
        <v>15</v>
      </c>
      <c r="E344" s="14" t="s">
        <v>34</v>
      </c>
      <c r="F344" s="12" t="s">
        <v>46</v>
      </c>
      <c r="G344" s="12">
        <v>4</v>
      </c>
      <c r="H344" s="15">
        <v>20000000</v>
      </c>
      <c r="I344" s="16">
        <v>1</v>
      </c>
      <c r="J344" s="12">
        <v>1.3888888888888889E-3</v>
      </c>
      <c r="K344" s="17" t="s">
        <v>18</v>
      </c>
      <c r="L344" s="12" t="s">
        <v>38</v>
      </c>
      <c r="M344" s="12" t="s">
        <v>35</v>
      </c>
      <c r="N344" s="12" t="s">
        <v>27</v>
      </c>
      <c r="O344" s="12" t="s">
        <v>78</v>
      </c>
      <c r="P344" s="19"/>
    </row>
    <row r="345" spans="2:16" ht="21" customHeight="1" x14ac:dyDescent="0.3">
      <c r="B345" s="3" t="s">
        <v>14</v>
      </c>
      <c r="C345" s="3">
        <v>27</v>
      </c>
      <c r="D345" s="4" t="s">
        <v>23</v>
      </c>
      <c r="E345" s="5" t="s">
        <v>16</v>
      </c>
      <c r="F345" s="3" t="s">
        <v>24</v>
      </c>
      <c r="G345" s="3">
        <v>4</v>
      </c>
      <c r="H345" s="6">
        <v>11000000</v>
      </c>
      <c r="I345" s="2">
        <v>1</v>
      </c>
      <c r="J345" s="3">
        <v>1.3888888888888889E-3</v>
      </c>
      <c r="K345" s="7" t="s">
        <v>65</v>
      </c>
      <c r="L345" s="3" t="s">
        <v>51</v>
      </c>
      <c r="M345" s="3" t="s">
        <v>26</v>
      </c>
      <c r="N345" s="3" t="s">
        <v>36</v>
      </c>
      <c r="O345" s="3" t="s">
        <v>58</v>
      </c>
      <c r="P345" s="19"/>
    </row>
    <row r="346" spans="2:16" ht="21" customHeight="1" x14ac:dyDescent="0.3">
      <c r="B346" s="3" t="s">
        <v>73</v>
      </c>
      <c r="C346" s="12">
        <v>6</v>
      </c>
      <c r="D346" s="13" t="s">
        <v>59</v>
      </c>
      <c r="E346" s="14" t="s">
        <v>16</v>
      </c>
      <c r="F346" s="12" t="s">
        <v>17</v>
      </c>
      <c r="G346" s="12">
        <v>0</v>
      </c>
      <c r="H346" s="15">
        <v>0</v>
      </c>
      <c r="I346" s="16">
        <v>4</v>
      </c>
      <c r="J346" s="12">
        <v>1.3888888888888889E-3</v>
      </c>
      <c r="K346" s="17"/>
      <c r="L346" s="12"/>
      <c r="M346" s="12" t="s">
        <v>55</v>
      </c>
      <c r="N346" s="12" t="s">
        <v>21</v>
      </c>
      <c r="O346" s="12" t="s">
        <v>57</v>
      </c>
      <c r="P346" s="19"/>
    </row>
    <row r="347" spans="2:16" ht="21" customHeight="1" x14ac:dyDescent="0.3">
      <c r="B347" s="3" t="s">
        <v>73</v>
      </c>
      <c r="C347" s="3">
        <v>28</v>
      </c>
      <c r="D347" s="4" t="s">
        <v>63</v>
      </c>
      <c r="E347" s="5" t="s">
        <v>42</v>
      </c>
      <c r="F347" s="3" t="s">
        <v>17</v>
      </c>
      <c r="G347" s="3">
        <v>0</v>
      </c>
      <c r="H347" s="6">
        <v>0</v>
      </c>
      <c r="I347" s="2">
        <v>1</v>
      </c>
      <c r="J347" s="3">
        <v>1.3888888888888889E-3</v>
      </c>
      <c r="K347" s="7"/>
      <c r="L347" s="3"/>
      <c r="M347" s="3" t="s">
        <v>52</v>
      </c>
      <c r="N347" s="3" t="s">
        <v>21</v>
      </c>
      <c r="O347" s="3" t="s">
        <v>45</v>
      </c>
      <c r="P347" s="19"/>
    </row>
    <row r="348" spans="2:16" ht="21" customHeight="1" x14ac:dyDescent="0.3">
      <c r="B348" s="3" t="s">
        <v>73</v>
      </c>
      <c r="C348" s="12">
        <v>5</v>
      </c>
      <c r="D348" s="13" t="s">
        <v>41</v>
      </c>
      <c r="E348" s="14" t="s">
        <v>34</v>
      </c>
      <c r="F348" s="12" t="s">
        <v>46</v>
      </c>
      <c r="G348" s="12">
        <v>0</v>
      </c>
      <c r="H348" s="15">
        <v>0</v>
      </c>
      <c r="I348" s="16">
        <v>3</v>
      </c>
      <c r="J348" s="12">
        <v>1.3888888888888889E-3</v>
      </c>
      <c r="K348" s="17"/>
      <c r="L348" s="12"/>
      <c r="M348" s="12" t="s">
        <v>32</v>
      </c>
      <c r="N348" s="12" t="s">
        <v>39</v>
      </c>
      <c r="O348" s="12" t="s">
        <v>40</v>
      </c>
      <c r="P348" s="19"/>
    </row>
    <row r="349" spans="2:16" ht="21" customHeight="1" x14ac:dyDescent="0.3">
      <c r="B349" s="3" t="s">
        <v>73</v>
      </c>
      <c r="C349" s="3">
        <v>4</v>
      </c>
      <c r="D349" s="4" t="s">
        <v>72</v>
      </c>
      <c r="E349" s="5" t="s">
        <v>42</v>
      </c>
      <c r="F349" s="3" t="s">
        <v>71</v>
      </c>
      <c r="G349" s="3">
        <v>0</v>
      </c>
      <c r="H349" s="6">
        <v>0</v>
      </c>
      <c r="I349" s="2">
        <v>4</v>
      </c>
      <c r="J349" s="3">
        <v>1.3888888888888889E-3</v>
      </c>
      <c r="K349" s="7"/>
      <c r="L349" s="3"/>
      <c r="M349" s="3" t="s">
        <v>35</v>
      </c>
      <c r="N349" s="3" t="s">
        <v>36</v>
      </c>
      <c r="O349" s="3" t="s">
        <v>58</v>
      </c>
      <c r="P349" s="19"/>
    </row>
    <row r="350" spans="2:16" ht="21" customHeight="1" x14ac:dyDescent="0.3">
      <c r="B350" s="3" t="s">
        <v>73</v>
      </c>
      <c r="C350" s="12">
        <v>28</v>
      </c>
      <c r="D350" s="13" t="s">
        <v>72</v>
      </c>
      <c r="E350" s="14" t="s">
        <v>42</v>
      </c>
      <c r="F350" s="12" t="s">
        <v>49</v>
      </c>
      <c r="G350" s="12">
        <v>0</v>
      </c>
      <c r="H350" s="15">
        <v>0</v>
      </c>
      <c r="I350" s="16">
        <v>2</v>
      </c>
      <c r="J350" s="12">
        <v>1.3888888888888889E-3</v>
      </c>
      <c r="K350" s="17"/>
      <c r="L350" s="12"/>
      <c r="M350" s="12" t="s">
        <v>35</v>
      </c>
      <c r="N350" s="12" t="s">
        <v>27</v>
      </c>
      <c r="O350" s="12" t="s">
        <v>33</v>
      </c>
      <c r="P350" s="19"/>
    </row>
    <row r="351" spans="2:16" ht="21" customHeight="1" x14ac:dyDescent="0.3">
      <c r="B351" s="3" t="s">
        <v>73</v>
      </c>
      <c r="C351" s="3">
        <v>10</v>
      </c>
      <c r="D351" s="4" t="s">
        <v>72</v>
      </c>
      <c r="E351" s="5" t="s">
        <v>16</v>
      </c>
      <c r="F351" s="3" t="s">
        <v>24</v>
      </c>
      <c r="G351" s="3">
        <v>0</v>
      </c>
      <c r="H351" s="6">
        <v>0</v>
      </c>
      <c r="I351" s="2">
        <v>1</v>
      </c>
      <c r="J351" s="3">
        <v>1.3888888888888889E-3</v>
      </c>
      <c r="K351" s="7"/>
      <c r="L351" s="3"/>
      <c r="M351" s="3" t="s">
        <v>44</v>
      </c>
      <c r="N351" s="3" t="s">
        <v>27</v>
      </c>
      <c r="O351" s="3" t="s">
        <v>28</v>
      </c>
      <c r="P351" s="19"/>
    </row>
    <row r="352" spans="2:16" ht="21" customHeight="1" x14ac:dyDescent="0.3">
      <c r="B352" s="3" t="s">
        <v>73</v>
      </c>
      <c r="C352" s="12">
        <v>30</v>
      </c>
      <c r="D352" s="13" t="s">
        <v>72</v>
      </c>
      <c r="E352" s="14" t="s">
        <v>42</v>
      </c>
      <c r="F352" s="12" t="s">
        <v>24</v>
      </c>
      <c r="G352" s="12">
        <v>0</v>
      </c>
      <c r="H352" s="15">
        <v>0</v>
      </c>
      <c r="I352" s="16">
        <v>2</v>
      </c>
      <c r="J352" s="12">
        <v>1.3888888888888889E-3</v>
      </c>
      <c r="K352" s="17"/>
      <c r="L352" s="12"/>
      <c r="M352" s="12" t="s">
        <v>20</v>
      </c>
      <c r="N352" s="12" t="s">
        <v>21</v>
      </c>
      <c r="O352" s="12" t="s">
        <v>66</v>
      </c>
      <c r="P352" s="19"/>
    </row>
    <row r="353" spans="2:16" ht="21" customHeight="1" x14ac:dyDescent="0.3">
      <c r="B353" s="3" t="s">
        <v>73</v>
      </c>
      <c r="C353" s="3">
        <v>6</v>
      </c>
      <c r="D353" s="4" t="s">
        <v>59</v>
      </c>
      <c r="E353" s="5" t="s">
        <v>16</v>
      </c>
      <c r="F353" s="3" t="s">
        <v>17</v>
      </c>
      <c r="G353" s="3">
        <v>0</v>
      </c>
      <c r="H353" s="6">
        <v>0</v>
      </c>
      <c r="I353" s="2">
        <v>4</v>
      </c>
      <c r="J353" s="3">
        <v>1.3888888888888889E-3</v>
      </c>
      <c r="K353" s="7"/>
      <c r="L353" s="3"/>
      <c r="M353" s="3" t="s">
        <v>55</v>
      </c>
      <c r="N353" s="3" t="s">
        <v>21</v>
      </c>
      <c r="O353" s="3" t="s">
        <v>57</v>
      </c>
      <c r="P353" s="19"/>
    </row>
    <row r="354" spans="2:16" ht="21" customHeight="1" x14ac:dyDescent="0.3">
      <c r="B354" s="3" t="s">
        <v>73</v>
      </c>
      <c r="C354" s="12">
        <v>28</v>
      </c>
      <c r="D354" s="13" t="s">
        <v>63</v>
      </c>
      <c r="E354" s="14" t="s">
        <v>42</v>
      </c>
      <c r="F354" s="12" t="s">
        <v>17</v>
      </c>
      <c r="G354" s="12">
        <v>0</v>
      </c>
      <c r="H354" s="15">
        <v>0</v>
      </c>
      <c r="I354" s="16">
        <v>1</v>
      </c>
      <c r="J354" s="12">
        <v>1.3888888888888889E-3</v>
      </c>
      <c r="K354" s="17"/>
      <c r="L354" s="12"/>
      <c r="M354" s="12" t="s">
        <v>52</v>
      </c>
      <c r="N354" s="12" t="s">
        <v>21</v>
      </c>
      <c r="O354" s="12" t="s">
        <v>45</v>
      </c>
      <c r="P354" s="19"/>
    </row>
    <row r="355" spans="2:16" ht="21" customHeight="1" x14ac:dyDescent="0.3">
      <c r="B355" s="3" t="s">
        <v>14</v>
      </c>
      <c r="C355" s="3">
        <v>4</v>
      </c>
      <c r="D355" s="4" t="s">
        <v>15</v>
      </c>
      <c r="E355" s="5" t="s">
        <v>30</v>
      </c>
      <c r="F355" s="3" t="s">
        <v>46</v>
      </c>
      <c r="G355" s="3">
        <v>5</v>
      </c>
      <c r="H355" s="6">
        <v>20000000</v>
      </c>
      <c r="I355" s="2">
        <v>1</v>
      </c>
      <c r="J355" s="3">
        <v>1.3888888888888889E-3</v>
      </c>
      <c r="K355" s="7" t="s">
        <v>18</v>
      </c>
      <c r="L355" s="3" t="s">
        <v>38</v>
      </c>
      <c r="M355" s="3" t="s">
        <v>55</v>
      </c>
      <c r="N355" s="3" t="s">
        <v>36</v>
      </c>
      <c r="O355" s="3" t="s">
        <v>58</v>
      </c>
      <c r="P355" s="19"/>
    </row>
    <row r="356" spans="2:16" ht="21" customHeight="1" x14ac:dyDescent="0.3">
      <c r="B356" s="3" t="s">
        <v>14</v>
      </c>
      <c r="C356" s="12">
        <v>6</v>
      </c>
      <c r="D356" s="13" t="s">
        <v>63</v>
      </c>
      <c r="E356" s="14" t="s">
        <v>30</v>
      </c>
      <c r="F356" s="12" t="s">
        <v>71</v>
      </c>
      <c r="G356" s="12">
        <v>2</v>
      </c>
      <c r="H356" s="15">
        <v>12000000</v>
      </c>
      <c r="I356" s="16">
        <v>1</v>
      </c>
      <c r="J356" s="12">
        <v>1.3888888888888889E-3</v>
      </c>
      <c r="K356" s="17" t="s">
        <v>18</v>
      </c>
      <c r="L356" s="12" t="s">
        <v>38</v>
      </c>
      <c r="M356" s="12" t="s">
        <v>35</v>
      </c>
      <c r="N356" s="12" t="s">
        <v>27</v>
      </c>
      <c r="O356" s="12" t="s">
        <v>56</v>
      </c>
      <c r="P356" s="19"/>
    </row>
    <row r="357" spans="2:16" ht="21" customHeight="1" x14ac:dyDescent="0.3">
      <c r="B357" s="3" t="s">
        <v>14</v>
      </c>
      <c r="C357" s="3">
        <v>12</v>
      </c>
      <c r="D357" s="4" t="s">
        <v>64</v>
      </c>
      <c r="E357" s="5" t="s">
        <v>34</v>
      </c>
      <c r="F357" s="3" t="s">
        <v>49</v>
      </c>
      <c r="G357" s="3">
        <v>2</v>
      </c>
      <c r="H357" s="6">
        <v>12000000</v>
      </c>
      <c r="I357" s="2">
        <v>5</v>
      </c>
      <c r="J357" s="3">
        <v>1.3888888888888889E-3</v>
      </c>
      <c r="K357" s="7" t="s">
        <v>18</v>
      </c>
      <c r="L357" s="3" t="s">
        <v>43</v>
      </c>
      <c r="M357" s="3" t="s">
        <v>32</v>
      </c>
      <c r="N357" s="3" t="s">
        <v>39</v>
      </c>
      <c r="O357" s="3" t="s">
        <v>70</v>
      </c>
      <c r="P357" s="19"/>
    </row>
    <row r="358" spans="2:16" ht="21" customHeight="1" x14ac:dyDescent="0.3">
      <c r="B358" s="3" t="s">
        <v>14</v>
      </c>
      <c r="C358" s="12">
        <v>11</v>
      </c>
      <c r="D358" s="13" t="s">
        <v>23</v>
      </c>
      <c r="E358" s="14" t="s">
        <v>42</v>
      </c>
      <c r="F358" s="12" t="s">
        <v>46</v>
      </c>
      <c r="G358" s="12">
        <v>2</v>
      </c>
      <c r="H358" s="15">
        <v>12000000</v>
      </c>
      <c r="I358" s="16">
        <v>1</v>
      </c>
      <c r="J358" s="12">
        <v>1.3888888888888889E-3</v>
      </c>
      <c r="K358" s="17" t="s">
        <v>18</v>
      </c>
      <c r="L358" s="12" t="s">
        <v>25</v>
      </c>
      <c r="M358" s="12" t="s">
        <v>47</v>
      </c>
      <c r="N358" s="12" t="s">
        <v>27</v>
      </c>
      <c r="O358" s="12" t="s">
        <v>28</v>
      </c>
      <c r="P358" s="19"/>
    </row>
    <row r="359" spans="2:16" ht="21" customHeight="1" x14ac:dyDescent="0.3">
      <c r="B359" s="3" t="s">
        <v>14</v>
      </c>
      <c r="C359" s="3">
        <v>2</v>
      </c>
      <c r="D359" s="4" t="s">
        <v>41</v>
      </c>
      <c r="E359" s="5" t="s">
        <v>16</v>
      </c>
      <c r="F359" s="3" t="s">
        <v>24</v>
      </c>
      <c r="G359" s="3">
        <v>3</v>
      </c>
      <c r="H359" s="6">
        <v>15000000</v>
      </c>
      <c r="I359" s="2">
        <v>1</v>
      </c>
      <c r="J359" s="3">
        <v>1.3888888888888889E-3</v>
      </c>
      <c r="K359" s="7" t="s">
        <v>18</v>
      </c>
      <c r="L359" s="3" t="s">
        <v>43</v>
      </c>
      <c r="M359" s="3" t="s">
        <v>20</v>
      </c>
      <c r="N359" s="3" t="s">
        <v>21</v>
      </c>
      <c r="O359" s="3" t="s">
        <v>39</v>
      </c>
      <c r="P359" s="19"/>
    </row>
    <row r="360" spans="2:16" ht="21" customHeight="1" x14ac:dyDescent="0.3">
      <c r="B360" s="3" t="s">
        <v>14</v>
      </c>
      <c r="C360" s="12">
        <v>8</v>
      </c>
      <c r="D360" s="13" t="s">
        <v>41</v>
      </c>
      <c r="E360" s="14" t="s">
        <v>16</v>
      </c>
      <c r="F360" s="12" t="s">
        <v>46</v>
      </c>
      <c r="G360" s="12">
        <v>3</v>
      </c>
      <c r="H360" s="15">
        <v>15000000</v>
      </c>
      <c r="I360" s="16">
        <v>4</v>
      </c>
      <c r="J360" s="12">
        <v>1.3888888888888889E-3</v>
      </c>
      <c r="K360" s="17" t="s">
        <v>18</v>
      </c>
      <c r="L360" s="12" t="s">
        <v>51</v>
      </c>
      <c r="M360" s="12" t="s">
        <v>55</v>
      </c>
      <c r="N360" s="12" t="s">
        <v>36</v>
      </c>
      <c r="O360" s="12" t="s">
        <v>58</v>
      </c>
      <c r="P360" s="19"/>
    </row>
    <row r="361" spans="2:16" ht="21" customHeight="1" x14ac:dyDescent="0.3">
      <c r="B361" s="3" t="s">
        <v>14</v>
      </c>
      <c r="C361" s="3">
        <v>17</v>
      </c>
      <c r="D361" s="4" t="s">
        <v>48</v>
      </c>
      <c r="E361" s="5" t="s">
        <v>34</v>
      </c>
      <c r="F361" s="3" t="s">
        <v>24</v>
      </c>
      <c r="G361" s="3">
        <v>4</v>
      </c>
      <c r="H361" s="6">
        <v>11000000</v>
      </c>
      <c r="I361" s="2">
        <v>2</v>
      </c>
      <c r="J361" s="3">
        <v>1.3888888888888889E-3</v>
      </c>
      <c r="K361" s="7" t="s">
        <v>65</v>
      </c>
      <c r="L361" s="3" t="s">
        <v>19</v>
      </c>
      <c r="M361" s="3" t="s">
        <v>55</v>
      </c>
      <c r="N361" s="3" t="s">
        <v>21</v>
      </c>
      <c r="O361" s="3" t="s">
        <v>22</v>
      </c>
      <c r="P361" s="19"/>
    </row>
    <row r="362" spans="2:16" ht="21" customHeight="1" x14ac:dyDescent="0.3">
      <c r="B362" s="3" t="s">
        <v>14</v>
      </c>
      <c r="C362" s="12">
        <v>10</v>
      </c>
      <c r="D362" s="13" t="s">
        <v>72</v>
      </c>
      <c r="E362" s="14" t="s">
        <v>34</v>
      </c>
      <c r="F362" s="12" t="s">
        <v>24</v>
      </c>
      <c r="G362" s="12">
        <v>4</v>
      </c>
      <c r="H362" s="15">
        <v>20000000</v>
      </c>
      <c r="I362" s="16">
        <v>1</v>
      </c>
      <c r="J362" s="12">
        <v>1.3888888888888889E-3</v>
      </c>
      <c r="K362" s="17" t="s">
        <v>18</v>
      </c>
      <c r="L362" s="12" t="s">
        <v>19</v>
      </c>
      <c r="M362" s="12" t="s">
        <v>52</v>
      </c>
      <c r="N362" s="12" t="s">
        <v>39</v>
      </c>
      <c r="O362" s="12" t="s">
        <v>70</v>
      </c>
      <c r="P362" s="19"/>
    </row>
    <row r="363" spans="2:16" ht="21" customHeight="1" x14ac:dyDescent="0.3">
      <c r="B363" s="3" t="s">
        <v>14</v>
      </c>
      <c r="C363" s="3">
        <v>17</v>
      </c>
      <c r="D363" s="4" t="s">
        <v>72</v>
      </c>
      <c r="E363" s="5" t="s">
        <v>53</v>
      </c>
      <c r="F363" s="3" t="s">
        <v>17</v>
      </c>
      <c r="G363" s="3">
        <v>1</v>
      </c>
      <c r="H363" s="6">
        <v>7000000</v>
      </c>
      <c r="I363" s="2">
        <v>5</v>
      </c>
      <c r="J363" s="3">
        <v>1.3888888888888889E-3</v>
      </c>
      <c r="K363" s="7" t="s">
        <v>18</v>
      </c>
      <c r="L363" s="3" t="s">
        <v>68</v>
      </c>
      <c r="M363" s="3" t="s">
        <v>52</v>
      </c>
      <c r="N363" s="3" t="s">
        <v>39</v>
      </c>
      <c r="O363" s="3" t="s">
        <v>40</v>
      </c>
      <c r="P363" s="19"/>
    </row>
    <row r="364" spans="2:16" ht="21" customHeight="1" x14ac:dyDescent="0.3">
      <c r="B364" s="3" t="s">
        <v>14</v>
      </c>
      <c r="C364" s="12">
        <v>4</v>
      </c>
      <c r="D364" s="13" t="s">
        <v>15</v>
      </c>
      <c r="E364" s="14" t="s">
        <v>30</v>
      </c>
      <c r="F364" s="12" t="s">
        <v>46</v>
      </c>
      <c r="G364" s="12">
        <v>5</v>
      </c>
      <c r="H364" s="15">
        <v>20000000</v>
      </c>
      <c r="I364" s="16">
        <v>1</v>
      </c>
      <c r="J364" s="12">
        <v>1.3888888888888889E-3</v>
      </c>
      <c r="K364" s="17" t="s">
        <v>18</v>
      </c>
      <c r="L364" s="12" t="s">
        <v>38</v>
      </c>
      <c r="M364" s="12" t="s">
        <v>55</v>
      </c>
      <c r="N364" s="12" t="s">
        <v>36</v>
      </c>
      <c r="O364" s="12" t="s">
        <v>58</v>
      </c>
      <c r="P364" s="19"/>
    </row>
    <row r="365" spans="2:16" ht="21" customHeight="1" x14ac:dyDescent="0.3">
      <c r="B365" s="3" t="s">
        <v>14</v>
      </c>
      <c r="C365" s="3">
        <v>6</v>
      </c>
      <c r="D365" s="4" t="s">
        <v>63</v>
      </c>
      <c r="E365" s="5" t="s">
        <v>30</v>
      </c>
      <c r="F365" s="3" t="s">
        <v>71</v>
      </c>
      <c r="G365" s="3">
        <v>2</v>
      </c>
      <c r="H365" s="6">
        <v>12000000</v>
      </c>
      <c r="I365" s="2">
        <v>1</v>
      </c>
      <c r="J365" s="3">
        <v>1.3888888888888889E-3</v>
      </c>
      <c r="K365" s="7" t="s">
        <v>18</v>
      </c>
      <c r="L365" s="3" t="s">
        <v>38</v>
      </c>
      <c r="M365" s="3" t="s">
        <v>35</v>
      </c>
      <c r="N365" s="3" t="s">
        <v>27</v>
      </c>
      <c r="O365" s="3" t="s">
        <v>56</v>
      </c>
      <c r="P365" s="19"/>
    </row>
    <row r="366" spans="2:16" ht="21" customHeight="1" x14ac:dyDescent="0.3">
      <c r="B366" s="3" t="s">
        <v>14</v>
      </c>
      <c r="C366" s="12">
        <v>12</v>
      </c>
      <c r="D366" s="13" t="s">
        <v>64</v>
      </c>
      <c r="E366" s="14" t="s">
        <v>34</v>
      </c>
      <c r="F366" s="12" t="s">
        <v>49</v>
      </c>
      <c r="G366" s="12">
        <v>2</v>
      </c>
      <c r="H366" s="15">
        <v>12000000</v>
      </c>
      <c r="I366" s="16">
        <v>5</v>
      </c>
      <c r="J366" s="12">
        <v>1.3888888888888889E-3</v>
      </c>
      <c r="K366" s="17" t="s">
        <v>18</v>
      </c>
      <c r="L366" s="12" t="s">
        <v>43</v>
      </c>
      <c r="M366" s="12" t="s">
        <v>32</v>
      </c>
      <c r="N366" s="12" t="s">
        <v>39</v>
      </c>
      <c r="O366" s="12" t="s">
        <v>70</v>
      </c>
      <c r="P366" s="19"/>
    </row>
    <row r="367" spans="2:16" ht="21" customHeight="1" x14ac:dyDescent="0.3">
      <c r="B367" s="3" t="s">
        <v>73</v>
      </c>
      <c r="C367" s="3">
        <v>2</v>
      </c>
      <c r="D367" s="4" t="s">
        <v>63</v>
      </c>
      <c r="E367" s="5" t="s">
        <v>16</v>
      </c>
      <c r="F367" s="3" t="s">
        <v>46</v>
      </c>
      <c r="G367" s="3">
        <v>0</v>
      </c>
      <c r="H367" s="6">
        <v>0</v>
      </c>
      <c r="I367" s="2">
        <v>1</v>
      </c>
      <c r="J367" s="3">
        <v>1.3888888888888889E-3</v>
      </c>
      <c r="K367" s="7"/>
      <c r="L367" s="3"/>
      <c r="M367" s="3" t="s">
        <v>26</v>
      </c>
      <c r="N367" s="3" t="s">
        <v>36</v>
      </c>
      <c r="O367" s="3" t="s">
        <v>69</v>
      </c>
      <c r="P367" s="19"/>
    </row>
    <row r="368" spans="2:16" ht="21" customHeight="1" x14ac:dyDescent="0.3">
      <c r="B368" s="3" t="s">
        <v>73</v>
      </c>
      <c r="C368" s="12">
        <v>30</v>
      </c>
      <c r="D368" s="13" t="s">
        <v>29</v>
      </c>
      <c r="E368" s="14" t="s">
        <v>16</v>
      </c>
      <c r="F368" s="12" t="s">
        <v>24</v>
      </c>
      <c r="G368" s="12">
        <v>0</v>
      </c>
      <c r="H368" s="15">
        <v>0</v>
      </c>
      <c r="I368" s="16">
        <v>2</v>
      </c>
      <c r="J368" s="12">
        <v>1.3888888888888889E-3</v>
      </c>
      <c r="K368" s="17"/>
      <c r="L368" s="12"/>
      <c r="M368" s="12" t="s">
        <v>47</v>
      </c>
      <c r="N368" s="12" t="s">
        <v>27</v>
      </c>
      <c r="O368" s="12" t="s">
        <v>33</v>
      </c>
      <c r="P368" s="19"/>
    </row>
    <row r="369" spans="2:16" ht="21" customHeight="1" x14ac:dyDescent="0.3">
      <c r="B369" s="3" t="s">
        <v>73</v>
      </c>
      <c r="C369" s="3">
        <v>8</v>
      </c>
      <c r="D369" s="4" t="s">
        <v>41</v>
      </c>
      <c r="E369" s="5" t="s">
        <v>42</v>
      </c>
      <c r="F369" s="3" t="s">
        <v>24</v>
      </c>
      <c r="G369" s="3">
        <v>0</v>
      </c>
      <c r="H369" s="6">
        <v>0</v>
      </c>
      <c r="I369" s="2">
        <v>1</v>
      </c>
      <c r="J369" s="3">
        <v>1.3888888888888889E-3</v>
      </c>
      <c r="K369" s="7"/>
      <c r="L369" s="3"/>
      <c r="M369" s="3" t="s">
        <v>32</v>
      </c>
      <c r="N369" s="3" t="s">
        <v>21</v>
      </c>
      <c r="O369" s="3" t="s">
        <v>66</v>
      </c>
      <c r="P369" s="19"/>
    </row>
    <row r="370" spans="2:16" ht="21" customHeight="1" x14ac:dyDescent="0.3">
      <c r="B370" s="3" t="s">
        <v>73</v>
      </c>
      <c r="C370" s="12">
        <v>20</v>
      </c>
      <c r="D370" s="13" t="s">
        <v>48</v>
      </c>
      <c r="E370" s="14" t="s">
        <v>34</v>
      </c>
      <c r="F370" s="12" t="s">
        <v>17</v>
      </c>
      <c r="G370" s="12">
        <v>0</v>
      </c>
      <c r="H370" s="15">
        <v>0</v>
      </c>
      <c r="I370" s="16">
        <v>2</v>
      </c>
      <c r="J370" s="12">
        <v>1.3888888888888889E-3</v>
      </c>
      <c r="K370" s="17"/>
      <c r="L370" s="12"/>
      <c r="M370" s="12" t="s">
        <v>35</v>
      </c>
      <c r="N370" s="12" t="s">
        <v>21</v>
      </c>
      <c r="O370" s="12" t="s">
        <v>66</v>
      </c>
      <c r="P370" s="19"/>
    </row>
    <row r="371" spans="2:16" ht="21" customHeight="1" x14ac:dyDescent="0.3">
      <c r="B371" s="3" t="s">
        <v>73</v>
      </c>
      <c r="C371" s="3">
        <v>2</v>
      </c>
      <c r="D371" s="4" t="s">
        <v>63</v>
      </c>
      <c r="E371" s="5" t="s">
        <v>16</v>
      </c>
      <c r="F371" s="3" t="s">
        <v>46</v>
      </c>
      <c r="G371" s="3">
        <v>0</v>
      </c>
      <c r="H371" s="6">
        <v>0</v>
      </c>
      <c r="I371" s="2">
        <v>1</v>
      </c>
      <c r="J371" s="3">
        <v>1.3888888888888889E-3</v>
      </c>
      <c r="K371" s="7"/>
      <c r="L371" s="3"/>
      <c r="M371" s="3" t="s">
        <v>26</v>
      </c>
      <c r="N371" s="3" t="s">
        <v>36</v>
      </c>
      <c r="O371" s="3" t="s">
        <v>69</v>
      </c>
      <c r="P371" s="19"/>
    </row>
    <row r="372" spans="2:16" ht="21" customHeight="1" x14ac:dyDescent="0.3">
      <c r="B372" s="3" t="s">
        <v>14</v>
      </c>
      <c r="C372" s="12">
        <v>10</v>
      </c>
      <c r="D372" s="13" t="s">
        <v>59</v>
      </c>
      <c r="E372" s="14" t="s">
        <v>34</v>
      </c>
      <c r="F372" s="12" t="s">
        <v>46</v>
      </c>
      <c r="G372" s="12">
        <v>2</v>
      </c>
      <c r="H372" s="15">
        <v>12000000</v>
      </c>
      <c r="I372" s="16">
        <v>1</v>
      </c>
      <c r="J372" s="12">
        <v>1.3888888888888889E-3</v>
      </c>
      <c r="K372" s="17" t="s">
        <v>18</v>
      </c>
      <c r="L372" s="12" t="s">
        <v>19</v>
      </c>
      <c r="M372" s="12" t="s">
        <v>20</v>
      </c>
      <c r="N372" s="12" t="s">
        <v>36</v>
      </c>
      <c r="O372" s="12" t="s">
        <v>37</v>
      </c>
      <c r="P372" s="19"/>
    </row>
    <row r="373" spans="2:16" ht="21" customHeight="1" x14ac:dyDescent="0.3">
      <c r="B373" s="3" t="s">
        <v>14</v>
      </c>
      <c r="C373" s="3">
        <v>1</v>
      </c>
      <c r="D373" s="4" t="s">
        <v>59</v>
      </c>
      <c r="E373" s="5" t="s">
        <v>34</v>
      </c>
      <c r="F373" s="3" t="s">
        <v>46</v>
      </c>
      <c r="G373" s="3">
        <v>3</v>
      </c>
      <c r="H373" s="6">
        <v>11000000</v>
      </c>
      <c r="I373" s="2">
        <v>2</v>
      </c>
      <c r="J373" s="3">
        <v>1.3888888888888889E-3</v>
      </c>
      <c r="K373" s="7" t="s">
        <v>18</v>
      </c>
      <c r="L373" s="3" t="s">
        <v>68</v>
      </c>
      <c r="M373" s="3" t="s">
        <v>20</v>
      </c>
      <c r="N373" s="3" t="s">
        <v>21</v>
      </c>
      <c r="O373" s="3" t="s">
        <v>67</v>
      </c>
      <c r="P373" s="19"/>
    </row>
    <row r="374" spans="2:16" ht="21" customHeight="1" x14ac:dyDescent="0.3">
      <c r="B374" s="3" t="s">
        <v>14</v>
      </c>
      <c r="C374" s="12">
        <v>11</v>
      </c>
      <c r="D374" s="13" t="s">
        <v>61</v>
      </c>
      <c r="E374" s="14" t="s">
        <v>16</v>
      </c>
      <c r="F374" s="12" t="s">
        <v>17</v>
      </c>
      <c r="G374" s="12">
        <v>2</v>
      </c>
      <c r="H374" s="15">
        <v>10000000</v>
      </c>
      <c r="I374" s="16">
        <v>2</v>
      </c>
      <c r="J374" s="12">
        <v>1.3888888888888889E-3</v>
      </c>
      <c r="K374" s="17" t="s">
        <v>18</v>
      </c>
      <c r="L374" s="12" t="s">
        <v>60</v>
      </c>
      <c r="M374" s="12" t="s">
        <v>52</v>
      </c>
      <c r="N374" s="12" t="s">
        <v>39</v>
      </c>
      <c r="O374" s="12" t="s">
        <v>40</v>
      </c>
      <c r="P374" s="19"/>
    </row>
    <row r="375" spans="2:16" ht="21" customHeight="1" x14ac:dyDescent="0.3">
      <c r="B375" s="3" t="s">
        <v>14</v>
      </c>
      <c r="C375" s="3">
        <v>3</v>
      </c>
      <c r="D375" s="4" t="s">
        <v>63</v>
      </c>
      <c r="E375" s="5" t="s">
        <v>53</v>
      </c>
      <c r="F375" s="3" t="s">
        <v>46</v>
      </c>
      <c r="G375" s="3">
        <v>2</v>
      </c>
      <c r="H375" s="6">
        <v>38000000</v>
      </c>
      <c r="I375" s="2">
        <v>1</v>
      </c>
      <c r="J375" s="3">
        <v>1.3888888888888889E-3</v>
      </c>
      <c r="K375" s="7" t="s">
        <v>50</v>
      </c>
      <c r="L375" s="3" t="s">
        <v>19</v>
      </c>
      <c r="M375" s="3" t="s">
        <v>32</v>
      </c>
      <c r="N375" s="3" t="s">
        <v>36</v>
      </c>
      <c r="O375" s="3" t="s">
        <v>69</v>
      </c>
      <c r="P375" s="19"/>
    </row>
    <row r="376" spans="2:16" ht="21" customHeight="1" x14ac:dyDescent="0.3">
      <c r="B376" s="3" t="s">
        <v>14</v>
      </c>
      <c r="C376" s="12">
        <v>20</v>
      </c>
      <c r="D376" s="13" t="s">
        <v>75</v>
      </c>
      <c r="E376" s="14" t="s">
        <v>30</v>
      </c>
      <c r="F376" s="12" t="s">
        <v>46</v>
      </c>
      <c r="G376" s="12">
        <v>1</v>
      </c>
      <c r="H376" s="15">
        <v>19000000</v>
      </c>
      <c r="I376" s="16">
        <v>5</v>
      </c>
      <c r="J376" s="12">
        <v>1.3888888888888889E-3</v>
      </c>
      <c r="K376" s="17" t="s">
        <v>50</v>
      </c>
      <c r="L376" s="12" t="s">
        <v>31</v>
      </c>
      <c r="M376" s="12" t="s">
        <v>47</v>
      </c>
      <c r="N376" s="12" t="s">
        <v>39</v>
      </c>
      <c r="O376" s="12" t="s">
        <v>70</v>
      </c>
      <c r="P376" s="19"/>
    </row>
    <row r="377" spans="2:16" ht="21" customHeight="1" x14ac:dyDescent="0.3">
      <c r="B377" s="3" t="s">
        <v>14</v>
      </c>
      <c r="C377" s="3">
        <v>11</v>
      </c>
      <c r="D377" s="4" t="s">
        <v>23</v>
      </c>
      <c r="E377" s="5" t="s">
        <v>16</v>
      </c>
      <c r="F377" s="3" t="s">
        <v>46</v>
      </c>
      <c r="G377" s="3">
        <v>3</v>
      </c>
      <c r="H377" s="6">
        <v>15000000</v>
      </c>
      <c r="I377" s="2">
        <v>4</v>
      </c>
      <c r="J377" s="3">
        <v>1.3888888888888889E-3</v>
      </c>
      <c r="K377" s="7" t="s">
        <v>18</v>
      </c>
      <c r="L377" s="3" t="s">
        <v>31</v>
      </c>
      <c r="M377" s="3" t="s">
        <v>55</v>
      </c>
      <c r="N377" s="3" t="s">
        <v>39</v>
      </c>
      <c r="O377" s="3" t="s">
        <v>70</v>
      </c>
      <c r="P377" s="19"/>
    </row>
    <row r="378" spans="2:16" ht="21" customHeight="1" x14ac:dyDescent="0.3">
      <c r="B378" s="3" t="s">
        <v>14</v>
      </c>
      <c r="C378" s="12">
        <v>28</v>
      </c>
      <c r="D378" s="13" t="s">
        <v>29</v>
      </c>
      <c r="E378" s="14" t="s">
        <v>34</v>
      </c>
      <c r="F378" s="12" t="s">
        <v>24</v>
      </c>
      <c r="G378" s="12">
        <v>1</v>
      </c>
      <c r="H378" s="15">
        <v>19000000</v>
      </c>
      <c r="I378" s="16">
        <v>4</v>
      </c>
      <c r="J378" s="12">
        <v>1.3888888888888889E-3</v>
      </c>
      <c r="K378" s="17" t="s">
        <v>77</v>
      </c>
      <c r="L378" s="12" t="s">
        <v>38</v>
      </c>
      <c r="M378" s="12" t="s">
        <v>47</v>
      </c>
      <c r="N378" s="12" t="s">
        <v>39</v>
      </c>
      <c r="O378" s="12" t="s">
        <v>40</v>
      </c>
      <c r="P378" s="19"/>
    </row>
    <row r="379" spans="2:16" ht="21" customHeight="1" x14ac:dyDescent="0.3">
      <c r="B379" s="3" t="s">
        <v>14</v>
      </c>
      <c r="C379" s="3">
        <v>30</v>
      </c>
      <c r="D379" s="4" t="s">
        <v>29</v>
      </c>
      <c r="E379" s="5" t="s">
        <v>34</v>
      </c>
      <c r="F379" s="3" t="s">
        <v>46</v>
      </c>
      <c r="G379" s="3">
        <v>2</v>
      </c>
      <c r="H379" s="6">
        <v>38000000</v>
      </c>
      <c r="I379" s="2">
        <v>1</v>
      </c>
      <c r="J379" s="3">
        <v>1.3888888888888889E-3</v>
      </c>
      <c r="K379" s="7" t="s">
        <v>50</v>
      </c>
      <c r="L379" s="3" t="s">
        <v>43</v>
      </c>
      <c r="M379" s="3" t="s">
        <v>32</v>
      </c>
      <c r="N379" s="3" t="s">
        <v>36</v>
      </c>
      <c r="O379" s="3" t="s">
        <v>58</v>
      </c>
      <c r="P379" s="19"/>
    </row>
    <row r="380" spans="2:16" ht="21" customHeight="1" x14ac:dyDescent="0.3">
      <c r="B380" s="3" t="s">
        <v>14</v>
      </c>
      <c r="C380" s="12">
        <v>11</v>
      </c>
      <c r="D380" s="13" t="s">
        <v>29</v>
      </c>
      <c r="E380" s="14" t="s">
        <v>34</v>
      </c>
      <c r="F380" s="12" t="s">
        <v>46</v>
      </c>
      <c r="G380" s="12">
        <v>5</v>
      </c>
      <c r="H380" s="15">
        <v>25000000</v>
      </c>
      <c r="I380" s="16">
        <v>2</v>
      </c>
      <c r="J380" s="12">
        <v>1.3888888888888889E-3</v>
      </c>
      <c r="K380" s="17" t="s">
        <v>18</v>
      </c>
      <c r="L380" s="12" t="s">
        <v>31</v>
      </c>
      <c r="M380" s="12" t="s">
        <v>32</v>
      </c>
      <c r="N380" s="12" t="s">
        <v>27</v>
      </c>
      <c r="O380" s="12" t="s">
        <v>78</v>
      </c>
      <c r="P380" s="19"/>
    </row>
    <row r="381" spans="2:16" ht="21" customHeight="1" x14ac:dyDescent="0.3">
      <c r="B381" s="3" t="s">
        <v>14</v>
      </c>
      <c r="C381" s="3">
        <v>12</v>
      </c>
      <c r="D381" s="4" t="s">
        <v>29</v>
      </c>
      <c r="E381" s="5" t="s">
        <v>34</v>
      </c>
      <c r="F381" s="3" t="s">
        <v>46</v>
      </c>
      <c r="G381" s="3">
        <v>5</v>
      </c>
      <c r="H381" s="6">
        <v>25000000</v>
      </c>
      <c r="I381" s="2">
        <v>5</v>
      </c>
      <c r="J381" s="3">
        <v>1.3888888888888889E-3</v>
      </c>
      <c r="K381" s="7" t="s">
        <v>18</v>
      </c>
      <c r="L381" s="3" t="s">
        <v>60</v>
      </c>
      <c r="M381" s="3" t="s">
        <v>32</v>
      </c>
      <c r="N381" s="3" t="s">
        <v>21</v>
      </c>
      <c r="O381" s="3" t="s">
        <v>67</v>
      </c>
      <c r="P381" s="19"/>
    </row>
    <row r="382" spans="2:16" ht="21" customHeight="1" x14ac:dyDescent="0.3">
      <c r="B382" s="3" t="s">
        <v>14</v>
      </c>
      <c r="C382" s="12">
        <v>17</v>
      </c>
      <c r="D382" s="13" t="s">
        <v>29</v>
      </c>
      <c r="E382" s="14" t="s">
        <v>30</v>
      </c>
      <c r="F382" s="12" t="s">
        <v>46</v>
      </c>
      <c r="G382" s="12">
        <v>2</v>
      </c>
      <c r="H382" s="15">
        <v>12000000</v>
      </c>
      <c r="I382" s="16">
        <v>4</v>
      </c>
      <c r="J382" s="12">
        <v>1.3888888888888889E-3</v>
      </c>
      <c r="K382" s="17" t="s">
        <v>18</v>
      </c>
      <c r="L382" s="12" t="s">
        <v>43</v>
      </c>
      <c r="M382" s="12" t="s">
        <v>52</v>
      </c>
      <c r="N382" s="12" t="s">
        <v>36</v>
      </c>
      <c r="O382" s="12" t="s">
        <v>58</v>
      </c>
      <c r="P382" s="19"/>
    </row>
    <row r="383" spans="2:16" ht="21" customHeight="1" x14ac:dyDescent="0.3">
      <c r="B383" s="3" t="s">
        <v>14</v>
      </c>
      <c r="C383" s="3">
        <v>29</v>
      </c>
      <c r="D383" s="4" t="s">
        <v>29</v>
      </c>
      <c r="E383" s="5" t="s">
        <v>34</v>
      </c>
      <c r="F383" s="3" t="s">
        <v>24</v>
      </c>
      <c r="G383" s="3">
        <v>4</v>
      </c>
      <c r="H383" s="6">
        <v>15000000</v>
      </c>
      <c r="I383" s="2">
        <v>3</v>
      </c>
      <c r="J383" s="3">
        <v>1.3888888888888889E-3</v>
      </c>
      <c r="K383" s="7" t="s">
        <v>18</v>
      </c>
      <c r="L383" s="3" t="s">
        <v>25</v>
      </c>
      <c r="M383" s="3" t="s">
        <v>55</v>
      </c>
      <c r="N383" s="3" t="s">
        <v>21</v>
      </c>
      <c r="O383" s="3" t="s">
        <v>57</v>
      </c>
      <c r="P383" s="19"/>
    </row>
    <row r="384" spans="2:16" ht="21" customHeight="1" x14ac:dyDescent="0.3">
      <c r="B384" s="3" t="s">
        <v>14</v>
      </c>
      <c r="C384" s="12">
        <v>8</v>
      </c>
      <c r="D384" s="13" t="s">
        <v>41</v>
      </c>
      <c r="E384" s="14" t="s">
        <v>30</v>
      </c>
      <c r="F384" s="12" t="s">
        <v>24</v>
      </c>
      <c r="G384" s="12">
        <v>1</v>
      </c>
      <c r="H384" s="15">
        <v>7000000</v>
      </c>
      <c r="I384" s="16">
        <v>1</v>
      </c>
      <c r="J384" s="12">
        <v>1.3888888888888889E-3</v>
      </c>
      <c r="K384" s="17" t="s">
        <v>18</v>
      </c>
      <c r="L384" s="12" t="s">
        <v>60</v>
      </c>
      <c r="M384" s="12" t="s">
        <v>52</v>
      </c>
      <c r="N384" s="12" t="s">
        <v>21</v>
      </c>
      <c r="O384" s="12" t="s">
        <v>45</v>
      </c>
      <c r="P384" s="19"/>
    </row>
    <row r="385" spans="2:16" ht="21" customHeight="1" x14ac:dyDescent="0.3">
      <c r="B385" s="3" t="s">
        <v>14</v>
      </c>
      <c r="C385" s="3">
        <v>27</v>
      </c>
      <c r="D385" s="4" t="s">
        <v>41</v>
      </c>
      <c r="E385" s="5" t="s">
        <v>42</v>
      </c>
      <c r="F385" s="3" t="s">
        <v>24</v>
      </c>
      <c r="G385" s="3">
        <v>1</v>
      </c>
      <c r="H385" s="6">
        <v>7000000</v>
      </c>
      <c r="I385" s="2">
        <v>1</v>
      </c>
      <c r="J385" s="3">
        <v>1.3888888888888889E-3</v>
      </c>
      <c r="K385" s="7" t="s">
        <v>18</v>
      </c>
      <c r="L385" s="3" t="s">
        <v>19</v>
      </c>
      <c r="M385" s="3" t="s">
        <v>26</v>
      </c>
      <c r="N385" s="3" t="s">
        <v>36</v>
      </c>
      <c r="O385" s="3" t="s">
        <v>58</v>
      </c>
      <c r="P385" s="19"/>
    </row>
    <row r="386" spans="2:16" ht="21" customHeight="1" x14ac:dyDescent="0.3">
      <c r="B386" s="3" t="s">
        <v>14</v>
      </c>
      <c r="C386" s="12">
        <v>2</v>
      </c>
      <c r="D386" s="13" t="s">
        <v>48</v>
      </c>
      <c r="E386" s="14" t="s">
        <v>42</v>
      </c>
      <c r="F386" s="12" t="s">
        <v>24</v>
      </c>
      <c r="G386" s="12">
        <v>4</v>
      </c>
      <c r="H386" s="15">
        <v>20000000</v>
      </c>
      <c r="I386" s="16">
        <v>1</v>
      </c>
      <c r="J386" s="12">
        <v>1.3888888888888889E-3</v>
      </c>
      <c r="K386" s="17" t="s">
        <v>65</v>
      </c>
      <c r="L386" s="12" t="s">
        <v>25</v>
      </c>
      <c r="M386" s="12" t="s">
        <v>44</v>
      </c>
      <c r="N386" s="12" t="s">
        <v>27</v>
      </c>
      <c r="O386" s="12" t="s">
        <v>56</v>
      </c>
      <c r="P386" s="19"/>
    </row>
    <row r="387" spans="2:16" ht="21" customHeight="1" x14ac:dyDescent="0.3">
      <c r="B387" s="3" t="s">
        <v>14</v>
      </c>
      <c r="C387" s="3">
        <v>1</v>
      </c>
      <c r="D387" s="4" t="s">
        <v>48</v>
      </c>
      <c r="E387" s="5" t="s">
        <v>30</v>
      </c>
      <c r="F387" s="3" t="s">
        <v>49</v>
      </c>
      <c r="G387" s="3">
        <v>4</v>
      </c>
      <c r="H387" s="6">
        <v>20000000</v>
      </c>
      <c r="I387" s="2">
        <v>1</v>
      </c>
      <c r="J387" s="3">
        <v>1.3888888888888889E-3</v>
      </c>
      <c r="K387" s="7" t="s">
        <v>18</v>
      </c>
      <c r="L387" s="3" t="s">
        <v>51</v>
      </c>
      <c r="M387" s="3" t="s">
        <v>55</v>
      </c>
      <c r="N387" s="3" t="s">
        <v>21</v>
      </c>
      <c r="O387" s="3" t="s">
        <v>45</v>
      </c>
      <c r="P387" s="19"/>
    </row>
    <row r="388" spans="2:16" ht="21" customHeight="1" x14ac:dyDescent="0.3">
      <c r="B388" s="3" t="s">
        <v>14</v>
      </c>
      <c r="C388" s="12">
        <v>31</v>
      </c>
      <c r="D388" s="13" t="s">
        <v>72</v>
      </c>
      <c r="E388" s="14" t="s">
        <v>53</v>
      </c>
      <c r="F388" s="12" t="s">
        <v>46</v>
      </c>
      <c r="G388" s="12">
        <v>3</v>
      </c>
      <c r="H388" s="15">
        <v>12000000</v>
      </c>
      <c r="I388" s="16">
        <v>1</v>
      </c>
      <c r="J388" s="12">
        <v>1.3888888888888889E-3</v>
      </c>
      <c r="K388" s="17" t="s">
        <v>18</v>
      </c>
      <c r="L388" s="12" t="s">
        <v>19</v>
      </c>
      <c r="M388" s="12" t="s">
        <v>35</v>
      </c>
      <c r="N388" s="12" t="s">
        <v>21</v>
      </c>
      <c r="O388" s="12" t="s">
        <v>57</v>
      </c>
      <c r="P388" s="19"/>
    </row>
    <row r="389" spans="2:16" ht="21" customHeight="1" x14ac:dyDescent="0.3">
      <c r="B389" s="3" t="s">
        <v>14</v>
      </c>
      <c r="C389" s="3">
        <v>30</v>
      </c>
      <c r="D389" s="4" t="s">
        <v>72</v>
      </c>
      <c r="E389" s="5" t="s">
        <v>30</v>
      </c>
      <c r="F389" s="3" t="s">
        <v>24</v>
      </c>
      <c r="G389" s="3">
        <v>2</v>
      </c>
      <c r="H389" s="6">
        <v>12000000</v>
      </c>
      <c r="I389" s="2">
        <v>1</v>
      </c>
      <c r="J389" s="3">
        <v>1.3888888888888889E-3</v>
      </c>
      <c r="K389" s="7" t="s">
        <v>18</v>
      </c>
      <c r="L389" s="3" t="s">
        <v>19</v>
      </c>
      <c r="M389" s="3" t="s">
        <v>55</v>
      </c>
      <c r="N389" s="3" t="s">
        <v>21</v>
      </c>
      <c r="O389" s="3" t="s">
        <v>67</v>
      </c>
      <c r="P389" s="19"/>
    </row>
    <row r="390" spans="2:16" ht="21" customHeight="1" x14ac:dyDescent="0.3">
      <c r="B390" s="3" t="s">
        <v>14</v>
      </c>
      <c r="C390" s="12">
        <v>10</v>
      </c>
      <c r="D390" s="13" t="s">
        <v>59</v>
      </c>
      <c r="E390" s="14" t="s">
        <v>34</v>
      </c>
      <c r="F390" s="12" t="s">
        <v>46</v>
      </c>
      <c r="G390" s="12">
        <v>2</v>
      </c>
      <c r="H390" s="15">
        <v>12000000</v>
      </c>
      <c r="I390" s="16">
        <v>1</v>
      </c>
      <c r="J390" s="12">
        <v>1.3888888888888889E-3</v>
      </c>
      <c r="K390" s="17" t="s">
        <v>18</v>
      </c>
      <c r="L390" s="12" t="s">
        <v>19</v>
      </c>
      <c r="M390" s="12" t="s">
        <v>20</v>
      </c>
      <c r="N390" s="12" t="s">
        <v>36</v>
      </c>
      <c r="O390" s="12" t="s">
        <v>37</v>
      </c>
      <c r="P390" s="19"/>
    </row>
    <row r="391" spans="2:16" ht="21" customHeight="1" x14ac:dyDescent="0.3">
      <c r="B391" s="3" t="s">
        <v>14</v>
      </c>
      <c r="C391" s="3">
        <v>1</v>
      </c>
      <c r="D391" s="4" t="s">
        <v>59</v>
      </c>
      <c r="E391" s="5" t="s">
        <v>34</v>
      </c>
      <c r="F391" s="3" t="s">
        <v>46</v>
      </c>
      <c r="G391" s="3">
        <v>3</v>
      </c>
      <c r="H391" s="6">
        <v>11000000</v>
      </c>
      <c r="I391" s="2">
        <v>2</v>
      </c>
      <c r="J391" s="3">
        <v>1.3888888888888889E-3</v>
      </c>
      <c r="K391" s="7" t="s">
        <v>18</v>
      </c>
      <c r="L391" s="3" t="s">
        <v>68</v>
      </c>
      <c r="M391" s="3" t="s">
        <v>20</v>
      </c>
      <c r="N391" s="3" t="s">
        <v>21</v>
      </c>
      <c r="O391" s="3" t="s">
        <v>67</v>
      </c>
      <c r="P391" s="19"/>
    </row>
    <row r="392" spans="2:16" ht="21" customHeight="1" x14ac:dyDescent="0.3">
      <c r="B392" s="3" t="s">
        <v>14</v>
      </c>
      <c r="C392" s="12">
        <v>11</v>
      </c>
      <c r="D392" s="13" t="s">
        <v>61</v>
      </c>
      <c r="E392" s="14" t="s">
        <v>16</v>
      </c>
      <c r="F392" s="12" t="s">
        <v>17</v>
      </c>
      <c r="G392" s="12">
        <v>2</v>
      </c>
      <c r="H392" s="15">
        <v>10000000</v>
      </c>
      <c r="I392" s="16">
        <v>2</v>
      </c>
      <c r="J392" s="12">
        <v>1.3888888888888889E-3</v>
      </c>
      <c r="K392" s="17" t="s">
        <v>18</v>
      </c>
      <c r="L392" s="12" t="s">
        <v>60</v>
      </c>
      <c r="M392" s="12" t="s">
        <v>52</v>
      </c>
      <c r="N392" s="12" t="s">
        <v>39</v>
      </c>
      <c r="O392" s="12" t="s">
        <v>40</v>
      </c>
      <c r="P392" s="19"/>
    </row>
    <row r="393" spans="2:16" ht="21" customHeight="1" x14ac:dyDescent="0.3">
      <c r="B393" s="3" t="s">
        <v>14</v>
      </c>
      <c r="C393" s="3">
        <v>3</v>
      </c>
      <c r="D393" s="4" t="s">
        <v>63</v>
      </c>
      <c r="E393" s="5" t="s">
        <v>53</v>
      </c>
      <c r="F393" s="3" t="s">
        <v>46</v>
      </c>
      <c r="G393" s="3">
        <v>2</v>
      </c>
      <c r="H393" s="6">
        <v>38000000</v>
      </c>
      <c r="I393" s="2">
        <v>1</v>
      </c>
      <c r="J393" s="3">
        <v>1.3888888888888889E-3</v>
      </c>
      <c r="K393" s="7" t="s">
        <v>50</v>
      </c>
      <c r="L393" s="3" t="s">
        <v>19</v>
      </c>
      <c r="M393" s="3" t="s">
        <v>32</v>
      </c>
      <c r="N393" s="3" t="s">
        <v>36</v>
      </c>
      <c r="O393" s="3" t="s">
        <v>69</v>
      </c>
      <c r="P393" s="19"/>
    </row>
    <row r="394" spans="2:16" ht="21" customHeight="1" x14ac:dyDescent="0.3">
      <c r="B394" s="3" t="s">
        <v>14</v>
      </c>
      <c r="C394" s="12">
        <v>20</v>
      </c>
      <c r="D394" s="13" t="s">
        <v>75</v>
      </c>
      <c r="E394" s="14" t="s">
        <v>30</v>
      </c>
      <c r="F394" s="12" t="s">
        <v>46</v>
      </c>
      <c r="G394" s="12">
        <v>1</v>
      </c>
      <c r="H394" s="15">
        <v>19000000</v>
      </c>
      <c r="I394" s="16">
        <v>5</v>
      </c>
      <c r="J394" s="12">
        <v>1.3888888888888889E-3</v>
      </c>
      <c r="K394" s="17" t="s">
        <v>50</v>
      </c>
      <c r="L394" s="12" t="s">
        <v>31</v>
      </c>
      <c r="M394" s="12" t="s">
        <v>47</v>
      </c>
      <c r="N394" s="12" t="s">
        <v>39</v>
      </c>
      <c r="O394" s="12" t="s">
        <v>70</v>
      </c>
      <c r="P394" s="19"/>
    </row>
    <row r="395" spans="2:16" ht="21" customHeight="1" x14ac:dyDescent="0.3">
      <c r="B395" s="3" t="s">
        <v>14</v>
      </c>
      <c r="C395" s="3">
        <v>11</v>
      </c>
      <c r="D395" s="4" t="s">
        <v>23</v>
      </c>
      <c r="E395" s="5" t="s">
        <v>16</v>
      </c>
      <c r="F395" s="3" t="s">
        <v>46</v>
      </c>
      <c r="G395" s="3">
        <v>3</v>
      </c>
      <c r="H395" s="6">
        <v>15000000</v>
      </c>
      <c r="I395" s="2">
        <v>4</v>
      </c>
      <c r="J395" s="3">
        <v>1.3888888888888889E-3</v>
      </c>
      <c r="K395" s="7" t="s">
        <v>18</v>
      </c>
      <c r="L395" s="3" t="s">
        <v>31</v>
      </c>
      <c r="M395" s="3" t="s">
        <v>55</v>
      </c>
      <c r="N395" s="3" t="s">
        <v>39</v>
      </c>
      <c r="O395" s="3" t="s">
        <v>70</v>
      </c>
      <c r="P395" s="19"/>
    </row>
    <row r="396" spans="2:16" ht="21" customHeight="1" x14ac:dyDescent="0.3">
      <c r="B396" s="3" t="s">
        <v>73</v>
      </c>
      <c r="C396" s="12">
        <v>5</v>
      </c>
      <c r="D396" s="13" t="s">
        <v>15</v>
      </c>
      <c r="E396" s="14" t="s">
        <v>34</v>
      </c>
      <c r="F396" s="12" t="s">
        <v>17</v>
      </c>
      <c r="G396" s="12">
        <v>0</v>
      </c>
      <c r="H396" s="15">
        <v>0</v>
      </c>
      <c r="I396" s="16">
        <v>2</v>
      </c>
      <c r="J396" s="12">
        <v>1.3888888888888889E-3</v>
      </c>
      <c r="K396" s="17"/>
      <c r="L396" s="12"/>
      <c r="M396" s="12" t="s">
        <v>52</v>
      </c>
      <c r="N396" s="12" t="s">
        <v>27</v>
      </c>
      <c r="O396" s="12" t="s">
        <v>56</v>
      </c>
      <c r="P396" s="19"/>
    </row>
    <row r="397" spans="2:16" ht="21" customHeight="1" x14ac:dyDescent="0.3">
      <c r="B397" s="3" t="s">
        <v>73</v>
      </c>
      <c r="C397" s="3">
        <v>22</v>
      </c>
      <c r="D397" s="4" t="s">
        <v>41</v>
      </c>
      <c r="E397" s="5" t="s">
        <v>34</v>
      </c>
      <c r="F397" s="3" t="s">
        <v>17</v>
      </c>
      <c r="G397" s="3">
        <v>0</v>
      </c>
      <c r="H397" s="6">
        <v>0</v>
      </c>
      <c r="I397" s="2">
        <v>1</v>
      </c>
      <c r="J397" s="3">
        <v>1.3888888888888889E-3</v>
      </c>
      <c r="K397" s="7"/>
      <c r="L397" s="3"/>
      <c r="M397" s="3" t="s">
        <v>47</v>
      </c>
      <c r="N397" s="3" t="s">
        <v>27</v>
      </c>
      <c r="O397" s="3" t="s">
        <v>33</v>
      </c>
      <c r="P397" s="19"/>
    </row>
    <row r="398" spans="2:16" ht="21" customHeight="1" x14ac:dyDescent="0.3">
      <c r="B398" s="3" t="s">
        <v>73</v>
      </c>
      <c r="C398" s="12">
        <v>26</v>
      </c>
      <c r="D398" s="13" t="s">
        <v>41</v>
      </c>
      <c r="E398" s="14" t="s">
        <v>30</v>
      </c>
      <c r="F398" s="12" t="s">
        <v>46</v>
      </c>
      <c r="G398" s="12">
        <v>0</v>
      </c>
      <c r="H398" s="15">
        <v>0</v>
      </c>
      <c r="I398" s="16">
        <v>1</v>
      </c>
      <c r="J398" s="12">
        <v>1.3888888888888889E-3</v>
      </c>
      <c r="K398" s="17"/>
      <c r="L398" s="12"/>
      <c r="M398" s="12" t="s">
        <v>44</v>
      </c>
      <c r="N398" s="12" t="s">
        <v>21</v>
      </c>
      <c r="O398" s="12" t="s">
        <v>45</v>
      </c>
      <c r="P398" s="19"/>
    </row>
    <row r="399" spans="2:16" ht="21" customHeight="1" x14ac:dyDescent="0.3">
      <c r="B399" s="3" t="s">
        <v>73</v>
      </c>
      <c r="C399" s="3">
        <v>8</v>
      </c>
      <c r="D399" s="4" t="s">
        <v>41</v>
      </c>
      <c r="E399" s="5" t="s">
        <v>34</v>
      </c>
      <c r="F399" s="3" t="s">
        <v>24</v>
      </c>
      <c r="G399" s="3">
        <v>0</v>
      </c>
      <c r="H399" s="6">
        <v>0</v>
      </c>
      <c r="I399" s="2">
        <v>5</v>
      </c>
      <c r="J399" s="3">
        <v>1.3888888888888889E-3</v>
      </c>
      <c r="K399" s="7"/>
      <c r="L399" s="3"/>
      <c r="M399" s="3" t="s">
        <v>52</v>
      </c>
      <c r="N399" s="3" t="s">
        <v>21</v>
      </c>
      <c r="O399" s="3" t="s">
        <v>67</v>
      </c>
      <c r="P399" s="19"/>
    </row>
    <row r="400" spans="2:16" ht="21" customHeight="1" x14ac:dyDescent="0.3">
      <c r="B400" s="3" t="s">
        <v>73</v>
      </c>
      <c r="C400" s="12">
        <v>17</v>
      </c>
      <c r="D400" s="13" t="s">
        <v>48</v>
      </c>
      <c r="E400" s="14" t="s">
        <v>16</v>
      </c>
      <c r="F400" s="12" t="s">
        <v>46</v>
      </c>
      <c r="G400" s="12">
        <v>0</v>
      </c>
      <c r="H400" s="15">
        <v>0</v>
      </c>
      <c r="I400" s="16">
        <v>4</v>
      </c>
      <c r="J400" s="12">
        <v>1.3888888888888889E-3</v>
      </c>
      <c r="K400" s="17"/>
      <c r="L400" s="12"/>
      <c r="M400" s="12" t="s">
        <v>52</v>
      </c>
      <c r="N400" s="12" t="s">
        <v>39</v>
      </c>
      <c r="O400" s="12" t="s">
        <v>70</v>
      </c>
      <c r="P400" s="19"/>
    </row>
    <row r="401" spans="2:16" ht="21" customHeight="1" x14ac:dyDescent="0.3">
      <c r="B401" s="3" t="s">
        <v>73</v>
      </c>
      <c r="C401" s="3">
        <v>11</v>
      </c>
      <c r="D401" s="4" t="s">
        <v>72</v>
      </c>
      <c r="E401" s="5" t="s">
        <v>30</v>
      </c>
      <c r="F401" s="3" t="s">
        <v>24</v>
      </c>
      <c r="G401" s="3">
        <v>0</v>
      </c>
      <c r="H401" s="6">
        <v>0</v>
      </c>
      <c r="I401" s="2">
        <v>2</v>
      </c>
      <c r="J401" s="3">
        <v>1.3888888888888889E-3</v>
      </c>
      <c r="K401" s="7"/>
      <c r="L401" s="3"/>
      <c r="M401" s="3" t="s">
        <v>55</v>
      </c>
      <c r="N401" s="3" t="s">
        <v>27</v>
      </c>
      <c r="O401" s="3" t="s">
        <v>56</v>
      </c>
      <c r="P401" s="19"/>
    </row>
    <row r="402" spans="2:16" ht="21" customHeight="1" x14ac:dyDescent="0.3">
      <c r="B402" s="3" t="s">
        <v>73</v>
      </c>
      <c r="C402" s="12">
        <v>22</v>
      </c>
      <c r="D402" s="13" t="s">
        <v>72</v>
      </c>
      <c r="E402" s="14" t="s">
        <v>16</v>
      </c>
      <c r="F402" s="12" t="s">
        <v>49</v>
      </c>
      <c r="G402" s="12">
        <v>0</v>
      </c>
      <c r="H402" s="15">
        <v>0</v>
      </c>
      <c r="I402" s="16">
        <v>2</v>
      </c>
      <c r="J402" s="12">
        <v>1.3888888888888889E-3</v>
      </c>
      <c r="K402" s="17"/>
      <c r="L402" s="12"/>
      <c r="M402" s="12" t="s">
        <v>35</v>
      </c>
      <c r="N402" s="12" t="s">
        <v>27</v>
      </c>
      <c r="O402" s="12" t="s">
        <v>78</v>
      </c>
      <c r="P402" s="19"/>
    </row>
    <row r="403" spans="2:16" ht="21" customHeight="1" x14ac:dyDescent="0.3">
      <c r="B403" s="3" t="s">
        <v>73</v>
      </c>
      <c r="C403" s="3">
        <v>1</v>
      </c>
      <c r="D403" s="4" t="s">
        <v>72</v>
      </c>
      <c r="E403" s="5" t="s">
        <v>30</v>
      </c>
      <c r="F403" s="3" t="s">
        <v>24</v>
      </c>
      <c r="G403" s="3">
        <v>0</v>
      </c>
      <c r="H403" s="6">
        <v>0</v>
      </c>
      <c r="I403" s="2">
        <v>3</v>
      </c>
      <c r="J403" s="3">
        <v>1.3888888888888889E-3</v>
      </c>
      <c r="K403" s="7"/>
      <c r="L403" s="3"/>
      <c r="M403" s="3" t="s">
        <v>20</v>
      </c>
      <c r="N403" s="3" t="s">
        <v>21</v>
      </c>
      <c r="O403" s="3" t="s">
        <v>57</v>
      </c>
      <c r="P403" s="19"/>
    </row>
    <row r="404" spans="2:16" ht="21" customHeight="1" x14ac:dyDescent="0.3">
      <c r="B404" s="3" t="s">
        <v>73</v>
      </c>
      <c r="C404" s="12">
        <v>5</v>
      </c>
      <c r="D404" s="13" t="s">
        <v>15</v>
      </c>
      <c r="E404" s="14" t="s">
        <v>34</v>
      </c>
      <c r="F404" s="12" t="s">
        <v>17</v>
      </c>
      <c r="G404" s="12">
        <v>0</v>
      </c>
      <c r="H404" s="15">
        <v>0</v>
      </c>
      <c r="I404" s="16">
        <v>2</v>
      </c>
      <c r="J404" s="12">
        <v>1.3888888888888889E-3</v>
      </c>
      <c r="K404" s="17"/>
      <c r="L404" s="12"/>
      <c r="M404" s="12" t="s">
        <v>52</v>
      </c>
      <c r="N404" s="12" t="s">
        <v>27</v>
      </c>
      <c r="O404" s="12" t="s">
        <v>56</v>
      </c>
      <c r="P404" s="19"/>
    </row>
    <row r="405" spans="2:16" ht="21" customHeight="1" x14ac:dyDescent="0.3">
      <c r="B405" s="3" t="s">
        <v>14</v>
      </c>
      <c r="C405" s="3">
        <v>11</v>
      </c>
      <c r="D405" s="4" t="s">
        <v>61</v>
      </c>
      <c r="E405" s="5" t="s">
        <v>16</v>
      </c>
      <c r="F405" s="3" t="s">
        <v>17</v>
      </c>
      <c r="G405" s="3">
        <v>2</v>
      </c>
      <c r="H405" s="6">
        <v>12000000</v>
      </c>
      <c r="I405" s="2">
        <v>3</v>
      </c>
      <c r="J405" s="3">
        <v>1.5046296296296294E-3</v>
      </c>
      <c r="K405" s="7" t="s">
        <v>18</v>
      </c>
      <c r="L405" s="3" t="s">
        <v>60</v>
      </c>
      <c r="M405" s="3" t="s">
        <v>52</v>
      </c>
      <c r="N405" s="3" t="s">
        <v>21</v>
      </c>
      <c r="O405" s="3" t="s">
        <v>67</v>
      </c>
      <c r="P405" s="19"/>
    </row>
    <row r="406" spans="2:16" ht="21" customHeight="1" x14ac:dyDescent="0.3">
      <c r="B406" s="3" t="s">
        <v>14</v>
      </c>
      <c r="C406" s="12">
        <v>28</v>
      </c>
      <c r="D406" s="13" t="s">
        <v>75</v>
      </c>
      <c r="E406" s="14" t="s">
        <v>53</v>
      </c>
      <c r="F406" s="12" t="s">
        <v>46</v>
      </c>
      <c r="G406" s="12">
        <v>2</v>
      </c>
      <c r="H406" s="15">
        <v>12000000</v>
      </c>
      <c r="I406" s="16">
        <v>1</v>
      </c>
      <c r="J406" s="12">
        <v>1.5046296296296294E-3</v>
      </c>
      <c r="K406" s="17" t="s">
        <v>18</v>
      </c>
      <c r="L406" s="12" t="s">
        <v>19</v>
      </c>
      <c r="M406" s="12" t="s">
        <v>52</v>
      </c>
      <c r="N406" s="12" t="s">
        <v>36</v>
      </c>
      <c r="O406" s="12" t="s">
        <v>58</v>
      </c>
      <c r="P406" s="19"/>
    </row>
    <row r="407" spans="2:16" ht="21" customHeight="1" x14ac:dyDescent="0.3">
      <c r="B407" s="3" t="s">
        <v>14</v>
      </c>
      <c r="C407" s="3">
        <v>12</v>
      </c>
      <c r="D407" s="4" t="s">
        <v>23</v>
      </c>
      <c r="E407" s="5" t="s">
        <v>30</v>
      </c>
      <c r="F407" s="3" t="s">
        <v>24</v>
      </c>
      <c r="G407" s="3">
        <v>2</v>
      </c>
      <c r="H407" s="6">
        <v>38000000</v>
      </c>
      <c r="I407" s="2">
        <v>4</v>
      </c>
      <c r="J407" s="3">
        <v>1.5046296296296294E-3</v>
      </c>
      <c r="K407" s="7" t="s">
        <v>50</v>
      </c>
      <c r="L407" s="3" t="s">
        <v>38</v>
      </c>
      <c r="M407" s="3" t="s">
        <v>35</v>
      </c>
      <c r="N407" s="3" t="s">
        <v>27</v>
      </c>
      <c r="O407" s="3" t="s">
        <v>56</v>
      </c>
      <c r="P407" s="19"/>
    </row>
    <row r="408" spans="2:16" ht="21" customHeight="1" x14ac:dyDescent="0.3">
      <c r="B408" s="3" t="s">
        <v>14</v>
      </c>
      <c r="C408" s="12">
        <v>30</v>
      </c>
      <c r="D408" s="13" t="s">
        <v>29</v>
      </c>
      <c r="E408" s="14" t="s">
        <v>76</v>
      </c>
      <c r="F408" s="12" t="s">
        <v>46</v>
      </c>
      <c r="G408" s="12">
        <v>2</v>
      </c>
      <c r="H408" s="15">
        <v>12000000</v>
      </c>
      <c r="I408" s="16">
        <v>5</v>
      </c>
      <c r="J408" s="12">
        <v>1.5046296296296294E-3</v>
      </c>
      <c r="K408" s="17" t="s">
        <v>18</v>
      </c>
      <c r="L408" s="12" t="s">
        <v>43</v>
      </c>
      <c r="M408" s="12" t="s">
        <v>32</v>
      </c>
      <c r="N408" s="12" t="s">
        <v>27</v>
      </c>
      <c r="O408" s="12" t="s">
        <v>56</v>
      </c>
      <c r="P408" s="19"/>
    </row>
    <row r="409" spans="2:16" ht="21" customHeight="1" x14ac:dyDescent="0.3">
      <c r="B409" s="3" t="s">
        <v>14</v>
      </c>
      <c r="C409" s="3">
        <v>14</v>
      </c>
      <c r="D409" s="4" t="s">
        <v>29</v>
      </c>
      <c r="E409" s="5" t="s">
        <v>76</v>
      </c>
      <c r="F409" s="3" t="s">
        <v>46</v>
      </c>
      <c r="G409" s="3">
        <v>1</v>
      </c>
      <c r="H409" s="6">
        <v>7000000</v>
      </c>
      <c r="I409" s="2">
        <v>1</v>
      </c>
      <c r="J409" s="3">
        <v>1.5046296296296294E-3</v>
      </c>
      <c r="K409" s="7" t="s">
        <v>18</v>
      </c>
      <c r="L409" s="3" t="s">
        <v>51</v>
      </c>
      <c r="M409" s="3" t="s">
        <v>26</v>
      </c>
      <c r="N409" s="3" t="s">
        <v>27</v>
      </c>
      <c r="O409" s="3" t="s">
        <v>33</v>
      </c>
      <c r="P409" s="19"/>
    </row>
    <row r="410" spans="2:16" ht="21" customHeight="1" x14ac:dyDescent="0.3">
      <c r="B410" s="3" t="s">
        <v>14</v>
      </c>
      <c r="C410" s="12">
        <v>26</v>
      </c>
      <c r="D410" s="13" t="s">
        <v>29</v>
      </c>
      <c r="E410" s="14" t="s">
        <v>53</v>
      </c>
      <c r="F410" s="12" t="s">
        <v>24</v>
      </c>
      <c r="G410" s="12">
        <v>4</v>
      </c>
      <c r="H410" s="15">
        <v>20000000</v>
      </c>
      <c r="I410" s="16">
        <v>2</v>
      </c>
      <c r="J410" s="12">
        <v>1.5046296296296294E-3</v>
      </c>
      <c r="K410" s="17" t="s">
        <v>18</v>
      </c>
      <c r="L410" s="12" t="s">
        <v>60</v>
      </c>
      <c r="M410" s="12" t="s">
        <v>55</v>
      </c>
      <c r="N410" s="12" t="s">
        <v>21</v>
      </c>
      <c r="O410" s="12" t="s">
        <v>67</v>
      </c>
      <c r="P410" s="19"/>
    </row>
    <row r="411" spans="2:16" ht="21" customHeight="1" x14ac:dyDescent="0.3">
      <c r="B411" s="3" t="s">
        <v>14</v>
      </c>
      <c r="C411" s="3">
        <v>5</v>
      </c>
      <c r="D411" s="4" t="s">
        <v>41</v>
      </c>
      <c r="E411" s="5" t="s">
        <v>30</v>
      </c>
      <c r="F411" s="3" t="s">
        <v>46</v>
      </c>
      <c r="G411" s="3">
        <v>1</v>
      </c>
      <c r="H411" s="6">
        <v>19000000</v>
      </c>
      <c r="I411" s="2">
        <v>1</v>
      </c>
      <c r="J411" s="3">
        <v>1.5046296296296294E-3</v>
      </c>
      <c r="K411" s="7" t="s">
        <v>50</v>
      </c>
      <c r="L411" s="3" t="s">
        <v>43</v>
      </c>
      <c r="M411" s="3" t="s">
        <v>47</v>
      </c>
      <c r="N411" s="3" t="s">
        <v>21</v>
      </c>
      <c r="O411" s="3" t="s">
        <v>67</v>
      </c>
      <c r="P411" s="19"/>
    </row>
    <row r="412" spans="2:16" ht="21" customHeight="1" x14ac:dyDescent="0.3">
      <c r="B412" s="3" t="s">
        <v>14</v>
      </c>
      <c r="C412" s="12">
        <v>29</v>
      </c>
      <c r="D412" s="13" t="s">
        <v>41</v>
      </c>
      <c r="E412" s="14" t="s">
        <v>30</v>
      </c>
      <c r="F412" s="12" t="s">
        <v>24</v>
      </c>
      <c r="G412" s="12">
        <v>3</v>
      </c>
      <c r="H412" s="15">
        <v>15000000</v>
      </c>
      <c r="I412" s="16">
        <v>3</v>
      </c>
      <c r="J412" s="12">
        <v>1.5046296296296294E-3</v>
      </c>
      <c r="K412" s="17" t="s">
        <v>18</v>
      </c>
      <c r="L412" s="12" t="s">
        <v>68</v>
      </c>
      <c r="M412" s="12" t="s">
        <v>44</v>
      </c>
      <c r="N412" s="12" t="s">
        <v>39</v>
      </c>
      <c r="O412" s="12" t="s">
        <v>70</v>
      </c>
      <c r="P412" s="19"/>
    </row>
    <row r="413" spans="2:16" ht="21" customHeight="1" x14ac:dyDescent="0.3">
      <c r="B413" s="3" t="s">
        <v>14</v>
      </c>
      <c r="C413" s="3">
        <v>2</v>
      </c>
      <c r="D413" s="4" t="s">
        <v>48</v>
      </c>
      <c r="E413" s="5" t="s">
        <v>16</v>
      </c>
      <c r="F413" s="3" t="s">
        <v>46</v>
      </c>
      <c r="G413" s="3">
        <v>4</v>
      </c>
      <c r="H413" s="6">
        <v>20000000</v>
      </c>
      <c r="I413" s="2">
        <v>4</v>
      </c>
      <c r="J413" s="3">
        <v>1.5046296296296294E-3</v>
      </c>
      <c r="K413" s="7" t="s">
        <v>65</v>
      </c>
      <c r="L413" s="3" t="s">
        <v>51</v>
      </c>
      <c r="M413" s="3" t="s">
        <v>44</v>
      </c>
      <c r="N413" s="3" t="s">
        <v>27</v>
      </c>
      <c r="O413" s="3" t="s">
        <v>56</v>
      </c>
      <c r="P413" s="19"/>
    </row>
    <row r="414" spans="2:16" ht="21" customHeight="1" x14ac:dyDescent="0.3">
      <c r="B414" s="3" t="s">
        <v>14</v>
      </c>
      <c r="C414" s="12">
        <v>25</v>
      </c>
      <c r="D414" s="13" t="s">
        <v>48</v>
      </c>
      <c r="E414" s="14" t="s">
        <v>16</v>
      </c>
      <c r="F414" s="12" t="s">
        <v>17</v>
      </c>
      <c r="G414" s="12">
        <v>5</v>
      </c>
      <c r="H414" s="15">
        <v>25000000</v>
      </c>
      <c r="I414" s="16">
        <v>4</v>
      </c>
      <c r="J414" s="12">
        <v>1.5046296296296294E-3</v>
      </c>
      <c r="K414" s="17" t="s">
        <v>18</v>
      </c>
      <c r="L414" s="12" t="s">
        <v>19</v>
      </c>
      <c r="M414" s="12" t="s">
        <v>52</v>
      </c>
      <c r="N414" s="12" t="s">
        <v>21</v>
      </c>
      <c r="O414" s="12" t="s">
        <v>57</v>
      </c>
      <c r="P414" s="19"/>
    </row>
    <row r="415" spans="2:16" ht="21" customHeight="1" x14ac:dyDescent="0.3">
      <c r="B415" s="3" t="s">
        <v>14</v>
      </c>
      <c r="C415" s="3">
        <v>17</v>
      </c>
      <c r="D415" s="4" t="s">
        <v>48</v>
      </c>
      <c r="E415" s="5" t="s">
        <v>34</v>
      </c>
      <c r="F415" s="3" t="s">
        <v>17</v>
      </c>
      <c r="G415" s="3">
        <v>5</v>
      </c>
      <c r="H415" s="6">
        <v>21000000</v>
      </c>
      <c r="I415" s="2">
        <v>1</v>
      </c>
      <c r="J415" s="3">
        <v>1.5046296296296294E-3</v>
      </c>
      <c r="K415" s="7" t="s">
        <v>18</v>
      </c>
      <c r="L415" s="3" t="s">
        <v>68</v>
      </c>
      <c r="M415" s="3" t="s">
        <v>55</v>
      </c>
      <c r="N415" s="3" t="s">
        <v>39</v>
      </c>
      <c r="O415" s="3" t="s">
        <v>40</v>
      </c>
      <c r="P415" s="19"/>
    </row>
    <row r="416" spans="2:16" ht="21" customHeight="1" x14ac:dyDescent="0.3">
      <c r="B416" s="3" t="s">
        <v>14</v>
      </c>
      <c r="C416" s="12">
        <v>11</v>
      </c>
      <c r="D416" s="13" t="s">
        <v>61</v>
      </c>
      <c r="E416" s="14" t="s">
        <v>16</v>
      </c>
      <c r="F416" s="12" t="s">
        <v>17</v>
      </c>
      <c r="G416" s="12">
        <v>2</v>
      </c>
      <c r="H416" s="15">
        <v>12000000</v>
      </c>
      <c r="I416" s="16">
        <v>3</v>
      </c>
      <c r="J416" s="12">
        <v>1.5046296296296294E-3</v>
      </c>
      <c r="K416" s="17" t="s">
        <v>18</v>
      </c>
      <c r="L416" s="12" t="s">
        <v>60</v>
      </c>
      <c r="M416" s="12" t="s">
        <v>52</v>
      </c>
      <c r="N416" s="12" t="s">
        <v>21</v>
      </c>
      <c r="O416" s="12" t="s">
        <v>67</v>
      </c>
      <c r="P416" s="19"/>
    </row>
    <row r="417" spans="2:16" ht="21" customHeight="1" x14ac:dyDescent="0.3">
      <c r="B417" s="3" t="s">
        <v>14</v>
      </c>
      <c r="C417" s="3">
        <v>28</v>
      </c>
      <c r="D417" s="4" t="s">
        <v>75</v>
      </c>
      <c r="E417" s="5" t="s">
        <v>53</v>
      </c>
      <c r="F417" s="3" t="s">
        <v>46</v>
      </c>
      <c r="G417" s="3">
        <v>2</v>
      </c>
      <c r="H417" s="6">
        <v>12000000</v>
      </c>
      <c r="I417" s="2">
        <v>1</v>
      </c>
      <c r="J417" s="3">
        <v>1.5046296296296294E-3</v>
      </c>
      <c r="K417" s="7" t="s">
        <v>18</v>
      </c>
      <c r="L417" s="3" t="s">
        <v>19</v>
      </c>
      <c r="M417" s="3" t="s">
        <v>52</v>
      </c>
      <c r="N417" s="3" t="s">
        <v>36</v>
      </c>
      <c r="O417" s="3" t="s">
        <v>58</v>
      </c>
      <c r="P417" s="19"/>
    </row>
    <row r="418" spans="2:16" ht="21" customHeight="1" x14ac:dyDescent="0.3">
      <c r="B418" s="3" t="s">
        <v>14</v>
      </c>
      <c r="C418" s="12">
        <v>12</v>
      </c>
      <c r="D418" s="13" t="s">
        <v>23</v>
      </c>
      <c r="E418" s="14" t="s">
        <v>30</v>
      </c>
      <c r="F418" s="12" t="s">
        <v>24</v>
      </c>
      <c r="G418" s="12">
        <v>2</v>
      </c>
      <c r="H418" s="15">
        <v>38000000</v>
      </c>
      <c r="I418" s="16">
        <v>4</v>
      </c>
      <c r="J418" s="12">
        <v>1.5046296296296294E-3</v>
      </c>
      <c r="K418" s="17" t="s">
        <v>50</v>
      </c>
      <c r="L418" s="12" t="s">
        <v>38</v>
      </c>
      <c r="M418" s="12" t="s">
        <v>35</v>
      </c>
      <c r="N418" s="12" t="s">
        <v>27</v>
      </c>
      <c r="O418" s="12" t="s">
        <v>56</v>
      </c>
      <c r="P418" s="19"/>
    </row>
    <row r="419" spans="2:16" ht="21" customHeight="1" x14ac:dyDescent="0.3">
      <c r="B419" s="3" t="s">
        <v>73</v>
      </c>
      <c r="C419" s="3">
        <v>30</v>
      </c>
      <c r="D419" s="4" t="s">
        <v>48</v>
      </c>
      <c r="E419" s="5" t="s">
        <v>16</v>
      </c>
      <c r="F419" s="3" t="s">
        <v>49</v>
      </c>
      <c r="G419" s="3">
        <v>0</v>
      </c>
      <c r="H419" s="6">
        <v>0</v>
      </c>
      <c r="I419" s="2">
        <v>2</v>
      </c>
      <c r="J419" s="3">
        <v>1.5046296296296294E-3</v>
      </c>
      <c r="K419" s="7"/>
      <c r="L419" s="3"/>
      <c r="M419" s="3" t="s">
        <v>35</v>
      </c>
      <c r="N419" s="3" t="s">
        <v>39</v>
      </c>
      <c r="O419" s="3" t="s">
        <v>40</v>
      </c>
      <c r="P419" s="19"/>
    </row>
    <row r="420" spans="2:16" ht="21" customHeight="1" x14ac:dyDescent="0.3">
      <c r="B420" s="3" t="s">
        <v>73</v>
      </c>
      <c r="C420" s="12">
        <v>11</v>
      </c>
      <c r="D420" s="13" t="s">
        <v>48</v>
      </c>
      <c r="E420" s="14" t="s">
        <v>42</v>
      </c>
      <c r="F420" s="12" t="s">
        <v>24</v>
      </c>
      <c r="G420" s="12">
        <v>0</v>
      </c>
      <c r="H420" s="15">
        <v>0</v>
      </c>
      <c r="I420" s="16">
        <v>3</v>
      </c>
      <c r="J420" s="12">
        <v>1.5046296296296294E-3</v>
      </c>
      <c r="K420" s="17"/>
      <c r="L420" s="12"/>
      <c r="M420" s="12" t="s">
        <v>20</v>
      </c>
      <c r="N420" s="12" t="s">
        <v>27</v>
      </c>
      <c r="O420" s="12" t="s">
        <v>56</v>
      </c>
      <c r="P420" s="19"/>
    </row>
    <row r="421" spans="2:16" ht="21" customHeight="1" x14ac:dyDescent="0.3">
      <c r="B421" s="3" t="s">
        <v>14</v>
      </c>
      <c r="C421" s="3">
        <v>11</v>
      </c>
      <c r="D421" s="4" t="s">
        <v>59</v>
      </c>
      <c r="E421" s="5" t="s">
        <v>53</v>
      </c>
      <c r="F421" s="3" t="s">
        <v>17</v>
      </c>
      <c r="G421" s="3">
        <v>5</v>
      </c>
      <c r="H421" s="6">
        <v>25000000</v>
      </c>
      <c r="I421" s="2">
        <v>3</v>
      </c>
      <c r="J421" s="3">
        <v>1.5277777777777779E-3</v>
      </c>
      <c r="K421" s="7" t="s">
        <v>18</v>
      </c>
      <c r="L421" s="3" t="s">
        <v>51</v>
      </c>
      <c r="M421" s="3" t="s">
        <v>20</v>
      </c>
      <c r="N421" s="3" t="s">
        <v>39</v>
      </c>
      <c r="O421" s="3" t="s">
        <v>40</v>
      </c>
      <c r="P421" s="19"/>
    </row>
    <row r="422" spans="2:16" ht="21" customHeight="1" x14ac:dyDescent="0.3">
      <c r="B422" s="3" t="s">
        <v>14</v>
      </c>
      <c r="C422" s="12">
        <v>15</v>
      </c>
      <c r="D422" s="13" t="s">
        <v>59</v>
      </c>
      <c r="E422" s="14" t="s">
        <v>34</v>
      </c>
      <c r="F422" s="12" t="s">
        <v>46</v>
      </c>
      <c r="G422" s="12">
        <v>2</v>
      </c>
      <c r="H422" s="15">
        <v>12000000</v>
      </c>
      <c r="I422" s="16">
        <v>1</v>
      </c>
      <c r="J422" s="12">
        <v>1.5277777777777779E-3</v>
      </c>
      <c r="K422" s="17" t="s">
        <v>18</v>
      </c>
      <c r="L422" s="12" t="s">
        <v>31</v>
      </c>
      <c r="M422" s="12" t="s">
        <v>47</v>
      </c>
      <c r="N422" s="12" t="s">
        <v>27</v>
      </c>
      <c r="O422" s="12" t="s">
        <v>33</v>
      </c>
      <c r="P422" s="19"/>
    </row>
    <row r="423" spans="2:16" ht="21" customHeight="1" x14ac:dyDescent="0.3">
      <c r="B423" s="3" t="s">
        <v>14</v>
      </c>
      <c r="C423" s="3">
        <v>14</v>
      </c>
      <c r="D423" s="4" t="s">
        <v>61</v>
      </c>
      <c r="E423" s="5" t="s">
        <v>30</v>
      </c>
      <c r="F423" s="3" t="s">
        <v>24</v>
      </c>
      <c r="G423" s="3">
        <v>2</v>
      </c>
      <c r="H423" s="6">
        <v>12000000</v>
      </c>
      <c r="I423" s="2">
        <v>1</v>
      </c>
      <c r="J423" s="3">
        <v>1.5277777777777779E-3</v>
      </c>
      <c r="K423" s="7" t="s">
        <v>18</v>
      </c>
      <c r="L423" s="3" t="s">
        <v>51</v>
      </c>
      <c r="M423" s="3" t="s">
        <v>32</v>
      </c>
      <c r="N423" s="3" t="s">
        <v>36</v>
      </c>
      <c r="O423" s="3" t="s">
        <v>69</v>
      </c>
      <c r="P423" s="19"/>
    </row>
    <row r="424" spans="2:16" ht="21" customHeight="1" x14ac:dyDescent="0.3">
      <c r="B424" s="3" t="s">
        <v>14</v>
      </c>
      <c r="C424" s="12">
        <v>11</v>
      </c>
      <c r="D424" s="13" t="s">
        <v>61</v>
      </c>
      <c r="E424" s="14" t="s">
        <v>16</v>
      </c>
      <c r="F424" s="12" t="s">
        <v>46</v>
      </c>
      <c r="G424" s="12">
        <v>1</v>
      </c>
      <c r="H424" s="15">
        <v>7000000</v>
      </c>
      <c r="I424" s="16">
        <v>1</v>
      </c>
      <c r="J424" s="12">
        <v>1.5277777777777779E-3</v>
      </c>
      <c r="K424" s="17" t="s">
        <v>18</v>
      </c>
      <c r="L424" s="12" t="s">
        <v>43</v>
      </c>
      <c r="M424" s="12" t="s">
        <v>35</v>
      </c>
      <c r="N424" s="12" t="s">
        <v>27</v>
      </c>
      <c r="O424" s="12" t="s">
        <v>33</v>
      </c>
      <c r="P424" s="19"/>
    </row>
    <row r="425" spans="2:16" ht="21" customHeight="1" x14ac:dyDescent="0.3">
      <c r="B425" s="3" t="s">
        <v>14</v>
      </c>
      <c r="C425" s="3">
        <v>1</v>
      </c>
      <c r="D425" s="4" t="s">
        <v>63</v>
      </c>
      <c r="E425" s="5" t="s">
        <v>30</v>
      </c>
      <c r="F425" s="3" t="s">
        <v>17</v>
      </c>
      <c r="G425" s="3">
        <v>4</v>
      </c>
      <c r="H425" s="6">
        <v>20000000</v>
      </c>
      <c r="I425" s="2">
        <v>2</v>
      </c>
      <c r="J425" s="3">
        <v>1.5277777777777779E-3</v>
      </c>
      <c r="K425" s="7" t="s">
        <v>65</v>
      </c>
      <c r="L425" s="3" t="s">
        <v>31</v>
      </c>
      <c r="M425" s="3" t="s">
        <v>26</v>
      </c>
      <c r="N425" s="3" t="s">
        <v>21</v>
      </c>
      <c r="O425" s="3" t="s">
        <v>57</v>
      </c>
      <c r="P425" s="19"/>
    </row>
    <row r="426" spans="2:16" ht="21" customHeight="1" x14ac:dyDescent="0.3">
      <c r="B426" s="3" t="s">
        <v>14</v>
      </c>
      <c r="C426" s="12">
        <v>7</v>
      </c>
      <c r="D426" s="13" t="s">
        <v>63</v>
      </c>
      <c r="E426" s="14" t="s">
        <v>30</v>
      </c>
      <c r="F426" s="12" t="s">
        <v>46</v>
      </c>
      <c r="G426" s="12">
        <v>3</v>
      </c>
      <c r="H426" s="15">
        <v>15000000</v>
      </c>
      <c r="I426" s="16">
        <v>1</v>
      </c>
      <c r="J426" s="12">
        <v>1.5277777777777779E-3</v>
      </c>
      <c r="K426" s="17" t="s">
        <v>18</v>
      </c>
      <c r="L426" s="12" t="s">
        <v>51</v>
      </c>
      <c r="M426" s="12" t="s">
        <v>47</v>
      </c>
      <c r="N426" s="12" t="s">
        <v>21</v>
      </c>
      <c r="O426" s="12" t="s">
        <v>45</v>
      </c>
      <c r="P426" s="19"/>
    </row>
    <row r="427" spans="2:16" ht="21" customHeight="1" x14ac:dyDescent="0.3">
      <c r="B427" s="3" t="s">
        <v>14</v>
      </c>
      <c r="C427" s="3">
        <v>1</v>
      </c>
      <c r="D427" s="4" t="s">
        <v>63</v>
      </c>
      <c r="E427" s="5" t="s">
        <v>34</v>
      </c>
      <c r="F427" s="3" t="s">
        <v>24</v>
      </c>
      <c r="G427" s="3">
        <v>3</v>
      </c>
      <c r="H427" s="6">
        <v>15000000</v>
      </c>
      <c r="I427" s="2">
        <v>2</v>
      </c>
      <c r="J427" s="3">
        <v>1.5277777777777779E-3</v>
      </c>
      <c r="K427" s="7" t="s">
        <v>18</v>
      </c>
      <c r="L427" s="3" t="s">
        <v>19</v>
      </c>
      <c r="M427" s="3" t="s">
        <v>55</v>
      </c>
      <c r="N427" s="3" t="s">
        <v>27</v>
      </c>
      <c r="O427" s="3" t="s">
        <v>56</v>
      </c>
      <c r="P427" s="19"/>
    </row>
    <row r="428" spans="2:16" ht="21" customHeight="1" x14ac:dyDescent="0.3">
      <c r="B428" s="3" t="s">
        <v>14</v>
      </c>
      <c r="C428" s="12">
        <v>6</v>
      </c>
      <c r="D428" s="13" t="s">
        <v>75</v>
      </c>
      <c r="E428" s="14" t="s">
        <v>53</v>
      </c>
      <c r="F428" s="12" t="s">
        <v>46</v>
      </c>
      <c r="G428" s="12">
        <v>2</v>
      </c>
      <c r="H428" s="15">
        <v>38000000</v>
      </c>
      <c r="I428" s="16">
        <v>1</v>
      </c>
      <c r="J428" s="12">
        <v>1.5277777777777779E-3</v>
      </c>
      <c r="K428" s="17" t="s">
        <v>50</v>
      </c>
      <c r="L428" s="12" t="s">
        <v>31</v>
      </c>
      <c r="M428" s="12" t="s">
        <v>20</v>
      </c>
      <c r="N428" s="12" t="s">
        <v>21</v>
      </c>
      <c r="O428" s="12" t="s">
        <v>66</v>
      </c>
      <c r="P428" s="19"/>
    </row>
    <row r="429" spans="2:16" ht="21" customHeight="1" x14ac:dyDescent="0.3">
      <c r="B429" s="3" t="s">
        <v>14</v>
      </c>
      <c r="C429" s="3">
        <v>31</v>
      </c>
      <c r="D429" s="4" t="s">
        <v>23</v>
      </c>
      <c r="E429" s="5" t="s">
        <v>30</v>
      </c>
      <c r="F429" s="3" t="s">
        <v>24</v>
      </c>
      <c r="G429" s="3">
        <v>1</v>
      </c>
      <c r="H429" s="6">
        <v>19000000</v>
      </c>
      <c r="I429" s="2">
        <v>2</v>
      </c>
      <c r="J429" s="3">
        <v>1.5277777777777779E-3</v>
      </c>
      <c r="K429" s="7" t="s">
        <v>50</v>
      </c>
      <c r="L429" s="3" t="s">
        <v>19</v>
      </c>
      <c r="M429" s="3" t="s">
        <v>32</v>
      </c>
      <c r="N429" s="3" t="s">
        <v>27</v>
      </c>
      <c r="O429" s="3" t="s">
        <v>56</v>
      </c>
      <c r="P429" s="19"/>
    </row>
    <row r="430" spans="2:16" ht="21" customHeight="1" x14ac:dyDescent="0.3">
      <c r="B430" s="3" t="s">
        <v>14</v>
      </c>
      <c r="C430" s="12">
        <v>12</v>
      </c>
      <c r="D430" s="13" t="s">
        <v>23</v>
      </c>
      <c r="E430" s="14" t="s">
        <v>30</v>
      </c>
      <c r="F430" s="12" t="s">
        <v>46</v>
      </c>
      <c r="G430" s="12">
        <v>2</v>
      </c>
      <c r="H430" s="15">
        <v>10000000</v>
      </c>
      <c r="I430" s="16">
        <v>4</v>
      </c>
      <c r="J430" s="12">
        <v>1.5277777777777779E-3</v>
      </c>
      <c r="K430" s="17" t="s">
        <v>18</v>
      </c>
      <c r="L430" s="12" t="s">
        <v>25</v>
      </c>
      <c r="M430" s="12" t="s">
        <v>44</v>
      </c>
      <c r="N430" s="12" t="s">
        <v>39</v>
      </c>
      <c r="O430" s="12" t="s">
        <v>40</v>
      </c>
      <c r="P430" s="19"/>
    </row>
    <row r="431" spans="2:16" ht="21" customHeight="1" x14ac:dyDescent="0.3">
      <c r="B431" s="3" t="s">
        <v>14</v>
      </c>
      <c r="C431" s="3">
        <v>28</v>
      </c>
      <c r="D431" s="4" t="s">
        <v>29</v>
      </c>
      <c r="E431" s="5" t="s">
        <v>76</v>
      </c>
      <c r="F431" s="3" t="s">
        <v>71</v>
      </c>
      <c r="G431" s="3">
        <v>5</v>
      </c>
      <c r="H431" s="6">
        <v>21000000</v>
      </c>
      <c r="I431" s="2">
        <v>3</v>
      </c>
      <c r="J431" s="3">
        <v>1.5277777777777779E-3</v>
      </c>
      <c r="K431" s="7" t="s">
        <v>18</v>
      </c>
      <c r="L431" s="3" t="s">
        <v>60</v>
      </c>
      <c r="M431" s="3" t="s">
        <v>44</v>
      </c>
      <c r="N431" s="3" t="s">
        <v>27</v>
      </c>
      <c r="O431" s="3" t="s">
        <v>78</v>
      </c>
      <c r="P431" s="19"/>
    </row>
    <row r="432" spans="2:16" ht="21" customHeight="1" x14ac:dyDescent="0.3">
      <c r="B432" s="3" t="s">
        <v>14</v>
      </c>
      <c r="C432" s="12">
        <v>2</v>
      </c>
      <c r="D432" s="13" t="s">
        <v>29</v>
      </c>
      <c r="E432" s="14" t="s">
        <v>16</v>
      </c>
      <c r="F432" s="12" t="s">
        <v>49</v>
      </c>
      <c r="G432" s="12">
        <v>2</v>
      </c>
      <c r="H432" s="15">
        <v>10000000</v>
      </c>
      <c r="I432" s="16">
        <v>2</v>
      </c>
      <c r="J432" s="12">
        <v>1.5277777777777779E-3</v>
      </c>
      <c r="K432" s="17" t="s">
        <v>18</v>
      </c>
      <c r="L432" s="12" t="s">
        <v>51</v>
      </c>
      <c r="M432" s="12" t="s">
        <v>32</v>
      </c>
      <c r="N432" s="12" t="s">
        <v>27</v>
      </c>
      <c r="O432" s="12" t="s">
        <v>33</v>
      </c>
      <c r="P432" s="19"/>
    </row>
    <row r="433" spans="2:16" ht="21" customHeight="1" x14ac:dyDescent="0.3">
      <c r="B433" s="3" t="s">
        <v>14</v>
      </c>
      <c r="C433" s="3">
        <v>21</v>
      </c>
      <c r="D433" s="4" t="s">
        <v>29</v>
      </c>
      <c r="E433" s="5" t="s">
        <v>34</v>
      </c>
      <c r="F433" s="3" t="s">
        <v>24</v>
      </c>
      <c r="G433" s="3">
        <v>2</v>
      </c>
      <c r="H433" s="6">
        <v>12000000</v>
      </c>
      <c r="I433" s="2">
        <v>3</v>
      </c>
      <c r="J433" s="3">
        <v>1.5277777777777779E-3</v>
      </c>
      <c r="K433" s="7" t="s">
        <v>18</v>
      </c>
      <c r="L433" s="3" t="s">
        <v>19</v>
      </c>
      <c r="M433" s="3" t="s">
        <v>32</v>
      </c>
      <c r="N433" s="3" t="s">
        <v>36</v>
      </c>
      <c r="O433" s="3" t="s">
        <v>58</v>
      </c>
      <c r="P433" s="19"/>
    </row>
    <row r="434" spans="2:16" ht="21" customHeight="1" x14ac:dyDescent="0.3">
      <c r="B434" s="3" t="s">
        <v>14</v>
      </c>
      <c r="C434" s="12">
        <v>30</v>
      </c>
      <c r="D434" s="13" t="s">
        <v>29</v>
      </c>
      <c r="E434" s="14" t="s">
        <v>30</v>
      </c>
      <c r="F434" s="12" t="s">
        <v>17</v>
      </c>
      <c r="G434" s="12">
        <v>4</v>
      </c>
      <c r="H434" s="15">
        <v>15000000</v>
      </c>
      <c r="I434" s="16">
        <v>1</v>
      </c>
      <c r="J434" s="12">
        <v>1.5277777777777779E-3</v>
      </c>
      <c r="K434" s="17" t="s">
        <v>18</v>
      </c>
      <c r="L434" s="12" t="s">
        <v>43</v>
      </c>
      <c r="M434" s="12" t="s">
        <v>26</v>
      </c>
      <c r="N434" s="12" t="s">
        <v>27</v>
      </c>
      <c r="O434" s="12" t="s">
        <v>78</v>
      </c>
      <c r="P434" s="19"/>
    </row>
    <row r="435" spans="2:16" ht="21" customHeight="1" x14ac:dyDescent="0.3">
      <c r="B435" s="3" t="s">
        <v>14</v>
      </c>
      <c r="C435" s="3">
        <v>24</v>
      </c>
      <c r="D435" s="4" t="s">
        <v>29</v>
      </c>
      <c r="E435" s="5" t="s">
        <v>76</v>
      </c>
      <c r="F435" s="3" t="s">
        <v>46</v>
      </c>
      <c r="G435" s="3">
        <v>5</v>
      </c>
      <c r="H435" s="6">
        <v>25000000</v>
      </c>
      <c r="I435" s="2">
        <v>2</v>
      </c>
      <c r="J435" s="3">
        <v>1.5277777777777779E-3</v>
      </c>
      <c r="K435" s="7" t="s">
        <v>18</v>
      </c>
      <c r="L435" s="3" t="s">
        <v>19</v>
      </c>
      <c r="M435" s="3" t="s">
        <v>35</v>
      </c>
      <c r="N435" s="3" t="s">
        <v>39</v>
      </c>
      <c r="O435" s="3" t="s">
        <v>40</v>
      </c>
      <c r="P435" s="19"/>
    </row>
    <row r="436" spans="2:16" ht="21" customHeight="1" x14ac:dyDescent="0.3">
      <c r="B436" s="3" t="s">
        <v>14</v>
      </c>
      <c r="C436" s="12">
        <v>24</v>
      </c>
      <c r="D436" s="13" t="s">
        <v>29</v>
      </c>
      <c r="E436" s="14" t="s">
        <v>42</v>
      </c>
      <c r="F436" s="12" t="s">
        <v>24</v>
      </c>
      <c r="G436" s="12">
        <v>3</v>
      </c>
      <c r="H436" s="15">
        <v>15000000</v>
      </c>
      <c r="I436" s="16">
        <v>2</v>
      </c>
      <c r="J436" s="12">
        <v>1.5277777777777779E-3</v>
      </c>
      <c r="K436" s="17" t="s">
        <v>18</v>
      </c>
      <c r="L436" s="12" t="s">
        <v>54</v>
      </c>
      <c r="M436" s="12" t="s">
        <v>44</v>
      </c>
      <c r="N436" s="12" t="s">
        <v>27</v>
      </c>
      <c r="O436" s="12" t="s">
        <v>28</v>
      </c>
      <c r="P436" s="19"/>
    </row>
    <row r="437" spans="2:16" ht="21" customHeight="1" x14ac:dyDescent="0.3">
      <c r="B437" s="3" t="s">
        <v>14</v>
      </c>
      <c r="C437" s="3">
        <v>30</v>
      </c>
      <c r="D437" s="4" t="s">
        <v>29</v>
      </c>
      <c r="E437" s="5" t="s">
        <v>53</v>
      </c>
      <c r="F437" s="3" t="s">
        <v>17</v>
      </c>
      <c r="G437" s="3">
        <v>2</v>
      </c>
      <c r="H437" s="6">
        <v>12000000</v>
      </c>
      <c r="I437" s="2">
        <v>2</v>
      </c>
      <c r="J437" s="3">
        <v>1.5277777777777779E-3</v>
      </c>
      <c r="K437" s="7" t="s">
        <v>18</v>
      </c>
      <c r="L437" s="3" t="s">
        <v>51</v>
      </c>
      <c r="M437" s="3" t="s">
        <v>20</v>
      </c>
      <c r="N437" s="3" t="s">
        <v>36</v>
      </c>
      <c r="O437" s="3" t="s">
        <v>69</v>
      </c>
      <c r="P437" s="19"/>
    </row>
    <row r="438" spans="2:16" ht="21" customHeight="1" x14ac:dyDescent="0.3">
      <c r="B438" s="3" t="s">
        <v>14</v>
      </c>
      <c r="C438" s="12">
        <v>22</v>
      </c>
      <c r="D438" s="13" t="s">
        <v>29</v>
      </c>
      <c r="E438" s="14" t="s">
        <v>53</v>
      </c>
      <c r="F438" s="12" t="s">
        <v>17</v>
      </c>
      <c r="G438" s="12">
        <v>3</v>
      </c>
      <c r="H438" s="15">
        <v>12000000</v>
      </c>
      <c r="I438" s="16">
        <v>2</v>
      </c>
      <c r="J438" s="12">
        <v>1.5277777777777779E-3</v>
      </c>
      <c r="K438" s="17" t="s">
        <v>18</v>
      </c>
      <c r="L438" s="12" t="s">
        <v>19</v>
      </c>
      <c r="M438" s="12" t="s">
        <v>47</v>
      </c>
      <c r="N438" s="12" t="s">
        <v>36</v>
      </c>
      <c r="O438" s="12" t="s">
        <v>58</v>
      </c>
      <c r="P438" s="19"/>
    </row>
    <row r="439" spans="2:16" ht="21" customHeight="1" x14ac:dyDescent="0.3">
      <c r="B439" s="3" t="s">
        <v>14</v>
      </c>
      <c r="C439" s="3">
        <v>26</v>
      </c>
      <c r="D439" s="4" t="s">
        <v>29</v>
      </c>
      <c r="E439" s="5" t="s">
        <v>34</v>
      </c>
      <c r="F439" s="3" t="s">
        <v>71</v>
      </c>
      <c r="G439" s="3">
        <v>5</v>
      </c>
      <c r="H439" s="6">
        <v>25000000</v>
      </c>
      <c r="I439" s="2">
        <v>3</v>
      </c>
      <c r="J439" s="3">
        <v>1.5277777777777779E-3</v>
      </c>
      <c r="K439" s="7" t="s">
        <v>18</v>
      </c>
      <c r="L439" s="3" t="s">
        <v>60</v>
      </c>
      <c r="M439" s="3" t="s">
        <v>52</v>
      </c>
      <c r="N439" s="3" t="s">
        <v>27</v>
      </c>
      <c r="O439" s="3" t="s">
        <v>56</v>
      </c>
      <c r="P439" s="19"/>
    </row>
    <row r="440" spans="2:16" ht="21" customHeight="1" x14ac:dyDescent="0.3">
      <c r="B440" s="3" t="s">
        <v>14</v>
      </c>
      <c r="C440" s="12">
        <v>29</v>
      </c>
      <c r="D440" s="13" t="s">
        <v>41</v>
      </c>
      <c r="E440" s="14" t="s">
        <v>34</v>
      </c>
      <c r="F440" s="12" t="s">
        <v>46</v>
      </c>
      <c r="G440" s="12">
        <v>1</v>
      </c>
      <c r="H440" s="15">
        <v>19000000</v>
      </c>
      <c r="I440" s="16">
        <v>4</v>
      </c>
      <c r="J440" s="12">
        <v>1.5277777777777779E-3</v>
      </c>
      <c r="K440" s="17" t="s">
        <v>50</v>
      </c>
      <c r="L440" s="12" t="s">
        <v>38</v>
      </c>
      <c r="M440" s="12" t="s">
        <v>52</v>
      </c>
      <c r="N440" s="12" t="s">
        <v>21</v>
      </c>
      <c r="O440" s="12" t="s">
        <v>57</v>
      </c>
      <c r="P440" s="19"/>
    </row>
    <row r="441" spans="2:16" ht="21" customHeight="1" x14ac:dyDescent="0.3">
      <c r="B441" s="3" t="s">
        <v>14</v>
      </c>
      <c r="C441" s="3">
        <v>20</v>
      </c>
      <c r="D441" s="4" t="s">
        <v>41</v>
      </c>
      <c r="E441" s="5" t="s">
        <v>30</v>
      </c>
      <c r="F441" s="3" t="s">
        <v>46</v>
      </c>
      <c r="G441" s="3">
        <v>2</v>
      </c>
      <c r="H441" s="6">
        <v>38000000</v>
      </c>
      <c r="I441" s="2">
        <v>5</v>
      </c>
      <c r="J441" s="3">
        <v>1.5277777777777779E-3</v>
      </c>
      <c r="K441" s="7" t="s">
        <v>50</v>
      </c>
      <c r="L441" s="3" t="s">
        <v>19</v>
      </c>
      <c r="M441" s="3" t="s">
        <v>55</v>
      </c>
      <c r="N441" s="3" t="s">
        <v>21</v>
      </c>
      <c r="O441" s="3" t="s">
        <v>45</v>
      </c>
      <c r="P441" s="19"/>
    </row>
    <row r="442" spans="2:16" ht="21" customHeight="1" x14ac:dyDescent="0.3">
      <c r="B442" s="3" t="s">
        <v>14</v>
      </c>
      <c r="C442" s="12">
        <v>4</v>
      </c>
      <c r="D442" s="13" t="s">
        <v>41</v>
      </c>
      <c r="E442" s="14" t="s">
        <v>34</v>
      </c>
      <c r="F442" s="12" t="s">
        <v>17</v>
      </c>
      <c r="G442" s="12">
        <v>5</v>
      </c>
      <c r="H442" s="15">
        <v>20000000</v>
      </c>
      <c r="I442" s="16">
        <v>2</v>
      </c>
      <c r="J442" s="12">
        <v>1.5277777777777779E-3</v>
      </c>
      <c r="K442" s="17" t="s">
        <v>18</v>
      </c>
      <c r="L442" s="12" t="s">
        <v>25</v>
      </c>
      <c r="M442" s="12" t="s">
        <v>32</v>
      </c>
      <c r="N442" s="12" t="s">
        <v>21</v>
      </c>
      <c r="O442" s="12" t="s">
        <v>67</v>
      </c>
      <c r="P442" s="19"/>
    </row>
    <row r="443" spans="2:16" ht="21" customHeight="1" x14ac:dyDescent="0.3">
      <c r="B443" s="3" t="s">
        <v>14</v>
      </c>
      <c r="C443" s="3">
        <v>20</v>
      </c>
      <c r="D443" s="4" t="s">
        <v>41</v>
      </c>
      <c r="E443" s="5" t="s">
        <v>34</v>
      </c>
      <c r="F443" s="3" t="s">
        <v>24</v>
      </c>
      <c r="G443" s="3">
        <v>2</v>
      </c>
      <c r="H443" s="6">
        <v>12000000</v>
      </c>
      <c r="I443" s="2">
        <v>2</v>
      </c>
      <c r="J443" s="3">
        <v>1.5277777777777779E-3</v>
      </c>
      <c r="K443" s="7" t="s">
        <v>18</v>
      </c>
      <c r="L443" s="3" t="s">
        <v>19</v>
      </c>
      <c r="M443" s="3" t="s">
        <v>32</v>
      </c>
      <c r="N443" s="3" t="s">
        <v>39</v>
      </c>
      <c r="O443" s="3" t="s">
        <v>70</v>
      </c>
      <c r="P443" s="19"/>
    </row>
    <row r="444" spans="2:16" ht="21" customHeight="1" x14ac:dyDescent="0.3">
      <c r="B444" s="3" t="s">
        <v>14</v>
      </c>
      <c r="C444" s="12">
        <v>22</v>
      </c>
      <c r="D444" s="13" t="s">
        <v>41</v>
      </c>
      <c r="E444" s="14" t="s">
        <v>53</v>
      </c>
      <c r="F444" s="12" t="s">
        <v>46</v>
      </c>
      <c r="G444" s="12">
        <v>1</v>
      </c>
      <c r="H444" s="15">
        <v>7000000</v>
      </c>
      <c r="I444" s="16">
        <v>1</v>
      </c>
      <c r="J444" s="12">
        <v>1.5277777777777779E-3</v>
      </c>
      <c r="K444" s="17" t="s">
        <v>18</v>
      </c>
      <c r="L444" s="12" t="s">
        <v>43</v>
      </c>
      <c r="M444" s="12" t="s">
        <v>35</v>
      </c>
      <c r="N444" s="12" t="s">
        <v>21</v>
      </c>
      <c r="O444" s="12" t="s">
        <v>45</v>
      </c>
      <c r="P444" s="19"/>
    </row>
    <row r="445" spans="2:16" ht="21" customHeight="1" x14ac:dyDescent="0.3">
      <c r="B445" s="3" t="s">
        <v>14</v>
      </c>
      <c r="C445" s="3">
        <v>30</v>
      </c>
      <c r="D445" s="4" t="s">
        <v>41</v>
      </c>
      <c r="E445" s="5" t="s">
        <v>42</v>
      </c>
      <c r="F445" s="3" t="s">
        <v>24</v>
      </c>
      <c r="G445" s="3">
        <v>3</v>
      </c>
      <c r="H445" s="6">
        <v>15000000</v>
      </c>
      <c r="I445" s="2">
        <v>2</v>
      </c>
      <c r="J445" s="3">
        <v>1.5277777777777779E-3</v>
      </c>
      <c r="K445" s="7" t="s">
        <v>18</v>
      </c>
      <c r="L445" s="3" t="s">
        <v>60</v>
      </c>
      <c r="M445" s="3" t="s">
        <v>52</v>
      </c>
      <c r="N445" s="3" t="s">
        <v>27</v>
      </c>
      <c r="O445" s="3" t="s">
        <v>28</v>
      </c>
      <c r="P445" s="19"/>
    </row>
    <row r="446" spans="2:16" ht="21" customHeight="1" x14ac:dyDescent="0.3">
      <c r="B446" s="3" t="s">
        <v>14</v>
      </c>
      <c r="C446" s="12">
        <v>3</v>
      </c>
      <c r="D446" s="13" t="s">
        <v>41</v>
      </c>
      <c r="E446" s="14" t="s">
        <v>16</v>
      </c>
      <c r="F446" s="12" t="s">
        <v>17</v>
      </c>
      <c r="G446" s="12">
        <v>3</v>
      </c>
      <c r="H446" s="15">
        <v>15000000</v>
      </c>
      <c r="I446" s="16">
        <v>2</v>
      </c>
      <c r="J446" s="12">
        <v>1.5277777777777779E-3</v>
      </c>
      <c r="K446" s="17" t="s">
        <v>18</v>
      </c>
      <c r="L446" s="12" t="s">
        <v>19</v>
      </c>
      <c r="M446" s="12" t="s">
        <v>26</v>
      </c>
      <c r="N446" s="12" t="s">
        <v>21</v>
      </c>
      <c r="O446" s="12" t="s">
        <v>66</v>
      </c>
      <c r="P446" s="19"/>
    </row>
    <row r="447" spans="2:16" ht="21" customHeight="1" x14ac:dyDescent="0.3">
      <c r="B447" s="3" t="s">
        <v>14</v>
      </c>
      <c r="C447" s="3">
        <v>8</v>
      </c>
      <c r="D447" s="4" t="s">
        <v>41</v>
      </c>
      <c r="E447" s="5" t="s">
        <v>16</v>
      </c>
      <c r="F447" s="3" t="s">
        <v>49</v>
      </c>
      <c r="G447" s="3">
        <v>4</v>
      </c>
      <c r="H447" s="6">
        <v>20000000</v>
      </c>
      <c r="I447" s="2">
        <v>3</v>
      </c>
      <c r="J447" s="3">
        <v>1.5277777777777779E-3</v>
      </c>
      <c r="K447" s="7" t="s">
        <v>18</v>
      </c>
      <c r="L447" s="3" t="s">
        <v>31</v>
      </c>
      <c r="M447" s="3" t="s">
        <v>52</v>
      </c>
      <c r="N447" s="3" t="s">
        <v>36</v>
      </c>
      <c r="O447" s="3" t="s">
        <v>58</v>
      </c>
      <c r="P447" s="19"/>
    </row>
    <row r="448" spans="2:16" ht="21" customHeight="1" x14ac:dyDescent="0.3">
      <c r="B448" s="3" t="s">
        <v>14</v>
      </c>
      <c r="C448" s="12">
        <v>23</v>
      </c>
      <c r="D448" s="13" t="s">
        <v>41</v>
      </c>
      <c r="E448" s="14" t="s">
        <v>16</v>
      </c>
      <c r="F448" s="12" t="s">
        <v>46</v>
      </c>
      <c r="G448" s="12">
        <v>3</v>
      </c>
      <c r="H448" s="15">
        <v>15000000</v>
      </c>
      <c r="I448" s="16">
        <v>1</v>
      </c>
      <c r="J448" s="12">
        <v>1.5277777777777779E-3</v>
      </c>
      <c r="K448" s="17" t="s">
        <v>18</v>
      </c>
      <c r="L448" s="12" t="s">
        <v>31</v>
      </c>
      <c r="M448" s="12" t="s">
        <v>55</v>
      </c>
      <c r="N448" s="12" t="s">
        <v>39</v>
      </c>
      <c r="O448" s="12" t="s">
        <v>70</v>
      </c>
      <c r="P448" s="19"/>
    </row>
    <row r="449" spans="2:16" ht="21" customHeight="1" x14ac:dyDescent="0.3">
      <c r="B449" s="3" t="s">
        <v>14</v>
      </c>
      <c r="C449" s="3">
        <v>22</v>
      </c>
      <c r="D449" s="4" t="s">
        <v>48</v>
      </c>
      <c r="E449" s="5" t="s">
        <v>34</v>
      </c>
      <c r="F449" s="3" t="s">
        <v>46</v>
      </c>
      <c r="G449" s="3">
        <v>2</v>
      </c>
      <c r="H449" s="6">
        <v>38000000</v>
      </c>
      <c r="I449" s="2">
        <v>3</v>
      </c>
      <c r="J449" s="3">
        <v>1.5277777777777779E-3</v>
      </c>
      <c r="K449" s="7" t="s">
        <v>50</v>
      </c>
      <c r="L449" s="3" t="s">
        <v>68</v>
      </c>
      <c r="M449" s="3" t="s">
        <v>26</v>
      </c>
      <c r="N449" s="3" t="s">
        <v>21</v>
      </c>
      <c r="O449" s="3" t="s">
        <v>66</v>
      </c>
      <c r="P449" s="19"/>
    </row>
    <row r="450" spans="2:16" ht="21" customHeight="1" x14ac:dyDescent="0.3">
      <c r="B450" s="3" t="s">
        <v>14</v>
      </c>
      <c r="C450" s="12">
        <v>3</v>
      </c>
      <c r="D450" s="13" t="s">
        <v>48</v>
      </c>
      <c r="E450" s="14" t="s">
        <v>34</v>
      </c>
      <c r="F450" s="12" t="s">
        <v>24</v>
      </c>
      <c r="G450" s="12">
        <v>1</v>
      </c>
      <c r="H450" s="15">
        <v>19000000</v>
      </c>
      <c r="I450" s="16">
        <v>3</v>
      </c>
      <c r="J450" s="12">
        <v>1.5277777777777779E-3</v>
      </c>
      <c r="K450" s="17" t="s">
        <v>50</v>
      </c>
      <c r="L450" s="12" t="s">
        <v>31</v>
      </c>
      <c r="M450" s="12" t="s">
        <v>52</v>
      </c>
      <c r="N450" s="12" t="s">
        <v>27</v>
      </c>
      <c r="O450" s="12" t="s">
        <v>33</v>
      </c>
      <c r="P450" s="19"/>
    </row>
    <row r="451" spans="2:16" ht="21" customHeight="1" x14ac:dyDescent="0.3">
      <c r="B451" s="3" t="s">
        <v>14</v>
      </c>
      <c r="C451" s="3">
        <v>6</v>
      </c>
      <c r="D451" s="4" t="s">
        <v>48</v>
      </c>
      <c r="E451" s="5" t="s">
        <v>34</v>
      </c>
      <c r="F451" s="3" t="s">
        <v>24</v>
      </c>
      <c r="G451" s="3">
        <v>3</v>
      </c>
      <c r="H451" s="6">
        <v>11000000</v>
      </c>
      <c r="I451" s="2">
        <v>5</v>
      </c>
      <c r="J451" s="3">
        <v>1.5277777777777779E-3</v>
      </c>
      <c r="K451" s="7" t="s">
        <v>18</v>
      </c>
      <c r="L451" s="3" t="s">
        <v>54</v>
      </c>
      <c r="M451" s="3" t="s">
        <v>32</v>
      </c>
      <c r="N451" s="3" t="s">
        <v>39</v>
      </c>
      <c r="O451" s="3" t="s">
        <v>70</v>
      </c>
      <c r="P451" s="19"/>
    </row>
    <row r="452" spans="2:16" ht="21" customHeight="1" x14ac:dyDescent="0.3">
      <c r="B452" s="3" t="s">
        <v>14</v>
      </c>
      <c r="C452" s="12">
        <v>22</v>
      </c>
      <c r="D452" s="13" t="s">
        <v>48</v>
      </c>
      <c r="E452" s="14" t="s">
        <v>34</v>
      </c>
      <c r="F452" s="12" t="s">
        <v>46</v>
      </c>
      <c r="G452" s="12">
        <v>5</v>
      </c>
      <c r="H452" s="15">
        <v>25000000</v>
      </c>
      <c r="I452" s="16">
        <v>2</v>
      </c>
      <c r="J452" s="12">
        <v>1.5277777777777779E-3</v>
      </c>
      <c r="K452" s="17" t="s">
        <v>18</v>
      </c>
      <c r="L452" s="12" t="s">
        <v>43</v>
      </c>
      <c r="M452" s="12" t="s">
        <v>47</v>
      </c>
      <c r="N452" s="12" t="s">
        <v>21</v>
      </c>
      <c r="O452" s="12" t="s">
        <v>45</v>
      </c>
      <c r="P452" s="19"/>
    </row>
    <row r="453" spans="2:16" ht="21" customHeight="1" x14ac:dyDescent="0.3">
      <c r="B453" s="3" t="s">
        <v>14</v>
      </c>
      <c r="C453" s="3">
        <v>22</v>
      </c>
      <c r="D453" s="4" t="s">
        <v>48</v>
      </c>
      <c r="E453" s="5" t="s">
        <v>53</v>
      </c>
      <c r="F453" s="3" t="s">
        <v>17</v>
      </c>
      <c r="G453" s="3">
        <v>2</v>
      </c>
      <c r="H453" s="6">
        <v>12000000</v>
      </c>
      <c r="I453" s="2">
        <v>1</v>
      </c>
      <c r="J453" s="3">
        <v>1.5277777777777779E-3</v>
      </c>
      <c r="K453" s="7" t="s">
        <v>18</v>
      </c>
      <c r="L453" s="3" t="s">
        <v>68</v>
      </c>
      <c r="M453" s="3" t="s">
        <v>35</v>
      </c>
      <c r="N453" s="3" t="s">
        <v>21</v>
      </c>
      <c r="O453" s="3" t="s">
        <v>66</v>
      </c>
      <c r="P453" s="19"/>
    </row>
    <row r="454" spans="2:16" ht="21" customHeight="1" x14ac:dyDescent="0.3">
      <c r="B454" s="3" t="s">
        <v>14</v>
      </c>
      <c r="C454" s="12">
        <v>11</v>
      </c>
      <c r="D454" s="13" t="s">
        <v>48</v>
      </c>
      <c r="E454" s="14" t="s">
        <v>30</v>
      </c>
      <c r="F454" s="12" t="s">
        <v>46</v>
      </c>
      <c r="G454" s="12">
        <v>3</v>
      </c>
      <c r="H454" s="15">
        <v>15000000</v>
      </c>
      <c r="I454" s="16">
        <v>1</v>
      </c>
      <c r="J454" s="12">
        <v>1.5277777777777779E-3</v>
      </c>
      <c r="K454" s="17" t="s">
        <v>18</v>
      </c>
      <c r="L454" s="12" t="s">
        <v>54</v>
      </c>
      <c r="M454" s="12" t="s">
        <v>52</v>
      </c>
      <c r="N454" s="12" t="s">
        <v>21</v>
      </c>
      <c r="O454" s="12" t="s">
        <v>45</v>
      </c>
      <c r="P454" s="19"/>
    </row>
    <row r="455" spans="2:16" ht="21" customHeight="1" x14ac:dyDescent="0.3">
      <c r="B455" s="3" t="s">
        <v>14</v>
      </c>
      <c r="C455" s="3">
        <v>17</v>
      </c>
      <c r="D455" s="4" t="s">
        <v>48</v>
      </c>
      <c r="E455" s="5" t="s">
        <v>16</v>
      </c>
      <c r="F455" s="3" t="s">
        <v>24</v>
      </c>
      <c r="G455" s="3">
        <v>3</v>
      </c>
      <c r="H455" s="6">
        <v>15000000</v>
      </c>
      <c r="I455" s="2">
        <v>5</v>
      </c>
      <c r="J455" s="3">
        <v>1.5277777777777779E-3</v>
      </c>
      <c r="K455" s="7" t="s">
        <v>18</v>
      </c>
      <c r="L455" s="3" t="s">
        <v>43</v>
      </c>
      <c r="M455" s="3" t="s">
        <v>52</v>
      </c>
      <c r="N455" s="3" t="s">
        <v>27</v>
      </c>
      <c r="O455" s="3" t="s">
        <v>28</v>
      </c>
      <c r="P455" s="19"/>
    </row>
    <row r="456" spans="2:16" ht="21" customHeight="1" x14ac:dyDescent="0.3">
      <c r="B456" s="3" t="s">
        <v>14</v>
      </c>
      <c r="C456" s="12">
        <v>1</v>
      </c>
      <c r="D456" s="13" t="s">
        <v>48</v>
      </c>
      <c r="E456" s="14" t="s">
        <v>30</v>
      </c>
      <c r="F456" s="12" t="s">
        <v>46</v>
      </c>
      <c r="G456" s="12">
        <v>4</v>
      </c>
      <c r="H456" s="15">
        <v>20000000</v>
      </c>
      <c r="I456" s="16">
        <v>1</v>
      </c>
      <c r="J456" s="12">
        <v>1.5277777777777779E-3</v>
      </c>
      <c r="K456" s="17" t="s">
        <v>18</v>
      </c>
      <c r="L456" s="12" t="s">
        <v>31</v>
      </c>
      <c r="M456" s="12" t="s">
        <v>55</v>
      </c>
      <c r="N456" s="12" t="s">
        <v>27</v>
      </c>
      <c r="O456" s="12" t="s">
        <v>56</v>
      </c>
      <c r="P456" s="19"/>
    </row>
    <row r="457" spans="2:16" ht="21" customHeight="1" x14ac:dyDescent="0.3">
      <c r="B457" s="3" t="s">
        <v>14</v>
      </c>
      <c r="C457" s="3">
        <v>11</v>
      </c>
      <c r="D457" s="4" t="s">
        <v>72</v>
      </c>
      <c r="E457" s="5" t="s">
        <v>53</v>
      </c>
      <c r="F457" s="3" t="s">
        <v>24</v>
      </c>
      <c r="G457" s="3">
        <v>4</v>
      </c>
      <c r="H457" s="6">
        <v>20000000</v>
      </c>
      <c r="I457" s="2">
        <v>3</v>
      </c>
      <c r="J457" s="3">
        <v>1.5277777777777779E-3</v>
      </c>
      <c r="K457" s="7" t="s">
        <v>65</v>
      </c>
      <c r="L457" s="3" t="s">
        <v>68</v>
      </c>
      <c r="M457" s="3" t="s">
        <v>35</v>
      </c>
      <c r="N457" s="3" t="s">
        <v>36</v>
      </c>
      <c r="O457" s="3" t="s">
        <v>69</v>
      </c>
      <c r="P457" s="19"/>
    </row>
    <row r="458" spans="2:16" ht="21" customHeight="1" x14ac:dyDescent="0.3">
      <c r="B458" s="3" t="s">
        <v>14</v>
      </c>
      <c r="C458" s="12">
        <v>25</v>
      </c>
      <c r="D458" s="13" t="s">
        <v>72</v>
      </c>
      <c r="E458" s="14" t="s">
        <v>53</v>
      </c>
      <c r="F458" s="12" t="s">
        <v>46</v>
      </c>
      <c r="G458" s="12">
        <v>2</v>
      </c>
      <c r="H458" s="15">
        <v>12000000</v>
      </c>
      <c r="I458" s="16">
        <v>2</v>
      </c>
      <c r="J458" s="12">
        <v>1.5277777777777779E-3</v>
      </c>
      <c r="K458" s="17" t="s">
        <v>18</v>
      </c>
      <c r="L458" s="12" t="s">
        <v>31</v>
      </c>
      <c r="M458" s="12" t="s">
        <v>35</v>
      </c>
      <c r="N458" s="12" t="s">
        <v>36</v>
      </c>
      <c r="O458" s="12" t="s">
        <v>69</v>
      </c>
      <c r="P458" s="19"/>
    </row>
    <row r="459" spans="2:16" ht="21" customHeight="1" x14ac:dyDescent="0.3">
      <c r="B459" s="3" t="s">
        <v>14</v>
      </c>
      <c r="C459" s="3">
        <v>24</v>
      </c>
      <c r="D459" s="4" t="s">
        <v>72</v>
      </c>
      <c r="E459" s="5" t="s">
        <v>16</v>
      </c>
      <c r="F459" s="3" t="s">
        <v>17</v>
      </c>
      <c r="G459" s="3">
        <v>3</v>
      </c>
      <c r="H459" s="6">
        <v>15000000</v>
      </c>
      <c r="I459" s="2">
        <v>3</v>
      </c>
      <c r="J459" s="3">
        <v>1.5277777777777779E-3</v>
      </c>
      <c r="K459" s="7" t="s">
        <v>18</v>
      </c>
      <c r="L459" s="3" t="s">
        <v>19</v>
      </c>
      <c r="M459" s="3" t="s">
        <v>47</v>
      </c>
      <c r="N459" s="3" t="s">
        <v>39</v>
      </c>
      <c r="O459" s="3" t="s">
        <v>70</v>
      </c>
      <c r="P459" s="19"/>
    </row>
    <row r="460" spans="2:16" ht="21" customHeight="1" x14ac:dyDescent="0.3">
      <c r="B460" s="3" t="s">
        <v>14</v>
      </c>
      <c r="C460" s="12">
        <v>31</v>
      </c>
      <c r="D460" s="13" t="s">
        <v>72</v>
      </c>
      <c r="E460" s="14" t="s">
        <v>16</v>
      </c>
      <c r="F460" s="12" t="s">
        <v>24</v>
      </c>
      <c r="G460" s="12">
        <v>2</v>
      </c>
      <c r="H460" s="15">
        <v>12000000</v>
      </c>
      <c r="I460" s="16">
        <v>2</v>
      </c>
      <c r="J460" s="12">
        <v>1.5277777777777779E-3</v>
      </c>
      <c r="K460" s="17" t="s">
        <v>18</v>
      </c>
      <c r="L460" s="12" t="s">
        <v>25</v>
      </c>
      <c r="M460" s="12" t="s">
        <v>55</v>
      </c>
      <c r="N460" s="12" t="s">
        <v>27</v>
      </c>
      <c r="O460" s="12" t="s">
        <v>28</v>
      </c>
      <c r="P460" s="19"/>
    </row>
    <row r="461" spans="2:16" ht="21" customHeight="1" x14ac:dyDescent="0.3">
      <c r="B461" s="3" t="s">
        <v>14</v>
      </c>
      <c r="C461" s="3">
        <v>11</v>
      </c>
      <c r="D461" s="4" t="s">
        <v>59</v>
      </c>
      <c r="E461" s="5" t="s">
        <v>53</v>
      </c>
      <c r="F461" s="3" t="s">
        <v>17</v>
      </c>
      <c r="G461" s="3">
        <v>5</v>
      </c>
      <c r="H461" s="6">
        <v>25000000</v>
      </c>
      <c r="I461" s="2">
        <v>3</v>
      </c>
      <c r="J461" s="3">
        <v>1.5277777777777779E-3</v>
      </c>
      <c r="K461" s="7" t="s">
        <v>18</v>
      </c>
      <c r="L461" s="3" t="s">
        <v>51</v>
      </c>
      <c r="M461" s="3" t="s">
        <v>20</v>
      </c>
      <c r="N461" s="3" t="s">
        <v>39</v>
      </c>
      <c r="O461" s="3" t="s">
        <v>40</v>
      </c>
      <c r="P461" s="19"/>
    </row>
    <row r="462" spans="2:16" ht="21" customHeight="1" x14ac:dyDescent="0.3">
      <c r="B462" s="3" t="s">
        <v>14</v>
      </c>
      <c r="C462" s="12">
        <v>15</v>
      </c>
      <c r="D462" s="13" t="s">
        <v>59</v>
      </c>
      <c r="E462" s="14" t="s">
        <v>34</v>
      </c>
      <c r="F462" s="12" t="s">
        <v>46</v>
      </c>
      <c r="G462" s="12">
        <v>2</v>
      </c>
      <c r="H462" s="15">
        <v>12000000</v>
      </c>
      <c r="I462" s="16">
        <v>1</v>
      </c>
      <c r="J462" s="12">
        <v>1.5277777777777779E-3</v>
      </c>
      <c r="K462" s="17" t="s">
        <v>18</v>
      </c>
      <c r="L462" s="12" t="s">
        <v>31</v>
      </c>
      <c r="M462" s="12" t="s">
        <v>47</v>
      </c>
      <c r="N462" s="12" t="s">
        <v>27</v>
      </c>
      <c r="O462" s="12" t="s">
        <v>33</v>
      </c>
      <c r="P462" s="19"/>
    </row>
    <row r="463" spans="2:16" ht="21" customHeight="1" x14ac:dyDescent="0.3">
      <c r="B463" s="3" t="s">
        <v>14</v>
      </c>
      <c r="C463" s="3">
        <v>14</v>
      </c>
      <c r="D463" s="4" t="s">
        <v>61</v>
      </c>
      <c r="E463" s="5" t="s">
        <v>30</v>
      </c>
      <c r="F463" s="3" t="s">
        <v>24</v>
      </c>
      <c r="G463" s="3">
        <v>2</v>
      </c>
      <c r="H463" s="6">
        <v>12000000</v>
      </c>
      <c r="I463" s="2">
        <v>1</v>
      </c>
      <c r="J463" s="3">
        <v>1.5277777777777779E-3</v>
      </c>
      <c r="K463" s="7" t="s">
        <v>18</v>
      </c>
      <c r="L463" s="3" t="s">
        <v>51</v>
      </c>
      <c r="M463" s="3" t="s">
        <v>32</v>
      </c>
      <c r="N463" s="3" t="s">
        <v>36</v>
      </c>
      <c r="O463" s="3" t="s">
        <v>69</v>
      </c>
      <c r="P463" s="19"/>
    </row>
    <row r="464" spans="2:16" ht="21" customHeight="1" x14ac:dyDescent="0.3">
      <c r="B464" s="3" t="s">
        <v>14</v>
      </c>
      <c r="C464" s="12">
        <v>11</v>
      </c>
      <c r="D464" s="13" t="s">
        <v>61</v>
      </c>
      <c r="E464" s="14" t="s">
        <v>16</v>
      </c>
      <c r="F464" s="12" t="s">
        <v>46</v>
      </c>
      <c r="G464" s="12">
        <v>1</v>
      </c>
      <c r="H464" s="15">
        <v>7000000</v>
      </c>
      <c r="I464" s="16">
        <v>1</v>
      </c>
      <c r="J464" s="12">
        <v>1.5277777777777779E-3</v>
      </c>
      <c r="K464" s="17" t="s">
        <v>18</v>
      </c>
      <c r="L464" s="12" t="s">
        <v>43</v>
      </c>
      <c r="M464" s="12" t="s">
        <v>35</v>
      </c>
      <c r="N464" s="12" t="s">
        <v>27</v>
      </c>
      <c r="O464" s="12" t="s">
        <v>33</v>
      </c>
      <c r="P464" s="19"/>
    </row>
    <row r="465" spans="2:16" ht="21" customHeight="1" x14ac:dyDescent="0.3">
      <c r="B465" s="3" t="s">
        <v>14</v>
      </c>
      <c r="C465" s="3">
        <v>1</v>
      </c>
      <c r="D465" s="4" t="s">
        <v>63</v>
      </c>
      <c r="E465" s="5" t="s">
        <v>30</v>
      </c>
      <c r="F465" s="3" t="s">
        <v>17</v>
      </c>
      <c r="G465" s="3">
        <v>4</v>
      </c>
      <c r="H465" s="6">
        <v>20000000</v>
      </c>
      <c r="I465" s="2">
        <v>2</v>
      </c>
      <c r="J465" s="3">
        <v>1.5277777777777779E-3</v>
      </c>
      <c r="K465" s="7" t="s">
        <v>65</v>
      </c>
      <c r="L465" s="3" t="s">
        <v>31</v>
      </c>
      <c r="M465" s="3" t="s">
        <v>26</v>
      </c>
      <c r="N465" s="3" t="s">
        <v>21</v>
      </c>
      <c r="O465" s="3" t="s">
        <v>57</v>
      </c>
      <c r="P465" s="19"/>
    </row>
    <row r="466" spans="2:16" ht="21" customHeight="1" x14ac:dyDescent="0.3">
      <c r="B466" s="3" t="s">
        <v>14</v>
      </c>
      <c r="C466" s="12">
        <v>7</v>
      </c>
      <c r="D466" s="13" t="s">
        <v>63</v>
      </c>
      <c r="E466" s="14" t="s">
        <v>30</v>
      </c>
      <c r="F466" s="12" t="s">
        <v>46</v>
      </c>
      <c r="G466" s="12">
        <v>3</v>
      </c>
      <c r="H466" s="15">
        <v>15000000</v>
      </c>
      <c r="I466" s="16">
        <v>1</v>
      </c>
      <c r="J466" s="12">
        <v>1.5277777777777779E-3</v>
      </c>
      <c r="K466" s="17" t="s">
        <v>18</v>
      </c>
      <c r="L466" s="12" t="s">
        <v>51</v>
      </c>
      <c r="M466" s="12" t="s">
        <v>47</v>
      </c>
      <c r="N466" s="12" t="s">
        <v>21</v>
      </c>
      <c r="O466" s="12" t="s">
        <v>45</v>
      </c>
      <c r="P466" s="19"/>
    </row>
    <row r="467" spans="2:16" ht="21" customHeight="1" x14ac:dyDescent="0.3">
      <c r="B467" s="3" t="s">
        <v>14</v>
      </c>
      <c r="C467" s="3">
        <v>1</v>
      </c>
      <c r="D467" s="4" t="s">
        <v>63</v>
      </c>
      <c r="E467" s="5" t="s">
        <v>34</v>
      </c>
      <c r="F467" s="3" t="s">
        <v>24</v>
      </c>
      <c r="G467" s="3">
        <v>3</v>
      </c>
      <c r="H467" s="6">
        <v>15000000</v>
      </c>
      <c r="I467" s="2">
        <v>2</v>
      </c>
      <c r="J467" s="3">
        <v>1.5277777777777779E-3</v>
      </c>
      <c r="K467" s="7" t="s">
        <v>18</v>
      </c>
      <c r="L467" s="3" t="s">
        <v>19</v>
      </c>
      <c r="M467" s="3" t="s">
        <v>55</v>
      </c>
      <c r="N467" s="3" t="s">
        <v>27</v>
      </c>
      <c r="O467" s="3" t="s">
        <v>56</v>
      </c>
      <c r="P467" s="19"/>
    </row>
    <row r="468" spans="2:16" ht="21" customHeight="1" x14ac:dyDescent="0.3">
      <c r="B468" s="3" t="s">
        <v>14</v>
      </c>
      <c r="C468" s="12">
        <v>6</v>
      </c>
      <c r="D468" s="13" t="s">
        <v>75</v>
      </c>
      <c r="E468" s="14" t="s">
        <v>53</v>
      </c>
      <c r="F468" s="12" t="s">
        <v>46</v>
      </c>
      <c r="G468" s="12">
        <v>2</v>
      </c>
      <c r="H468" s="15">
        <v>38000000</v>
      </c>
      <c r="I468" s="16">
        <v>1</v>
      </c>
      <c r="J468" s="12">
        <v>1.5277777777777779E-3</v>
      </c>
      <c r="K468" s="17" t="s">
        <v>50</v>
      </c>
      <c r="L468" s="12" t="s">
        <v>31</v>
      </c>
      <c r="M468" s="12" t="s">
        <v>20</v>
      </c>
      <c r="N468" s="12" t="s">
        <v>21</v>
      </c>
      <c r="O468" s="12" t="s">
        <v>66</v>
      </c>
      <c r="P468" s="19"/>
    </row>
    <row r="469" spans="2:16" ht="21" customHeight="1" x14ac:dyDescent="0.3">
      <c r="B469" s="3" t="s">
        <v>14</v>
      </c>
      <c r="C469" s="3">
        <v>31</v>
      </c>
      <c r="D469" s="4" t="s">
        <v>23</v>
      </c>
      <c r="E469" s="5" t="s">
        <v>30</v>
      </c>
      <c r="F469" s="3" t="s">
        <v>24</v>
      </c>
      <c r="G469" s="3">
        <v>1</v>
      </c>
      <c r="H469" s="6">
        <v>19000000</v>
      </c>
      <c r="I469" s="2">
        <v>2</v>
      </c>
      <c r="J469" s="3">
        <v>1.5277777777777779E-3</v>
      </c>
      <c r="K469" s="7" t="s">
        <v>50</v>
      </c>
      <c r="L469" s="3" t="s">
        <v>19</v>
      </c>
      <c r="M469" s="3" t="s">
        <v>32</v>
      </c>
      <c r="N469" s="3" t="s">
        <v>27</v>
      </c>
      <c r="O469" s="3" t="s">
        <v>56</v>
      </c>
      <c r="P469" s="19"/>
    </row>
    <row r="470" spans="2:16" ht="21" customHeight="1" x14ac:dyDescent="0.3">
      <c r="B470" s="3" t="s">
        <v>73</v>
      </c>
      <c r="C470" s="12">
        <v>14</v>
      </c>
      <c r="D470" s="13" t="s">
        <v>62</v>
      </c>
      <c r="E470" s="14" t="s">
        <v>42</v>
      </c>
      <c r="F470" s="12" t="s">
        <v>46</v>
      </c>
      <c r="G470" s="12">
        <v>0</v>
      </c>
      <c r="H470" s="15">
        <v>0</v>
      </c>
      <c r="I470" s="16">
        <v>4</v>
      </c>
      <c r="J470" s="12">
        <v>1.5277777777777779E-3</v>
      </c>
      <c r="K470" s="17"/>
      <c r="L470" s="12"/>
      <c r="M470" s="12" t="s">
        <v>35</v>
      </c>
      <c r="N470" s="12" t="s">
        <v>27</v>
      </c>
      <c r="O470" s="12" t="s">
        <v>56</v>
      </c>
      <c r="P470" s="19"/>
    </row>
    <row r="471" spans="2:16" ht="21" customHeight="1" x14ac:dyDescent="0.3">
      <c r="B471" s="3" t="s">
        <v>73</v>
      </c>
      <c r="C471" s="3">
        <v>3</v>
      </c>
      <c r="D471" s="4" t="s">
        <v>63</v>
      </c>
      <c r="E471" s="5" t="s">
        <v>16</v>
      </c>
      <c r="F471" s="3" t="s">
        <v>49</v>
      </c>
      <c r="G471" s="3">
        <v>0</v>
      </c>
      <c r="H471" s="6">
        <v>0</v>
      </c>
      <c r="I471" s="2">
        <v>1</v>
      </c>
      <c r="J471" s="3">
        <v>1.5277777777777779E-3</v>
      </c>
      <c r="K471" s="7"/>
      <c r="L471" s="3"/>
      <c r="M471" s="3" t="s">
        <v>55</v>
      </c>
      <c r="N471" s="3" t="s">
        <v>27</v>
      </c>
      <c r="O471" s="3" t="s">
        <v>28</v>
      </c>
      <c r="P471" s="19"/>
    </row>
    <row r="472" spans="2:16" ht="21" customHeight="1" x14ac:dyDescent="0.3">
      <c r="B472" s="3" t="s">
        <v>73</v>
      </c>
      <c r="C472" s="12">
        <v>8</v>
      </c>
      <c r="D472" s="13" t="s">
        <v>64</v>
      </c>
      <c r="E472" s="14" t="s">
        <v>16</v>
      </c>
      <c r="F472" s="12" t="s">
        <v>49</v>
      </c>
      <c r="G472" s="12">
        <v>0</v>
      </c>
      <c r="H472" s="15">
        <v>0</v>
      </c>
      <c r="I472" s="16">
        <v>2</v>
      </c>
      <c r="J472" s="12">
        <v>1.5277777777777779E-3</v>
      </c>
      <c r="K472" s="17"/>
      <c r="L472" s="12"/>
      <c r="M472" s="12" t="s">
        <v>35</v>
      </c>
      <c r="N472" s="12" t="s">
        <v>21</v>
      </c>
      <c r="O472" s="12" t="s">
        <v>67</v>
      </c>
      <c r="P472" s="19"/>
    </row>
    <row r="473" spans="2:16" ht="21" customHeight="1" x14ac:dyDescent="0.3">
      <c r="B473" s="3" t="s">
        <v>73</v>
      </c>
      <c r="C473" s="3">
        <v>30</v>
      </c>
      <c r="D473" s="4" t="s">
        <v>23</v>
      </c>
      <c r="E473" s="5" t="s">
        <v>34</v>
      </c>
      <c r="F473" s="3" t="s">
        <v>46</v>
      </c>
      <c r="G473" s="3">
        <v>0</v>
      </c>
      <c r="H473" s="6">
        <v>0</v>
      </c>
      <c r="I473" s="2">
        <v>1</v>
      </c>
      <c r="J473" s="3">
        <v>1.5277777777777779E-3</v>
      </c>
      <c r="K473" s="7"/>
      <c r="L473" s="3"/>
      <c r="M473" s="3" t="s">
        <v>47</v>
      </c>
      <c r="N473" s="3" t="s">
        <v>21</v>
      </c>
      <c r="O473" s="3" t="s">
        <v>57</v>
      </c>
      <c r="P473" s="19"/>
    </row>
    <row r="474" spans="2:16" ht="21" customHeight="1" x14ac:dyDescent="0.3">
      <c r="B474" s="3" t="s">
        <v>73</v>
      </c>
      <c r="C474" s="12">
        <v>27</v>
      </c>
      <c r="D474" s="13" t="s">
        <v>29</v>
      </c>
      <c r="E474" s="14" t="s">
        <v>16</v>
      </c>
      <c r="F474" s="12" t="s">
        <v>46</v>
      </c>
      <c r="G474" s="12">
        <v>0</v>
      </c>
      <c r="H474" s="15">
        <v>0</v>
      </c>
      <c r="I474" s="16">
        <v>3</v>
      </c>
      <c r="J474" s="12">
        <v>1.5277777777777779E-3</v>
      </c>
      <c r="K474" s="17"/>
      <c r="L474" s="12"/>
      <c r="M474" s="12" t="s">
        <v>47</v>
      </c>
      <c r="N474" s="12" t="s">
        <v>39</v>
      </c>
      <c r="O474" s="12" t="s">
        <v>70</v>
      </c>
      <c r="P474" s="19"/>
    </row>
    <row r="475" spans="2:16" ht="21" customHeight="1" x14ac:dyDescent="0.3">
      <c r="B475" s="3" t="s">
        <v>73</v>
      </c>
      <c r="C475" s="3">
        <v>16</v>
      </c>
      <c r="D475" s="4" t="s">
        <v>29</v>
      </c>
      <c r="E475" s="5" t="s">
        <v>30</v>
      </c>
      <c r="F475" s="3" t="s">
        <v>49</v>
      </c>
      <c r="G475" s="3">
        <v>0</v>
      </c>
      <c r="H475" s="6">
        <v>0</v>
      </c>
      <c r="I475" s="2">
        <v>5</v>
      </c>
      <c r="J475" s="3">
        <v>1.5277777777777779E-3</v>
      </c>
      <c r="K475" s="7"/>
      <c r="L475" s="3"/>
      <c r="M475" s="3" t="s">
        <v>26</v>
      </c>
      <c r="N475" s="3" t="s">
        <v>21</v>
      </c>
      <c r="O475" s="3" t="s">
        <v>67</v>
      </c>
      <c r="P475" s="19"/>
    </row>
    <row r="476" spans="2:16" ht="21" customHeight="1" x14ac:dyDescent="0.3">
      <c r="B476" s="3" t="s">
        <v>73</v>
      </c>
      <c r="C476" s="12">
        <v>9</v>
      </c>
      <c r="D476" s="13" t="s">
        <v>41</v>
      </c>
      <c r="E476" s="14" t="s">
        <v>30</v>
      </c>
      <c r="F476" s="12" t="s">
        <v>24</v>
      </c>
      <c r="G476" s="12">
        <v>0</v>
      </c>
      <c r="H476" s="15">
        <v>0</v>
      </c>
      <c r="I476" s="16">
        <v>5</v>
      </c>
      <c r="J476" s="12">
        <v>1.5277777777777779E-3</v>
      </c>
      <c r="K476" s="17"/>
      <c r="L476" s="12"/>
      <c r="M476" s="12" t="s">
        <v>32</v>
      </c>
      <c r="N476" s="12" t="s">
        <v>36</v>
      </c>
      <c r="O476" s="12" t="s">
        <v>69</v>
      </c>
      <c r="P476" s="19"/>
    </row>
    <row r="477" spans="2:16" ht="21" customHeight="1" x14ac:dyDescent="0.3">
      <c r="B477" s="3" t="s">
        <v>73</v>
      </c>
      <c r="C477" s="3">
        <v>9</v>
      </c>
      <c r="D477" s="4" t="s">
        <v>41</v>
      </c>
      <c r="E477" s="5" t="s">
        <v>42</v>
      </c>
      <c r="F477" s="3" t="s">
        <v>24</v>
      </c>
      <c r="G477" s="3">
        <v>0</v>
      </c>
      <c r="H477" s="6">
        <v>0</v>
      </c>
      <c r="I477" s="2">
        <v>2</v>
      </c>
      <c r="J477" s="3">
        <v>1.5277777777777779E-3</v>
      </c>
      <c r="K477" s="7"/>
      <c r="L477" s="3"/>
      <c r="M477" s="3" t="s">
        <v>32</v>
      </c>
      <c r="N477" s="3" t="s">
        <v>21</v>
      </c>
      <c r="O477" s="3" t="s">
        <v>57</v>
      </c>
      <c r="P477" s="19"/>
    </row>
    <row r="478" spans="2:16" ht="21" customHeight="1" x14ac:dyDescent="0.3">
      <c r="B478" s="3" t="s">
        <v>73</v>
      </c>
      <c r="C478" s="12">
        <v>29</v>
      </c>
      <c r="D478" s="13" t="s">
        <v>41</v>
      </c>
      <c r="E478" s="14" t="s">
        <v>16</v>
      </c>
      <c r="F478" s="12" t="s">
        <v>17</v>
      </c>
      <c r="G478" s="12">
        <v>0</v>
      </c>
      <c r="H478" s="15">
        <v>0</v>
      </c>
      <c r="I478" s="16">
        <v>4</v>
      </c>
      <c r="J478" s="12">
        <v>1.5277777777777779E-3</v>
      </c>
      <c r="K478" s="17"/>
      <c r="L478" s="12"/>
      <c r="M478" s="12" t="s">
        <v>47</v>
      </c>
      <c r="N478" s="12" t="s">
        <v>21</v>
      </c>
      <c r="O478" s="12" t="s">
        <v>45</v>
      </c>
      <c r="P478" s="19"/>
    </row>
    <row r="479" spans="2:16" ht="21" customHeight="1" x14ac:dyDescent="0.3">
      <c r="B479" s="3" t="s">
        <v>73</v>
      </c>
      <c r="C479" s="3">
        <v>29</v>
      </c>
      <c r="D479" s="4" t="s">
        <v>41</v>
      </c>
      <c r="E479" s="5" t="s">
        <v>76</v>
      </c>
      <c r="F479" s="3" t="s">
        <v>46</v>
      </c>
      <c r="G479" s="3">
        <v>0</v>
      </c>
      <c r="H479" s="6">
        <v>0</v>
      </c>
      <c r="I479" s="2">
        <v>2</v>
      </c>
      <c r="J479" s="3">
        <v>1.5277777777777779E-3</v>
      </c>
      <c r="K479" s="7"/>
      <c r="L479" s="3"/>
      <c r="M479" s="3" t="s">
        <v>47</v>
      </c>
      <c r="N479" s="3" t="s">
        <v>21</v>
      </c>
      <c r="O479" s="3" t="s">
        <v>39</v>
      </c>
      <c r="P479" s="19"/>
    </row>
    <row r="480" spans="2:16" ht="21" customHeight="1" x14ac:dyDescent="0.3">
      <c r="B480" s="3" t="s">
        <v>73</v>
      </c>
      <c r="C480" s="12">
        <v>21</v>
      </c>
      <c r="D480" s="13" t="s">
        <v>48</v>
      </c>
      <c r="E480" s="14" t="s">
        <v>53</v>
      </c>
      <c r="F480" s="12" t="s">
        <v>46</v>
      </c>
      <c r="G480" s="12">
        <v>0</v>
      </c>
      <c r="H480" s="15">
        <v>0</v>
      </c>
      <c r="I480" s="16">
        <v>2</v>
      </c>
      <c r="J480" s="12">
        <v>1.5277777777777779E-3</v>
      </c>
      <c r="K480" s="17"/>
      <c r="L480" s="12"/>
      <c r="M480" s="12" t="s">
        <v>47</v>
      </c>
      <c r="N480" s="12" t="s">
        <v>36</v>
      </c>
      <c r="O480" s="12" t="s">
        <v>58</v>
      </c>
      <c r="P480" s="19"/>
    </row>
    <row r="481" spans="2:16" ht="21" customHeight="1" x14ac:dyDescent="0.3">
      <c r="B481" s="3" t="s">
        <v>73</v>
      </c>
      <c r="C481" s="3">
        <v>21</v>
      </c>
      <c r="D481" s="4" t="s">
        <v>72</v>
      </c>
      <c r="E481" s="5" t="s">
        <v>16</v>
      </c>
      <c r="F481" s="3" t="s">
        <v>46</v>
      </c>
      <c r="G481" s="3">
        <v>0</v>
      </c>
      <c r="H481" s="6">
        <v>0</v>
      </c>
      <c r="I481" s="2">
        <v>1</v>
      </c>
      <c r="J481" s="3">
        <v>1.5277777777777779E-3</v>
      </c>
      <c r="K481" s="7"/>
      <c r="L481" s="3"/>
      <c r="M481" s="3" t="s">
        <v>47</v>
      </c>
      <c r="N481" s="3" t="s">
        <v>21</v>
      </c>
      <c r="O481" s="3" t="s">
        <v>57</v>
      </c>
      <c r="P481" s="19"/>
    </row>
    <row r="482" spans="2:16" ht="21" customHeight="1" x14ac:dyDescent="0.3">
      <c r="B482" s="3" t="s">
        <v>73</v>
      </c>
      <c r="C482" s="12">
        <v>14</v>
      </c>
      <c r="D482" s="13" t="s">
        <v>62</v>
      </c>
      <c r="E482" s="14" t="s">
        <v>42</v>
      </c>
      <c r="F482" s="12" t="s">
        <v>46</v>
      </c>
      <c r="G482" s="12">
        <v>0</v>
      </c>
      <c r="H482" s="15">
        <v>0</v>
      </c>
      <c r="I482" s="16">
        <v>4</v>
      </c>
      <c r="J482" s="12">
        <v>1.5277777777777779E-3</v>
      </c>
      <c r="K482" s="17"/>
      <c r="L482" s="12"/>
      <c r="M482" s="12" t="s">
        <v>35</v>
      </c>
      <c r="N482" s="12" t="s">
        <v>27</v>
      </c>
      <c r="O482" s="12" t="s">
        <v>56</v>
      </c>
      <c r="P482" s="19"/>
    </row>
    <row r="483" spans="2:16" ht="21" customHeight="1" x14ac:dyDescent="0.3">
      <c r="B483" s="3" t="s">
        <v>73</v>
      </c>
      <c r="C483" s="3">
        <v>3</v>
      </c>
      <c r="D483" s="4" t="s">
        <v>63</v>
      </c>
      <c r="E483" s="5" t="s">
        <v>16</v>
      </c>
      <c r="F483" s="3" t="s">
        <v>49</v>
      </c>
      <c r="G483" s="3">
        <v>0</v>
      </c>
      <c r="H483" s="6">
        <v>0</v>
      </c>
      <c r="I483" s="2">
        <v>1</v>
      </c>
      <c r="J483" s="3">
        <v>1.5277777777777779E-3</v>
      </c>
      <c r="K483" s="7"/>
      <c r="L483" s="3"/>
      <c r="M483" s="3" t="s">
        <v>55</v>
      </c>
      <c r="N483" s="3" t="s">
        <v>27</v>
      </c>
      <c r="O483" s="3" t="s">
        <v>28</v>
      </c>
      <c r="P483" s="19"/>
    </row>
    <row r="484" spans="2:16" ht="21" customHeight="1" x14ac:dyDescent="0.3">
      <c r="B484" s="3" t="s">
        <v>73</v>
      </c>
      <c r="C484" s="12">
        <v>8</v>
      </c>
      <c r="D484" s="13" t="s">
        <v>64</v>
      </c>
      <c r="E484" s="14" t="s">
        <v>16</v>
      </c>
      <c r="F484" s="12" t="s">
        <v>49</v>
      </c>
      <c r="G484" s="12">
        <v>0</v>
      </c>
      <c r="H484" s="15">
        <v>0</v>
      </c>
      <c r="I484" s="16">
        <v>2</v>
      </c>
      <c r="J484" s="12">
        <v>1.5277777777777779E-3</v>
      </c>
      <c r="K484" s="17"/>
      <c r="L484" s="12"/>
      <c r="M484" s="12" t="s">
        <v>35</v>
      </c>
      <c r="N484" s="12" t="s">
        <v>21</v>
      </c>
      <c r="O484" s="12" t="s">
        <v>67</v>
      </c>
      <c r="P484" s="19"/>
    </row>
    <row r="485" spans="2:16" ht="21" customHeight="1" x14ac:dyDescent="0.3">
      <c r="B485" s="3" t="s">
        <v>14</v>
      </c>
      <c r="C485" s="3">
        <v>11</v>
      </c>
      <c r="D485" s="4" t="s">
        <v>59</v>
      </c>
      <c r="E485" s="5" t="s">
        <v>42</v>
      </c>
      <c r="F485" s="3" t="s">
        <v>71</v>
      </c>
      <c r="G485" s="3">
        <v>3</v>
      </c>
      <c r="H485" s="6">
        <v>15000000</v>
      </c>
      <c r="I485" s="2">
        <v>2</v>
      </c>
      <c r="J485" s="3">
        <v>1.5972222222222221E-3</v>
      </c>
      <c r="K485" s="7" t="s">
        <v>18</v>
      </c>
      <c r="L485" s="3" t="s">
        <v>19</v>
      </c>
      <c r="M485" s="3" t="s">
        <v>55</v>
      </c>
      <c r="N485" s="3" t="s">
        <v>36</v>
      </c>
      <c r="O485" s="3" t="s">
        <v>58</v>
      </c>
      <c r="P485" s="19"/>
    </row>
    <row r="486" spans="2:16" ht="21" customHeight="1" x14ac:dyDescent="0.3">
      <c r="B486" s="3" t="s">
        <v>14</v>
      </c>
      <c r="C486" s="12">
        <v>30</v>
      </c>
      <c r="D486" s="13" t="s">
        <v>29</v>
      </c>
      <c r="E486" s="14" t="s">
        <v>53</v>
      </c>
      <c r="F486" s="12" t="s">
        <v>46</v>
      </c>
      <c r="G486" s="12">
        <v>5</v>
      </c>
      <c r="H486" s="15">
        <v>25000000</v>
      </c>
      <c r="I486" s="16">
        <v>2</v>
      </c>
      <c r="J486" s="12">
        <v>1.5972222222222221E-3</v>
      </c>
      <c r="K486" s="17" t="s">
        <v>18</v>
      </c>
      <c r="L486" s="12" t="s">
        <v>43</v>
      </c>
      <c r="M486" s="12" t="s">
        <v>32</v>
      </c>
      <c r="N486" s="12" t="s">
        <v>27</v>
      </c>
      <c r="O486" s="12" t="s">
        <v>33</v>
      </c>
      <c r="P486" s="19"/>
    </row>
    <row r="487" spans="2:16" ht="21" customHeight="1" x14ac:dyDescent="0.3">
      <c r="B487" s="3" t="s">
        <v>14</v>
      </c>
      <c r="C487" s="3">
        <v>1</v>
      </c>
      <c r="D487" s="4" t="s">
        <v>41</v>
      </c>
      <c r="E487" s="5" t="s">
        <v>53</v>
      </c>
      <c r="F487" s="3" t="s">
        <v>46</v>
      </c>
      <c r="G487" s="3">
        <v>4</v>
      </c>
      <c r="H487" s="6">
        <v>11000000</v>
      </c>
      <c r="I487" s="2">
        <v>2</v>
      </c>
      <c r="J487" s="3">
        <v>1.5972222222222221E-3</v>
      </c>
      <c r="K487" s="7" t="s">
        <v>65</v>
      </c>
      <c r="L487" s="3" t="s">
        <v>38</v>
      </c>
      <c r="M487" s="3" t="s">
        <v>55</v>
      </c>
      <c r="N487" s="3" t="s">
        <v>21</v>
      </c>
      <c r="O487" s="3" t="s">
        <v>67</v>
      </c>
      <c r="P487" s="19"/>
    </row>
    <row r="488" spans="2:16" ht="21" customHeight="1" x14ac:dyDescent="0.3">
      <c r="B488" s="3" t="s">
        <v>14</v>
      </c>
      <c r="C488" s="12">
        <v>28</v>
      </c>
      <c r="D488" s="13" t="s">
        <v>41</v>
      </c>
      <c r="E488" s="14" t="s">
        <v>53</v>
      </c>
      <c r="F488" s="12" t="s">
        <v>46</v>
      </c>
      <c r="G488" s="12">
        <v>2</v>
      </c>
      <c r="H488" s="15">
        <v>12000000</v>
      </c>
      <c r="I488" s="16">
        <v>1</v>
      </c>
      <c r="J488" s="12">
        <v>1.5972222222222221E-3</v>
      </c>
      <c r="K488" s="17" t="s">
        <v>18</v>
      </c>
      <c r="L488" s="12" t="s">
        <v>68</v>
      </c>
      <c r="M488" s="12" t="s">
        <v>32</v>
      </c>
      <c r="N488" s="12" t="s">
        <v>21</v>
      </c>
      <c r="O488" s="12" t="s">
        <v>66</v>
      </c>
      <c r="P488" s="19"/>
    </row>
    <row r="489" spans="2:16" ht="21" customHeight="1" x14ac:dyDescent="0.3">
      <c r="B489" s="3" t="s">
        <v>14</v>
      </c>
      <c r="C489" s="3">
        <v>4</v>
      </c>
      <c r="D489" s="4" t="s">
        <v>48</v>
      </c>
      <c r="E489" s="5" t="s">
        <v>16</v>
      </c>
      <c r="F489" s="3" t="s">
        <v>46</v>
      </c>
      <c r="G489" s="3">
        <v>2</v>
      </c>
      <c r="H489" s="6">
        <v>12000000</v>
      </c>
      <c r="I489" s="2">
        <v>5</v>
      </c>
      <c r="J489" s="3">
        <v>1.5972222222222221E-3</v>
      </c>
      <c r="K489" s="7" t="s">
        <v>18</v>
      </c>
      <c r="L489" s="3" t="s">
        <v>51</v>
      </c>
      <c r="M489" s="3" t="s">
        <v>55</v>
      </c>
      <c r="N489" s="3" t="s">
        <v>21</v>
      </c>
      <c r="O489" s="3" t="s">
        <v>22</v>
      </c>
      <c r="P489" s="19"/>
    </row>
    <row r="490" spans="2:16" ht="21" customHeight="1" x14ac:dyDescent="0.3">
      <c r="B490" s="3" t="s">
        <v>14</v>
      </c>
      <c r="C490" s="12">
        <v>19</v>
      </c>
      <c r="D490" s="13" t="s">
        <v>48</v>
      </c>
      <c r="E490" s="14" t="s">
        <v>53</v>
      </c>
      <c r="F490" s="12" t="s">
        <v>46</v>
      </c>
      <c r="G490" s="12">
        <v>5</v>
      </c>
      <c r="H490" s="15">
        <v>21000000</v>
      </c>
      <c r="I490" s="16">
        <v>1</v>
      </c>
      <c r="J490" s="12">
        <v>1.5972222222222221E-3</v>
      </c>
      <c r="K490" s="17" t="s">
        <v>18</v>
      </c>
      <c r="L490" s="12" t="s">
        <v>43</v>
      </c>
      <c r="M490" s="12" t="s">
        <v>35</v>
      </c>
      <c r="N490" s="12" t="s">
        <v>27</v>
      </c>
      <c r="O490" s="12" t="s">
        <v>56</v>
      </c>
      <c r="P490" s="19"/>
    </row>
    <row r="491" spans="2:16" ht="21" customHeight="1" x14ac:dyDescent="0.3">
      <c r="B491" s="3" t="s">
        <v>14</v>
      </c>
      <c r="C491" s="3">
        <v>8</v>
      </c>
      <c r="D491" s="4" t="s">
        <v>48</v>
      </c>
      <c r="E491" s="5" t="s">
        <v>16</v>
      </c>
      <c r="F491" s="3" t="s">
        <v>17</v>
      </c>
      <c r="G491" s="3">
        <v>4</v>
      </c>
      <c r="H491" s="6">
        <v>20000000</v>
      </c>
      <c r="I491" s="2">
        <v>1</v>
      </c>
      <c r="J491" s="3">
        <v>1.5972222222222221E-3</v>
      </c>
      <c r="K491" s="7" t="s">
        <v>18</v>
      </c>
      <c r="L491" s="3" t="s">
        <v>60</v>
      </c>
      <c r="M491" s="3" t="s">
        <v>52</v>
      </c>
      <c r="N491" s="3" t="s">
        <v>39</v>
      </c>
      <c r="O491" s="3" t="s">
        <v>40</v>
      </c>
      <c r="P491" s="19"/>
    </row>
    <row r="492" spans="2:16" ht="21" customHeight="1" x14ac:dyDescent="0.3">
      <c r="B492" s="3" t="s">
        <v>14</v>
      </c>
      <c r="C492" s="12">
        <v>13</v>
      </c>
      <c r="D492" s="13" t="s">
        <v>72</v>
      </c>
      <c r="E492" s="14" t="s">
        <v>34</v>
      </c>
      <c r="F492" s="12" t="s">
        <v>46</v>
      </c>
      <c r="G492" s="12">
        <v>1</v>
      </c>
      <c r="H492" s="15">
        <v>19000000</v>
      </c>
      <c r="I492" s="16">
        <v>3</v>
      </c>
      <c r="J492" s="12">
        <v>1.5972222222222221E-3</v>
      </c>
      <c r="K492" s="17" t="s">
        <v>50</v>
      </c>
      <c r="L492" s="12" t="s">
        <v>19</v>
      </c>
      <c r="M492" s="12" t="s">
        <v>26</v>
      </c>
      <c r="N492" s="12" t="s">
        <v>39</v>
      </c>
      <c r="O492" s="12" t="s">
        <v>40</v>
      </c>
      <c r="P492" s="19"/>
    </row>
    <row r="493" spans="2:16" ht="21" customHeight="1" x14ac:dyDescent="0.3">
      <c r="B493" s="3" t="s">
        <v>14</v>
      </c>
      <c r="C493" s="3">
        <v>16</v>
      </c>
      <c r="D493" s="4" t="s">
        <v>72</v>
      </c>
      <c r="E493" s="5" t="s">
        <v>16</v>
      </c>
      <c r="F493" s="3" t="s">
        <v>17</v>
      </c>
      <c r="G493" s="3">
        <v>3</v>
      </c>
      <c r="H493" s="6">
        <v>15000000</v>
      </c>
      <c r="I493" s="2">
        <v>3</v>
      </c>
      <c r="J493" s="3">
        <v>1.5972222222222221E-3</v>
      </c>
      <c r="K493" s="7" t="s">
        <v>18</v>
      </c>
      <c r="L493" s="3" t="s">
        <v>68</v>
      </c>
      <c r="M493" s="3" t="s">
        <v>44</v>
      </c>
      <c r="N493" s="3" t="s">
        <v>21</v>
      </c>
      <c r="O493" s="3" t="s">
        <v>22</v>
      </c>
      <c r="P493" s="19"/>
    </row>
    <row r="494" spans="2:16" ht="21" customHeight="1" x14ac:dyDescent="0.3">
      <c r="B494" s="3" t="s">
        <v>14</v>
      </c>
      <c r="C494" s="12">
        <v>11</v>
      </c>
      <c r="D494" s="13" t="s">
        <v>59</v>
      </c>
      <c r="E494" s="14" t="s">
        <v>42</v>
      </c>
      <c r="F494" s="12" t="s">
        <v>71</v>
      </c>
      <c r="G494" s="12">
        <v>3</v>
      </c>
      <c r="H494" s="15">
        <v>15000000</v>
      </c>
      <c r="I494" s="16">
        <v>2</v>
      </c>
      <c r="J494" s="12">
        <v>1.5972222222222221E-3</v>
      </c>
      <c r="K494" s="17" t="s">
        <v>18</v>
      </c>
      <c r="L494" s="12" t="s">
        <v>19</v>
      </c>
      <c r="M494" s="12" t="s">
        <v>55</v>
      </c>
      <c r="N494" s="12" t="s">
        <v>36</v>
      </c>
      <c r="O494" s="12" t="s">
        <v>58</v>
      </c>
      <c r="P494" s="19"/>
    </row>
    <row r="495" spans="2:16" ht="21" customHeight="1" x14ac:dyDescent="0.3">
      <c r="B495" s="3" t="s">
        <v>73</v>
      </c>
      <c r="C495" s="3">
        <v>11</v>
      </c>
      <c r="D495" s="4" t="s">
        <v>59</v>
      </c>
      <c r="E495" s="5" t="s">
        <v>76</v>
      </c>
      <c r="F495" s="3" t="s">
        <v>46</v>
      </c>
      <c r="G495" s="3">
        <v>0</v>
      </c>
      <c r="H495" s="6">
        <v>0</v>
      </c>
      <c r="I495" s="2">
        <v>4</v>
      </c>
      <c r="J495" s="3">
        <v>1.5972222222222221E-3</v>
      </c>
      <c r="K495" s="7"/>
      <c r="L495" s="3"/>
      <c r="M495" s="3" t="s">
        <v>35</v>
      </c>
      <c r="N495" s="3" t="s">
        <v>21</v>
      </c>
      <c r="O495" s="3" t="s">
        <v>67</v>
      </c>
      <c r="P495" s="19"/>
    </row>
    <row r="496" spans="2:16" ht="21" customHeight="1" x14ac:dyDescent="0.3">
      <c r="B496" s="3" t="s">
        <v>73</v>
      </c>
      <c r="C496" s="12">
        <v>12</v>
      </c>
      <c r="D496" s="13" t="s">
        <v>62</v>
      </c>
      <c r="E496" s="14" t="s">
        <v>16</v>
      </c>
      <c r="F496" s="12" t="s">
        <v>71</v>
      </c>
      <c r="G496" s="12">
        <v>0</v>
      </c>
      <c r="H496" s="15">
        <v>0</v>
      </c>
      <c r="I496" s="16">
        <v>4</v>
      </c>
      <c r="J496" s="12">
        <v>1.5972222222222221E-3</v>
      </c>
      <c r="K496" s="17"/>
      <c r="L496" s="12"/>
      <c r="M496" s="12" t="s">
        <v>20</v>
      </c>
      <c r="N496" s="12" t="s">
        <v>27</v>
      </c>
      <c r="O496" s="12" t="s">
        <v>56</v>
      </c>
      <c r="P496" s="19"/>
    </row>
    <row r="497" spans="2:16" ht="21" customHeight="1" x14ac:dyDescent="0.3">
      <c r="B497" s="3" t="s">
        <v>73</v>
      </c>
      <c r="C497" s="3">
        <v>30</v>
      </c>
      <c r="D497" s="4" t="s">
        <v>63</v>
      </c>
      <c r="E497" s="5" t="s">
        <v>30</v>
      </c>
      <c r="F497" s="3" t="s">
        <v>46</v>
      </c>
      <c r="G497" s="3">
        <v>0</v>
      </c>
      <c r="H497" s="6">
        <v>0</v>
      </c>
      <c r="I497" s="2">
        <v>3</v>
      </c>
      <c r="J497" s="3">
        <v>1.5972222222222221E-3</v>
      </c>
      <c r="K497" s="7"/>
      <c r="L497" s="3"/>
      <c r="M497" s="3" t="s">
        <v>47</v>
      </c>
      <c r="N497" s="3" t="s">
        <v>36</v>
      </c>
      <c r="O497" s="3" t="s">
        <v>69</v>
      </c>
      <c r="P497" s="19"/>
    </row>
    <row r="498" spans="2:16" ht="21" customHeight="1" x14ac:dyDescent="0.3">
      <c r="B498" s="3" t="s">
        <v>73</v>
      </c>
      <c r="C498" s="12">
        <v>6</v>
      </c>
      <c r="D498" s="13" t="s">
        <v>72</v>
      </c>
      <c r="E498" s="14" t="s">
        <v>30</v>
      </c>
      <c r="F498" s="12" t="s">
        <v>46</v>
      </c>
      <c r="G498" s="12">
        <v>0</v>
      </c>
      <c r="H498" s="15">
        <v>0</v>
      </c>
      <c r="I498" s="16">
        <v>2</v>
      </c>
      <c r="J498" s="12">
        <v>1.5972222222222221E-3</v>
      </c>
      <c r="K498" s="17"/>
      <c r="L498" s="12"/>
      <c r="M498" s="12" t="s">
        <v>52</v>
      </c>
      <c r="N498" s="12" t="s">
        <v>27</v>
      </c>
      <c r="O498" s="12" t="s">
        <v>74</v>
      </c>
      <c r="P498" s="19"/>
    </row>
    <row r="499" spans="2:16" ht="21" customHeight="1" x14ac:dyDescent="0.3">
      <c r="B499" s="3" t="s">
        <v>73</v>
      </c>
      <c r="C499" s="3">
        <v>11</v>
      </c>
      <c r="D499" s="4" t="s">
        <v>59</v>
      </c>
      <c r="E499" s="5" t="s">
        <v>76</v>
      </c>
      <c r="F499" s="3" t="s">
        <v>46</v>
      </c>
      <c r="G499" s="3">
        <v>0</v>
      </c>
      <c r="H499" s="6">
        <v>0</v>
      </c>
      <c r="I499" s="2">
        <v>4</v>
      </c>
      <c r="J499" s="3">
        <v>1.5972222222222221E-3</v>
      </c>
      <c r="K499" s="7"/>
      <c r="L499" s="3"/>
      <c r="M499" s="3" t="s">
        <v>35</v>
      </c>
      <c r="N499" s="3" t="s">
        <v>21</v>
      </c>
      <c r="O499" s="3" t="s">
        <v>67</v>
      </c>
      <c r="P499" s="19"/>
    </row>
    <row r="500" spans="2:16" ht="21" customHeight="1" x14ac:dyDescent="0.3">
      <c r="B500" s="3" t="s">
        <v>73</v>
      </c>
      <c r="C500" s="12">
        <v>12</v>
      </c>
      <c r="D500" s="13" t="s">
        <v>62</v>
      </c>
      <c r="E500" s="14" t="s">
        <v>16</v>
      </c>
      <c r="F500" s="12" t="s">
        <v>71</v>
      </c>
      <c r="G500" s="12">
        <v>0</v>
      </c>
      <c r="H500" s="15">
        <v>0</v>
      </c>
      <c r="I500" s="16">
        <v>4</v>
      </c>
      <c r="J500" s="12">
        <v>1.5972222222222221E-3</v>
      </c>
      <c r="K500" s="17"/>
      <c r="L500" s="12"/>
      <c r="M500" s="12" t="s">
        <v>20</v>
      </c>
      <c r="N500" s="12" t="s">
        <v>27</v>
      </c>
      <c r="O500" s="12" t="s">
        <v>56</v>
      </c>
      <c r="P500" s="19"/>
    </row>
    <row r="501" spans="2:16" ht="21" customHeight="1" x14ac:dyDescent="0.3">
      <c r="B501" s="3" t="s">
        <v>73</v>
      </c>
      <c r="C501" s="3">
        <v>30</v>
      </c>
      <c r="D501" s="4" t="s">
        <v>63</v>
      </c>
      <c r="E501" s="5" t="s">
        <v>30</v>
      </c>
      <c r="F501" s="3" t="s">
        <v>46</v>
      </c>
      <c r="G501" s="3">
        <v>0</v>
      </c>
      <c r="H501" s="6">
        <v>0</v>
      </c>
      <c r="I501" s="2">
        <v>3</v>
      </c>
      <c r="J501" s="3">
        <v>1.5972222222222221E-3</v>
      </c>
      <c r="K501" s="7"/>
      <c r="L501" s="3"/>
      <c r="M501" s="3" t="s">
        <v>47</v>
      </c>
      <c r="N501" s="3" t="s">
        <v>36</v>
      </c>
      <c r="O501" s="3" t="s">
        <v>69</v>
      </c>
      <c r="P501" s="19"/>
    </row>
    <row r="502" spans="2:16" ht="21" customHeight="1" x14ac:dyDescent="0.3">
      <c r="B502" s="3" t="s">
        <v>14</v>
      </c>
      <c r="C502" s="12">
        <v>15</v>
      </c>
      <c r="D502" s="13" t="s">
        <v>59</v>
      </c>
      <c r="E502" s="14" t="s">
        <v>42</v>
      </c>
      <c r="F502" s="12" t="s">
        <v>46</v>
      </c>
      <c r="G502" s="12">
        <v>4</v>
      </c>
      <c r="H502" s="15">
        <v>20000000</v>
      </c>
      <c r="I502" s="16">
        <v>3</v>
      </c>
      <c r="J502" s="12">
        <v>1.6782407407407406E-3</v>
      </c>
      <c r="K502" s="17" t="s">
        <v>65</v>
      </c>
      <c r="L502" s="12" t="s">
        <v>38</v>
      </c>
      <c r="M502" s="12" t="s">
        <v>55</v>
      </c>
      <c r="N502" s="12" t="s">
        <v>21</v>
      </c>
      <c r="O502" s="12" t="s">
        <v>45</v>
      </c>
      <c r="P502" s="19"/>
    </row>
    <row r="503" spans="2:16" ht="21" customHeight="1" x14ac:dyDescent="0.3">
      <c r="B503" s="3" t="s">
        <v>14</v>
      </c>
      <c r="C503" s="3">
        <v>1</v>
      </c>
      <c r="D503" s="4" t="s">
        <v>63</v>
      </c>
      <c r="E503" s="5" t="s">
        <v>42</v>
      </c>
      <c r="F503" s="3" t="s">
        <v>46</v>
      </c>
      <c r="G503" s="3">
        <v>2</v>
      </c>
      <c r="H503" s="6">
        <v>38000000</v>
      </c>
      <c r="I503" s="2">
        <v>2</v>
      </c>
      <c r="J503" s="3">
        <v>1.6782407407407406E-3</v>
      </c>
      <c r="K503" s="7" t="s">
        <v>50</v>
      </c>
      <c r="L503" s="3" t="s">
        <v>25</v>
      </c>
      <c r="M503" s="3" t="s">
        <v>32</v>
      </c>
      <c r="N503" s="3" t="s">
        <v>36</v>
      </c>
      <c r="O503" s="3" t="s">
        <v>37</v>
      </c>
      <c r="P503" s="19"/>
    </row>
    <row r="504" spans="2:16" ht="21" customHeight="1" x14ac:dyDescent="0.3">
      <c r="B504" s="3" t="s">
        <v>14</v>
      </c>
      <c r="C504" s="12">
        <v>1</v>
      </c>
      <c r="D504" s="13" t="s">
        <v>63</v>
      </c>
      <c r="E504" s="14" t="s">
        <v>34</v>
      </c>
      <c r="F504" s="12" t="s">
        <v>24</v>
      </c>
      <c r="G504" s="12">
        <v>2</v>
      </c>
      <c r="H504" s="15">
        <v>12000000</v>
      </c>
      <c r="I504" s="16">
        <v>3</v>
      </c>
      <c r="J504" s="12">
        <v>1.6782407407407406E-3</v>
      </c>
      <c r="K504" s="17" t="s">
        <v>18</v>
      </c>
      <c r="L504" s="12" t="s">
        <v>31</v>
      </c>
      <c r="M504" s="12" t="s">
        <v>52</v>
      </c>
      <c r="N504" s="12" t="s">
        <v>21</v>
      </c>
      <c r="O504" s="12" t="s">
        <v>57</v>
      </c>
      <c r="P504" s="19"/>
    </row>
    <row r="505" spans="2:16" ht="21" customHeight="1" x14ac:dyDescent="0.3">
      <c r="B505" s="3" t="s">
        <v>14</v>
      </c>
      <c r="C505" s="3">
        <v>20</v>
      </c>
      <c r="D505" s="4" t="s">
        <v>63</v>
      </c>
      <c r="E505" s="5" t="s">
        <v>34</v>
      </c>
      <c r="F505" s="3" t="s">
        <v>49</v>
      </c>
      <c r="G505" s="3">
        <v>3</v>
      </c>
      <c r="H505" s="6">
        <v>15000000</v>
      </c>
      <c r="I505" s="2">
        <v>2</v>
      </c>
      <c r="J505" s="3">
        <v>1.6782407407407406E-3</v>
      </c>
      <c r="K505" s="7" t="s">
        <v>18</v>
      </c>
      <c r="L505" s="3" t="s">
        <v>43</v>
      </c>
      <c r="M505" s="3" t="s">
        <v>55</v>
      </c>
      <c r="N505" s="3" t="s">
        <v>21</v>
      </c>
      <c r="O505" s="3" t="s">
        <v>45</v>
      </c>
      <c r="P505" s="19"/>
    </row>
    <row r="506" spans="2:16" ht="21" customHeight="1" x14ac:dyDescent="0.3">
      <c r="B506" s="3" t="s">
        <v>14</v>
      </c>
      <c r="C506" s="12">
        <v>10</v>
      </c>
      <c r="D506" s="13" t="s">
        <v>29</v>
      </c>
      <c r="E506" s="14" t="s">
        <v>34</v>
      </c>
      <c r="F506" s="12" t="s">
        <v>46</v>
      </c>
      <c r="G506" s="12">
        <v>1</v>
      </c>
      <c r="H506" s="15">
        <v>19000000</v>
      </c>
      <c r="I506" s="16">
        <v>3</v>
      </c>
      <c r="J506" s="12">
        <v>1.6782407407407406E-3</v>
      </c>
      <c r="K506" s="17" t="s">
        <v>50</v>
      </c>
      <c r="L506" s="12" t="s">
        <v>60</v>
      </c>
      <c r="M506" s="12" t="s">
        <v>26</v>
      </c>
      <c r="N506" s="12" t="s">
        <v>27</v>
      </c>
      <c r="O506" s="12" t="s">
        <v>56</v>
      </c>
      <c r="P506" s="19"/>
    </row>
    <row r="507" spans="2:16" ht="21" customHeight="1" x14ac:dyDescent="0.3">
      <c r="B507" s="3" t="s">
        <v>14</v>
      </c>
      <c r="C507" s="3">
        <v>14</v>
      </c>
      <c r="D507" s="4" t="s">
        <v>29</v>
      </c>
      <c r="E507" s="5" t="s">
        <v>42</v>
      </c>
      <c r="F507" s="3" t="s">
        <v>17</v>
      </c>
      <c r="G507" s="3">
        <v>3</v>
      </c>
      <c r="H507" s="6">
        <v>11000000</v>
      </c>
      <c r="I507" s="2">
        <v>2</v>
      </c>
      <c r="J507" s="3">
        <v>1.6782407407407406E-3</v>
      </c>
      <c r="K507" s="7" t="s">
        <v>18</v>
      </c>
      <c r="L507" s="3" t="s">
        <v>31</v>
      </c>
      <c r="M507" s="3" t="s">
        <v>35</v>
      </c>
      <c r="N507" s="3" t="s">
        <v>21</v>
      </c>
      <c r="O507" s="3" t="s">
        <v>39</v>
      </c>
      <c r="P507" s="19"/>
    </row>
    <row r="508" spans="2:16" ht="21" customHeight="1" x14ac:dyDescent="0.3">
      <c r="B508" s="3" t="s">
        <v>14</v>
      </c>
      <c r="C508" s="12">
        <v>1</v>
      </c>
      <c r="D508" s="13" t="s">
        <v>41</v>
      </c>
      <c r="E508" s="14" t="s">
        <v>34</v>
      </c>
      <c r="F508" s="12" t="s">
        <v>24</v>
      </c>
      <c r="G508" s="12">
        <v>1</v>
      </c>
      <c r="H508" s="15">
        <v>19000000</v>
      </c>
      <c r="I508" s="16">
        <v>1</v>
      </c>
      <c r="J508" s="12">
        <v>1.6782407407407406E-3</v>
      </c>
      <c r="K508" s="17" t="s">
        <v>50</v>
      </c>
      <c r="L508" s="12" t="s">
        <v>43</v>
      </c>
      <c r="M508" s="12" t="s">
        <v>32</v>
      </c>
      <c r="N508" s="12" t="s">
        <v>27</v>
      </c>
      <c r="O508" s="12" t="s">
        <v>74</v>
      </c>
      <c r="P508" s="19"/>
    </row>
    <row r="509" spans="2:16" ht="21" customHeight="1" x14ac:dyDescent="0.3">
      <c r="B509" s="3" t="s">
        <v>14</v>
      </c>
      <c r="C509" s="3">
        <v>11</v>
      </c>
      <c r="D509" s="4" t="s">
        <v>41</v>
      </c>
      <c r="E509" s="5" t="s">
        <v>16</v>
      </c>
      <c r="F509" s="3" t="s">
        <v>24</v>
      </c>
      <c r="G509" s="3">
        <v>5</v>
      </c>
      <c r="H509" s="6">
        <v>21000000</v>
      </c>
      <c r="I509" s="2">
        <v>1</v>
      </c>
      <c r="J509" s="3">
        <v>1.6782407407407406E-3</v>
      </c>
      <c r="K509" s="7" t="s">
        <v>18</v>
      </c>
      <c r="L509" s="3" t="s">
        <v>19</v>
      </c>
      <c r="M509" s="3" t="s">
        <v>32</v>
      </c>
      <c r="N509" s="3" t="s">
        <v>21</v>
      </c>
      <c r="O509" s="3" t="s">
        <v>39</v>
      </c>
      <c r="P509" s="19"/>
    </row>
    <row r="510" spans="2:16" ht="21" customHeight="1" x14ac:dyDescent="0.3">
      <c r="B510" s="3" t="s">
        <v>14</v>
      </c>
      <c r="C510" s="12">
        <v>15</v>
      </c>
      <c r="D510" s="13" t="s">
        <v>41</v>
      </c>
      <c r="E510" s="14" t="s">
        <v>16</v>
      </c>
      <c r="F510" s="12" t="s">
        <v>46</v>
      </c>
      <c r="G510" s="12">
        <v>2</v>
      </c>
      <c r="H510" s="15">
        <v>10000000</v>
      </c>
      <c r="I510" s="16">
        <v>4</v>
      </c>
      <c r="J510" s="12">
        <v>1.6782407407407406E-3</v>
      </c>
      <c r="K510" s="17" t="s">
        <v>18</v>
      </c>
      <c r="L510" s="12" t="s">
        <v>51</v>
      </c>
      <c r="M510" s="12" t="s">
        <v>55</v>
      </c>
      <c r="N510" s="12" t="s">
        <v>39</v>
      </c>
      <c r="O510" s="12" t="s">
        <v>70</v>
      </c>
      <c r="P510" s="19"/>
    </row>
    <row r="511" spans="2:16" ht="21" customHeight="1" x14ac:dyDescent="0.3">
      <c r="B511" s="3" t="s">
        <v>14</v>
      </c>
      <c r="C511" s="3">
        <v>29</v>
      </c>
      <c r="D511" s="4" t="s">
        <v>41</v>
      </c>
      <c r="E511" s="5" t="s">
        <v>16</v>
      </c>
      <c r="F511" s="3" t="s">
        <v>46</v>
      </c>
      <c r="G511" s="3">
        <v>3</v>
      </c>
      <c r="H511" s="6">
        <v>15000000</v>
      </c>
      <c r="I511" s="2">
        <v>1</v>
      </c>
      <c r="J511" s="3">
        <v>1.6782407407407406E-3</v>
      </c>
      <c r="K511" s="7" t="s">
        <v>18</v>
      </c>
      <c r="L511" s="3" t="s">
        <v>43</v>
      </c>
      <c r="M511" s="3" t="s">
        <v>20</v>
      </c>
      <c r="N511" s="3" t="s">
        <v>21</v>
      </c>
      <c r="O511" s="3" t="s">
        <v>39</v>
      </c>
      <c r="P511" s="19"/>
    </row>
    <row r="512" spans="2:16" ht="21" customHeight="1" x14ac:dyDescent="0.3">
      <c r="B512" s="3" t="s">
        <v>14</v>
      </c>
      <c r="C512" s="12">
        <v>8</v>
      </c>
      <c r="D512" s="13" t="s">
        <v>41</v>
      </c>
      <c r="E512" s="14" t="s">
        <v>34</v>
      </c>
      <c r="F512" s="12" t="s">
        <v>46</v>
      </c>
      <c r="G512" s="12">
        <v>2</v>
      </c>
      <c r="H512" s="15">
        <v>12000000</v>
      </c>
      <c r="I512" s="16">
        <v>5</v>
      </c>
      <c r="J512" s="12">
        <v>1.6782407407407406E-3</v>
      </c>
      <c r="K512" s="17" t="s">
        <v>18</v>
      </c>
      <c r="L512" s="12" t="s">
        <v>54</v>
      </c>
      <c r="M512" s="12" t="s">
        <v>26</v>
      </c>
      <c r="N512" s="12" t="s">
        <v>27</v>
      </c>
      <c r="O512" s="12" t="s">
        <v>56</v>
      </c>
      <c r="P512" s="19"/>
    </row>
    <row r="513" spans="2:16" ht="21" customHeight="1" x14ac:dyDescent="0.3">
      <c r="B513" s="3" t="s">
        <v>14</v>
      </c>
      <c r="C513" s="3">
        <v>8</v>
      </c>
      <c r="D513" s="4" t="s">
        <v>41</v>
      </c>
      <c r="E513" s="5" t="s">
        <v>42</v>
      </c>
      <c r="F513" s="3" t="s">
        <v>17</v>
      </c>
      <c r="G513" s="3">
        <v>5</v>
      </c>
      <c r="H513" s="6">
        <v>25000000</v>
      </c>
      <c r="I513" s="2">
        <v>3</v>
      </c>
      <c r="J513" s="3">
        <v>1.6782407407407406E-3</v>
      </c>
      <c r="K513" s="7" t="s">
        <v>18</v>
      </c>
      <c r="L513" s="3" t="s">
        <v>43</v>
      </c>
      <c r="M513" s="3" t="s">
        <v>52</v>
      </c>
      <c r="N513" s="3" t="s">
        <v>27</v>
      </c>
      <c r="O513" s="3" t="s">
        <v>56</v>
      </c>
      <c r="P513" s="19"/>
    </row>
    <row r="514" spans="2:16" ht="21" customHeight="1" x14ac:dyDescent="0.3">
      <c r="B514" s="3" t="s">
        <v>14</v>
      </c>
      <c r="C514" s="12">
        <v>10</v>
      </c>
      <c r="D514" s="13" t="s">
        <v>48</v>
      </c>
      <c r="E514" s="14" t="s">
        <v>42</v>
      </c>
      <c r="F514" s="12" t="s">
        <v>24</v>
      </c>
      <c r="G514" s="12">
        <v>1</v>
      </c>
      <c r="H514" s="15">
        <v>7000000</v>
      </c>
      <c r="I514" s="16">
        <v>6</v>
      </c>
      <c r="J514" s="12">
        <v>1.6782407407407406E-3</v>
      </c>
      <c r="K514" s="17" t="s">
        <v>18</v>
      </c>
      <c r="L514" s="12" t="s">
        <v>19</v>
      </c>
      <c r="M514" s="12" t="s">
        <v>47</v>
      </c>
      <c r="N514" s="12" t="s">
        <v>36</v>
      </c>
      <c r="O514" s="12" t="s">
        <v>69</v>
      </c>
      <c r="P514" s="19"/>
    </row>
    <row r="515" spans="2:16" ht="21" customHeight="1" x14ac:dyDescent="0.3">
      <c r="B515" s="3" t="s">
        <v>14</v>
      </c>
      <c r="C515" s="3">
        <v>11</v>
      </c>
      <c r="D515" s="4" t="s">
        <v>48</v>
      </c>
      <c r="E515" s="5" t="s">
        <v>30</v>
      </c>
      <c r="F515" s="3" t="s">
        <v>24</v>
      </c>
      <c r="G515" s="3">
        <v>4</v>
      </c>
      <c r="H515" s="6">
        <v>20000000</v>
      </c>
      <c r="I515" s="2">
        <v>2</v>
      </c>
      <c r="J515" s="3">
        <v>1.6782407407407406E-3</v>
      </c>
      <c r="K515" s="7" t="s">
        <v>18</v>
      </c>
      <c r="L515" s="3" t="s">
        <v>51</v>
      </c>
      <c r="M515" s="3" t="s">
        <v>35</v>
      </c>
      <c r="N515" s="3" t="s">
        <v>27</v>
      </c>
      <c r="O515" s="3" t="s">
        <v>33</v>
      </c>
      <c r="P515" s="19"/>
    </row>
    <row r="516" spans="2:16" ht="21" customHeight="1" x14ac:dyDescent="0.3">
      <c r="B516" s="3" t="s">
        <v>14</v>
      </c>
      <c r="C516" s="12">
        <v>22</v>
      </c>
      <c r="D516" s="13" t="s">
        <v>48</v>
      </c>
      <c r="E516" s="14" t="s">
        <v>76</v>
      </c>
      <c r="F516" s="12" t="s">
        <v>17</v>
      </c>
      <c r="G516" s="12">
        <v>2</v>
      </c>
      <c r="H516" s="15">
        <v>12000000</v>
      </c>
      <c r="I516" s="16">
        <v>2</v>
      </c>
      <c r="J516" s="12">
        <v>1.6782407407407406E-3</v>
      </c>
      <c r="K516" s="17" t="s">
        <v>18</v>
      </c>
      <c r="L516" s="12" t="s">
        <v>60</v>
      </c>
      <c r="M516" s="12" t="s">
        <v>35</v>
      </c>
      <c r="N516" s="12" t="s">
        <v>27</v>
      </c>
      <c r="O516" s="12" t="s">
        <v>28</v>
      </c>
      <c r="P516" s="19"/>
    </row>
    <row r="517" spans="2:16" ht="21" customHeight="1" x14ac:dyDescent="0.3">
      <c r="B517" s="3" t="s">
        <v>14</v>
      </c>
      <c r="C517" s="3">
        <v>18</v>
      </c>
      <c r="D517" s="4" t="s">
        <v>48</v>
      </c>
      <c r="E517" s="5" t="s">
        <v>34</v>
      </c>
      <c r="F517" s="3" t="s">
        <v>71</v>
      </c>
      <c r="G517" s="3">
        <v>5</v>
      </c>
      <c r="H517" s="6">
        <v>25000000</v>
      </c>
      <c r="I517" s="2">
        <v>4</v>
      </c>
      <c r="J517" s="3">
        <v>1.6782407407407406E-3</v>
      </c>
      <c r="K517" s="7" t="s">
        <v>18</v>
      </c>
      <c r="L517" s="3" t="s">
        <v>19</v>
      </c>
      <c r="M517" s="3" t="s">
        <v>47</v>
      </c>
      <c r="N517" s="3" t="s">
        <v>36</v>
      </c>
      <c r="O517" s="3" t="s">
        <v>58</v>
      </c>
      <c r="P517" s="19"/>
    </row>
    <row r="518" spans="2:16" ht="21" customHeight="1" x14ac:dyDescent="0.3">
      <c r="B518" s="3" t="s">
        <v>14</v>
      </c>
      <c r="C518" s="12">
        <v>15</v>
      </c>
      <c r="D518" s="13" t="s">
        <v>59</v>
      </c>
      <c r="E518" s="14" t="s">
        <v>42</v>
      </c>
      <c r="F518" s="12" t="s">
        <v>46</v>
      </c>
      <c r="G518" s="12">
        <v>4</v>
      </c>
      <c r="H518" s="15">
        <v>20000000</v>
      </c>
      <c r="I518" s="16">
        <v>3</v>
      </c>
      <c r="J518" s="12">
        <v>1.6782407407407406E-3</v>
      </c>
      <c r="K518" s="17" t="s">
        <v>65</v>
      </c>
      <c r="L518" s="12" t="s">
        <v>38</v>
      </c>
      <c r="M518" s="12" t="s">
        <v>55</v>
      </c>
      <c r="N518" s="12" t="s">
        <v>21</v>
      </c>
      <c r="O518" s="12" t="s">
        <v>45</v>
      </c>
      <c r="P518" s="19"/>
    </row>
    <row r="519" spans="2:16" ht="21" customHeight="1" x14ac:dyDescent="0.3">
      <c r="B519" s="3" t="s">
        <v>14</v>
      </c>
      <c r="C519" s="3">
        <v>1</v>
      </c>
      <c r="D519" s="4" t="s">
        <v>63</v>
      </c>
      <c r="E519" s="5" t="s">
        <v>42</v>
      </c>
      <c r="F519" s="3" t="s">
        <v>46</v>
      </c>
      <c r="G519" s="3">
        <v>2</v>
      </c>
      <c r="H519" s="6">
        <v>38000000</v>
      </c>
      <c r="I519" s="2">
        <v>2</v>
      </c>
      <c r="J519" s="3">
        <v>1.6782407407407406E-3</v>
      </c>
      <c r="K519" s="7" t="s">
        <v>50</v>
      </c>
      <c r="L519" s="3" t="s">
        <v>25</v>
      </c>
      <c r="M519" s="3" t="s">
        <v>32</v>
      </c>
      <c r="N519" s="3" t="s">
        <v>36</v>
      </c>
      <c r="O519" s="3" t="s">
        <v>37</v>
      </c>
      <c r="P519" s="19"/>
    </row>
    <row r="520" spans="2:16" ht="21" customHeight="1" x14ac:dyDescent="0.3">
      <c r="B520" s="3" t="s">
        <v>14</v>
      </c>
      <c r="C520" s="12">
        <v>1</v>
      </c>
      <c r="D520" s="13" t="s">
        <v>63</v>
      </c>
      <c r="E520" s="14" t="s">
        <v>34</v>
      </c>
      <c r="F520" s="12" t="s">
        <v>24</v>
      </c>
      <c r="G520" s="12">
        <v>2</v>
      </c>
      <c r="H520" s="15">
        <v>12000000</v>
      </c>
      <c r="I520" s="16">
        <v>3</v>
      </c>
      <c r="J520" s="12">
        <v>1.6782407407407406E-3</v>
      </c>
      <c r="K520" s="17" t="s">
        <v>18</v>
      </c>
      <c r="L520" s="12" t="s">
        <v>31</v>
      </c>
      <c r="M520" s="12" t="s">
        <v>52</v>
      </c>
      <c r="N520" s="12" t="s">
        <v>21</v>
      </c>
      <c r="O520" s="12" t="s">
        <v>57</v>
      </c>
      <c r="P520" s="19"/>
    </row>
    <row r="521" spans="2:16" ht="21" customHeight="1" x14ac:dyDescent="0.3">
      <c r="B521" s="3" t="s">
        <v>14</v>
      </c>
      <c r="C521" s="3">
        <v>20</v>
      </c>
      <c r="D521" s="4" t="s">
        <v>63</v>
      </c>
      <c r="E521" s="5" t="s">
        <v>34</v>
      </c>
      <c r="F521" s="3" t="s">
        <v>49</v>
      </c>
      <c r="G521" s="3">
        <v>3</v>
      </c>
      <c r="H521" s="6">
        <v>15000000</v>
      </c>
      <c r="I521" s="2">
        <v>2</v>
      </c>
      <c r="J521" s="3">
        <v>1.6782407407407406E-3</v>
      </c>
      <c r="K521" s="7" t="s">
        <v>18</v>
      </c>
      <c r="L521" s="3" t="s">
        <v>43</v>
      </c>
      <c r="M521" s="3" t="s">
        <v>55</v>
      </c>
      <c r="N521" s="3" t="s">
        <v>21</v>
      </c>
      <c r="O521" s="3" t="s">
        <v>45</v>
      </c>
      <c r="P521" s="19"/>
    </row>
    <row r="522" spans="2:16" ht="21" customHeight="1" x14ac:dyDescent="0.3">
      <c r="B522" s="3" t="s">
        <v>73</v>
      </c>
      <c r="C522" s="12">
        <v>12</v>
      </c>
      <c r="D522" s="13" t="s">
        <v>63</v>
      </c>
      <c r="E522" s="14" t="s">
        <v>16</v>
      </c>
      <c r="F522" s="12" t="s">
        <v>24</v>
      </c>
      <c r="G522" s="12">
        <v>0</v>
      </c>
      <c r="H522" s="15">
        <v>0</v>
      </c>
      <c r="I522" s="16">
        <v>2</v>
      </c>
      <c r="J522" s="12">
        <v>1.6782407407407406E-3</v>
      </c>
      <c r="K522" s="17"/>
      <c r="L522" s="12"/>
      <c r="M522" s="12" t="s">
        <v>47</v>
      </c>
      <c r="N522" s="12" t="s">
        <v>39</v>
      </c>
      <c r="O522" s="12" t="s">
        <v>70</v>
      </c>
      <c r="P522" s="19"/>
    </row>
    <row r="523" spans="2:16" ht="21" customHeight="1" x14ac:dyDescent="0.3">
      <c r="B523" s="3" t="s">
        <v>73</v>
      </c>
      <c r="C523" s="3">
        <v>14</v>
      </c>
      <c r="D523" s="4" t="s">
        <v>64</v>
      </c>
      <c r="E523" s="5" t="s">
        <v>16</v>
      </c>
      <c r="F523" s="3" t="s">
        <v>46</v>
      </c>
      <c r="G523" s="3">
        <v>0</v>
      </c>
      <c r="H523" s="6">
        <v>0</v>
      </c>
      <c r="I523" s="2">
        <v>1</v>
      </c>
      <c r="J523" s="3">
        <v>1.6782407407407406E-3</v>
      </c>
      <c r="K523" s="7"/>
      <c r="L523" s="3"/>
      <c r="M523" s="3" t="s">
        <v>55</v>
      </c>
      <c r="N523" s="3" t="s">
        <v>27</v>
      </c>
      <c r="O523" s="3" t="s">
        <v>33</v>
      </c>
      <c r="P523" s="19"/>
    </row>
    <row r="524" spans="2:16" ht="21" customHeight="1" x14ac:dyDescent="0.3">
      <c r="B524" s="3" t="s">
        <v>73</v>
      </c>
      <c r="C524" s="12">
        <v>15</v>
      </c>
      <c r="D524" s="13" t="s">
        <v>23</v>
      </c>
      <c r="E524" s="14" t="s">
        <v>16</v>
      </c>
      <c r="F524" s="12" t="s">
        <v>24</v>
      </c>
      <c r="G524" s="12">
        <v>0</v>
      </c>
      <c r="H524" s="15">
        <v>0</v>
      </c>
      <c r="I524" s="16">
        <v>2</v>
      </c>
      <c r="J524" s="12">
        <v>1.6782407407407406E-3</v>
      </c>
      <c r="K524" s="17"/>
      <c r="L524" s="12"/>
      <c r="M524" s="12" t="s">
        <v>44</v>
      </c>
      <c r="N524" s="12" t="s">
        <v>21</v>
      </c>
      <c r="O524" s="12" t="s">
        <v>66</v>
      </c>
      <c r="P524" s="19"/>
    </row>
    <row r="525" spans="2:16" ht="21" customHeight="1" x14ac:dyDescent="0.3">
      <c r="B525" s="3" t="s">
        <v>73</v>
      </c>
      <c r="C525" s="3">
        <v>20</v>
      </c>
      <c r="D525" s="4" t="s">
        <v>29</v>
      </c>
      <c r="E525" s="5" t="s">
        <v>53</v>
      </c>
      <c r="F525" s="3" t="s">
        <v>24</v>
      </c>
      <c r="G525" s="3">
        <v>0</v>
      </c>
      <c r="H525" s="6">
        <v>0</v>
      </c>
      <c r="I525" s="2">
        <v>1</v>
      </c>
      <c r="J525" s="3">
        <v>1.6782407407407406E-3</v>
      </c>
      <c r="K525" s="7"/>
      <c r="L525" s="3"/>
      <c r="M525" s="3" t="s">
        <v>26</v>
      </c>
      <c r="N525" s="3" t="s">
        <v>36</v>
      </c>
      <c r="O525" s="3" t="s">
        <v>58</v>
      </c>
      <c r="P525" s="19"/>
    </row>
    <row r="526" spans="2:16" ht="21" customHeight="1" x14ac:dyDescent="0.3">
      <c r="B526" s="3" t="s">
        <v>73</v>
      </c>
      <c r="C526" s="12">
        <v>2</v>
      </c>
      <c r="D526" s="13" t="s">
        <v>41</v>
      </c>
      <c r="E526" s="14" t="s">
        <v>16</v>
      </c>
      <c r="F526" s="12" t="s">
        <v>24</v>
      </c>
      <c r="G526" s="12">
        <v>0</v>
      </c>
      <c r="H526" s="15">
        <v>0</v>
      </c>
      <c r="I526" s="16">
        <v>2</v>
      </c>
      <c r="J526" s="12">
        <v>1.6782407407407406E-3</v>
      </c>
      <c r="K526" s="17"/>
      <c r="L526" s="12"/>
      <c r="M526" s="12" t="s">
        <v>32</v>
      </c>
      <c r="N526" s="12" t="s">
        <v>27</v>
      </c>
      <c r="O526" s="12" t="s">
        <v>78</v>
      </c>
      <c r="P526" s="19"/>
    </row>
    <row r="527" spans="2:16" ht="21" customHeight="1" x14ac:dyDescent="0.3">
      <c r="B527" s="3" t="s">
        <v>73</v>
      </c>
      <c r="C527" s="3">
        <v>21</v>
      </c>
      <c r="D527" s="4" t="s">
        <v>41</v>
      </c>
      <c r="E527" s="5" t="s">
        <v>34</v>
      </c>
      <c r="F527" s="3" t="s">
        <v>46</v>
      </c>
      <c r="G527" s="3">
        <v>0</v>
      </c>
      <c r="H527" s="6">
        <v>0</v>
      </c>
      <c r="I527" s="2">
        <v>3</v>
      </c>
      <c r="J527" s="3">
        <v>1.6782407407407406E-3</v>
      </c>
      <c r="K527" s="7"/>
      <c r="L527" s="3"/>
      <c r="M527" s="3" t="s">
        <v>32</v>
      </c>
      <c r="N527" s="3" t="s">
        <v>21</v>
      </c>
      <c r="O527" s="3" t="s">
        <v>66</v>
      </c>
      <c r="P527" s="19"/>
    </row>
    <row r="528" spans="2:16" ht="21" customHeight="1" x14ac:dyDescent="0.3">
      <c r="B528" s="3" t="s">
        <v>73</v>
      </c>
      <c r="C528" s="12">
        <v>23</v>
      </c>
      <c r="D528" s="13" t="s">
        <v>41</v>
      </c>
      <c r="E528" s="14" t="s">
        <v>53</v>
      </c>
      <c r="F528" s="12" t="s">
        <v>46</v>
      </c>
      <c r="G528" s="12">
        <v>0</v>
      </c>
      <c r="H528" s="15">
        <v>0</v>
      </c>
      <c r="I528" s="16">
        <v>3</v>
      </c>
      <c r="J528" s="12">
        <v>1.6782407407407406E-3</v>
      </c>
      <c r="K528" s="17"/>
      <c r="L528" s="12"/>
      <c r="M528" s="12" t="s">
        <v>52</v>
      </c>
      <c r="N528" s="12" t="s">
        <v>39</v>
      </c>
      <c r="O528" s="12" t="s">
        <v>70</v>
      </c>
      <c r="P528" s="19"/>
    </row>
    <row r="529" spans="2:16" ht="21" customHeight="1" x14ac:dyDescent="0.3">
      <c r="B529" s="3" t="s">
        <v>73</v>
      </c>
      <c r="C529" s="3">
        <v>14</v>
      </c>
      <c r="D529" s="4" t="s">
        <v>48</v>
      </c>
      <c r="E529" s="5" t="s">
        <v>16</v>
      </c>
      <c r="F529" s="3" t="s">
        <v>46</v>
      </c>
      <c r="G529" s="3">
        <v>0</v>
      </c>
      <c r="H529" s="6">
        <v>0</v>
      </c>
      <c r="I529" s="2">
        <v>2</v>
      </c>
      <c r="J529" s="3">
        <v>1.6782407407407406E-3</v>
      </c>
      <c r="K529" s="7"/>
      <c r="L529" s="3"/>
      <c r="M529" s="3" t="s">
        <v>47</v>
      </c>
      <c r="N529" s="3" t="s">
        <v>27</v>
      </c>
      <c r="O529" s="3" t="s">
        <v>56</v>
      </c>
      <c r="P529" s="19"/>
    </row>
    <row r="530" spans="2:16" ht="21" customHeight="1" x14ac:dyDescent="0.3">
      <c r="B530" s="3" t="s">
        <v>73</v>
      </c>
      <c r="C530" s="12">
        <v>16</v>
      </c>
      <c r="D530" s="13" t="s">
        <v>48</v>
      </c>
      <c r="E530" s="14" t="s">
        <v>42</v>
      </c>
      <c r="F530" s="12" t="s">
        <v>46</v>
      </c>
      <c r="G530" s="12">
        <v>0</v>
      </c>
      <c r="H530" s="15">
        <v>0</v>
      </c>
      <c r="I530" s="16">
        <v>3</v>
      </c>
      <c r="J530" s="12">
        <v>1.6782407407407406E-3</v>
      </c>
      <c r="K530" s="17"/>
      <c r="L530" s="12"/>
      <c r="M530" s="12" t="s">
        <v>47</v>
      </c>
      <c r="N530" s="12" t="s">
        <v>36</v>
      </c>
      <c r="O530" s="12" t="s">
        <v>69</v>
      </c>
      <c r="P530" s="19"/>
    </row>
    <row r="531" spans="2:16" ht="21" customHeight="1" x14ac:dyDescent="0.3">
      <c r="B531" s="3" t="s">
        <v>73</v>
      </c>
      <c r="C531" s="3">
        <v>12</v>
      </c>
      <c r="D531" s="4" t="s">
        <v>63</v>
      </c>
      <c r="E531" s="5" t="s">
        <v>16</v>
      </c>
      <c r="F531" s="3" t="s">
        <v>24</v>
      </c>
      <c r="G531" s="3">
        <v>0</v>
      </c>
      <c r="H531" s="6">
        <v>0</v>
      </c>
      <c r="I531" s="2">
        <v>2</v>
      </c>
      <c r="J531" s="3">
        <v>1.6782407407407406E-3</v>
      </c>
      <c r="K531" s="7"/>
      <c r="L531" s="3"/>
      <c r="M531" s="3" t="s">
        <v>47</v>
      </c>
      <c r="N531" s="3" t="s">
        <v>39</v>
      </c>
      <c r="O531" s="3" t="s">
        <v>70</v>
      </c>
      <c r="P531" s="19"/>
    </row>
    <row r="532" spans="2:16" ht="21" customHeight="1" x14ac:dyDescent="0.3">
      <c r="B532" s="3" t="s">
        <v>73</v>
      </c>
      <c r="C532" s="12">
        <v>14</v>
      </c>
      <c r="D532" s="13" t="s">
        <v>64</v>
      </c>
      <c r="E532" s="14" t="s">
        <v>16</v>
      </c>
      <c r="F532" s="12" t="s">
        <v>46</v>
      </c>
      <c r="G532" s="12">
        <v>0</v>
      </c>
      <c r="H532" s="15">
        <v>0</v>
      </c>
      <c r="I532" s="16">
        <v>1</v>
      </c>
      <c r="J532" s="12">
        <v>1.6782407407407406E-3</v>
      </c>
      <c r="K532" s="17"/>
      <c r="L532" s="12"/>
      <c r="M532" s="12" t="s">
        <v>55</v>
      </c>
      <c r="N532" s="12" t="s">
        <v>27</v>
      </c>
      <c r="O532" s="12" t="s">
        <v>33</v>
      </c>
      <c r="P532" s="19"/>
    </row>
    <row r="533" spans="2:16" ht="21" customHeight="1" x14ac:dyDescent="0.3">
      <c r="B533" s="3" t="s">
        <v>14</v>
      </c>
      <c r="C533" s="3">
        <v>11</v>
      </c>
      <c r="D533" s="4" t="s">
        <v>59</v>
      </c>
      <c r="E533" s="5" t="s">
        <v>42</v>
      </c>
      <c r="F533" s="3" t="s">
        <v>46</v>
      </c>
      <c r="G533" s="3">
        <v>5</v>
      </c>
      <c r="H533" s="6">
        <v>20000000</v>
      </c>
      <c r="I533" s="2">
        <v>1</v>
      </c>
      <c r="J533" s="3">
        <v>1.736111111111111E-3</v>
      </c>
      <c r="K533" s="7" t="s">
        <v>18</v>
      </c>
      <c r="L533" s="3" t="s">
        <v>31</v>
      </c>
      <c r="M533" s="3" t="s">
        <v>52</v>
      </c>
      <c r="N533" s="3" t="s">
        <v>36</v>
      </c>
      <c r="O533" s="3" t="s">
        <v>58</v>
      </c>
      <c r="P533" s="19"/>
    </row>
    <row r="534" spans="2:16" ht="21" customHeight="1" x14ac:dyDescent="0.3">
      <c r="B534" s="3" t="s">
        <v>14</v>
      </c>
      <c r="C534" s="12">
        <v>14</v>
      </c>
      <c r="D534" s="13" t="s">
        <v>61</v>
      </c>
      <c r="E534" s="14" t="s">
        <v>53</v>
      </c>
      <c r="F534" s="12" t="s">
        <v>46</v>
      </c>
      <c r="G534" s="12">
        <v>2</v>
      </c>
      <c r="H534" s="15">
        <v>10000000</v>
      </c>
      <c r="I534" s="16">
        <v>7</v>
      </c>
      <c r="J534" s="12">
        <v>1.736111111111111E-3</v>
      </c>
      <c r="K534" s="17" t="s">
        <v>18</v>
      </c>
      <c r="L534" s="12" t="s">
        <v>31</v>
      </c>
      <c r="M534" s="12" t="s">
        <v>47</v>
      </c>
      <c r="N534" s="12" t="s">
        <v>21</v>
      </c>
      <c r="O534" s="12" t="s">
        <v>57</v>
      </c>
      <c r="P534" s="19"/>
    </row>
    <row r="535" spans="2:16" ht="21" customHeight="1" x14ac:dyDescent="0.3">
      <c r="B535" s="3" t="s">
        <v>14</v>
      </c>
      <c r="C535" s="3">
        <v>10</v>
      </c>
      <c r="D535" s="4" t="s">
        <v>75</v>
      </c>
      <c r="E535" s="5" t="s">
        <v>34</v>
      </c>
      <c r="F535" s="3" t="s">
        <v>24</v>
      </c>
      <c r="G535" s="3">
        <v>1</v>
      </c>
      <c r="H535" s="6">
        <v>7000000</v>
      </c>
      <c r="I535" s="2">
        <v>1</v>
      </c>
      <c r="J535" s="3">
        <v>1.736111111111111E-3</v>
      </c>
      <c r="K535" s="7" t="s">
        <v>18</v>
      </c>
      <c r="L535" s="3" t="s">
        <v>51</v>
      </c>
      <c r="M535" s="3" t="s">
        <v>32</v>
      </c>
      <c r="N535" s="3" t="s">
        <v>21</v>
      </c>
      <c r="O535" s="3" t="s">
        <v>57</v>
      </c>
      <c r="P535" s="19"/>
    </row>
    <row r="536" spans="2:16" ht="21" customHeight="1" x14ac:dyDescent="0.3">
      <c r="B536" s="3" t="s">
        <v>14</v>
      </c>
      <c r="C536" s="12">
        <v>12</v>
      </c>
      <c r="D536" s="13" t="s">
        <v>75</v>
      </c>
      <c r="E536" s="14" t="s">
        <v>30</v>
      </c>
      <c r="F536" s="12" t="s">
        <v>24</v>
      </c>
      <c r="G536" s="12">
        <v>5</v>
      </c>
      <c r="H536" s="15">
        <v>25000000</v>
      </c>
      <c r="I536" s="16">
        <v>2</v>
      </c>
      <c r="J536" s="12">
        <v>1.736111111111111E-3</v>
      </c>
      <c r="K536" s="17" t="s">
        <v>18</v>
      </c>
      <c r="L536" s="12" t="s">
        <v>19</v>
      </c>
      <c r="M536" s="12" t="s">
        <v>20</v>
      </c>
      <c r="N536" s="12" t="s">
        <v>36</v>
      </c>
      <c r="O536" s="12" t="s">
        <v>69</v>
      </c>
      <c r="P536" s="19"/>
    </row>
    <row r="537" spans="2:16" ht="21" customHeight="1" x14ac:dyDescent="0.3">
      <c r="B537" s="3" t="s">
        <v>14</v>
      </c>
      <c r="C537" s="3">
        <v>22</v>
      </c>
      <c r="D537" s="4" t="s">
        <v>29</v>
      </c>
      <c r="E537" s="5" t="s">
        <v>34</v>
      </c>
      <c r="F537" s="3" t="s">
        <v>46</v>
      </c>
      <c r="G537" s="3">
        <v>1</v>
      </c>
      <c r="H537" s="6">
        <v>19000000</v>
      </c>
      <c r="I537" s="2">
        <v>2</v>
      </c>
      <c r="J537" s="3">
        <v>1.736111111111111E-3</v>
      </c>
      <c r="K537" s="7" t="s">
        <v>50</v>
      </c>
      <c r="L537" s="3" t="s">
        <v>43</v>
      </c>
      <c r="M537" s="3" t="s">
        <v>55</v>
      </c>
      <c r="N537" s="3" t="s">
        <v>39</v>
      </c>
      <c r="O537" s="3" t="s">
        <v>70</v>
      </c>
      <c r="P537" s="19"/>
    </row>
    <row r="538" spans="2:16" ht="21" customHeight="1" x14ac:dyDescent="0.3">
      <c r="B538" s="3" t="s">
        <v>14</v>
      </c>
      <c r="C538" s="12">
        <v>27</v>
      </c>
      <c r="D538" s="13" t="s">
        <v>29</v>
      </c>
      <c r="E538" s="14" t="s">
        <v>16</v>
      </c>
      <c r="F538" s="12" t="s">
        <v>46</v>
      </c>
      <c r="G538" s="12">
        <v>5</v>
      </c>
      <c r="H538" s="15">
        <v>21000000</v>
      </c>
      <c r="I538" s="16">
        <v>3</v>
      </c>
      <c r="J538" s="12">
        <v>1.736111111111111E-3</v>
      </c>
      <c r="K538" s="17" t="s">
        <v>18</v>
      </c>
      <c r="L538" s="12" t="s">
        <v>43</v>
      </c>
      <c r="M538" s="12" t="s">
        <v>47</v>
      </c>
      <c r="N538" s="12" t="s">
        <v>27</v>
      </c>
      <c r="O538" s="12" t="s">
        <v>56</v>
      </c>
      <c r="P538" s="19"/>
    </row>
    <row r="539" spans="2:16" ht="21" customHeight="1" x14ac:dyDescent="0.3">
      <c r="B539" s="3" t="s">
        <v>14</v>
      </c>
      <c r="C539" s="3">
        <v>21</v>
      </c>
      <c r="D539" s="4" t="s">
        <v>41</v>
      </c>
      <c r="E539" s="5" t="s">
        <v>42</v>
      </c>
      <c r="F539" s="3" t="s">
        <v>17</v>
      </c>
      <c r="G539" s="3">
        <v>2</v>
      </c>
      <c r="H539" s="6">
        <v>38000000</v>
      </c>
      <c r="I539" s="2">
        <v>3</v>
      </c>
      <c r="J539" s="3">
        <v>1.736111111111111E-3</v>
      </c>
      <c r="K539" s="7" t="s">
        <v>50</v>
      </c>
      <c r="L539" s="3" t="s">
        <v>38</v>
      </c>
      <c r="M539" s="3" t="s">
        <v>32</v>
      </c>
      <c r="N539" s="3" t="s">
        <v>36</v>
      </c>
      <c r="O539" s="3" t="s">
        <v>58</v>
      </c>
      <c r="P539" s="19"/>
    </row>
    <row r="540" spans="2:16" ht="21" customHeight="1" x14ac:dyDescent="0.3">
      <c r="B540" s="3" t="s">
        <v>14</v>
      </c>
      <c r="C540" s="12">
        <v>24</v>
      </c>
      <c r="D540" s="13" t="s">
        <v>41</v>
      </c>
      <c r="E540" s="14" t="s">
        <v>16</v>
      </c>
      <c r="F540" s="12" t="s">
        <v>24</v>
      </c>
      <c r="G540" s="12">
        <v>4</v>
      </c>
      <c r="H540" s="15">
        <v>20000000</v>
      </c>
      <c r="I540" s="16">
        <v>2</v>
      </c>
      <c r="J540" s="12">
        <v>1.736111111111111E-3</v>
      </c>
      <c r="K540" s="17" t="s">
        <v>65</v>
      </c>
      <c r="L540" s="12" t="s">
        <v>51</v>
      </c>
      <c r="M540" s="12" t="s">
        <v>32</v>
      </c>
      <c r="N540" s="12" t="s">
        <v>36</v>
      </c>
      <c r="O540" s="12" t="s">
        <v>58</v>
      </c>
      <c r="P540" s="19"/>
    </row>
    <row r="541" spans="2:16" ht="21" customHeight="1" x14ac:dyDescent="0.3">
      <c r="B541" s="3" t="s">
        <v>14</v>
      </c>
      <c r="C541" s="3">
        <v>5</v>
      </c>
      <c r="D541" s="4" t="s">
        <v>41</v>
      </c>
      <c r="E541" s="5" t="s">
        <v>16</v>
      </c>
      <c r="F541" s="3" t="s">
        <v>17</v>
      </c>
      <c r="G541" s="3">
        <v>4</v>
      </c>
      <c r="H541" s="6">
        <v>11000000</v>
      </c>
      <c r="I541" s="2">
        <v>4</v>
      </c>
      <c r="J541" s="3">
        <v>1.736111111111111E-3</v>
      </c>
      <c r="K541" s="7" t="s">
        <v>65</v>
      </c>
      <c r="L541" s="3" t="s">
        <v>19</v>
      </c>
      <c r="M541" s="3" t="s">
        <v>44</v>
      </c>
      <c r="N541" s="3" t="s">
        <v>27</v>
      </c>
      <c r="O541" s="3" t="s">
        <v>28</v>
      </c>
      <c r="P541" s="19"/>
    </row>
    <row r="542" spans="2:16" ht="21" customHeight="1" x14ac:dyDescent="0.3">
      <c r="B542" s="3" t="s">
        <v>14</v>
      </c>
      <c r="C542" s="12">
        <v>1</v>
      </c>
      <c r="D542" s="13" t="s">
        <v>41</v>
      </c>
      <c r="E542" s="14" t="s">
        <v>34</v>
      </c>
      <c r="F542" s="12" t="s">
        <v>24</v>
      </c>
      <c r="G542" s="12">
        <v>2</v>
      </c>
      <c r="H542" s="15">
        <v>12000000</v>
      </c>
      <c r="I542" s="16">
        <v>1</v>
      </c>
      <c r="J542" s="12">
        <v>1.736111111111111E-3</v>
      </c>
      <c r="K542" s="17" t="s">
        <v>18</v>
      </c>
      <c r="L542" s="12" t="s">
        <v>31</v>
      </c>
      <c r="M542" s="12" t="s">
        <v>32</v>
      </c>
      <c r="N542" s="12" t="s">
        <v>27</v>
      </c>
      <c r="O542" s="12" t="s">
        <v>33</v>
      </c>
      <c r="P542" s="19"/>
    </row>
    <row r="543" spans="2:16" ht="21" customHeight="1" x14ac:dyDescent="0.3">
      <c r="B543" s="3" t="s">
        <v>14</v>
      </c>
      <c r="C543" s="3">
        <v>8</v>
      </c>
      <c r="D543" s="4" t="s">
        <v>41</v>
      </c>
      <c r="E543" s="5" t="s">
        <v>42</v>
      </c>
      <c r="F543" s="3" t="s">
        <v>46</v>
      </c>
      <c r="G543" s="3">
        <v>3</v>
      </c>
      <c r="H543" s="6">
        <v>15000000</v>
      </c>
      <c r="I543" s="2">
        <v>1</v>
      </c>
      <c r="J543" s="3">
        <v>1.736111111111111E-3</v>
      </c>
      <c r="K543" s="7" t="s">
        <v>18</v>
      </c>
      <c r="L543" s="3" t="s">
        <v>43</v>
      </c>
      <c r="M543" s="3" t="s">
        <v>35</v>
      </c>
      <c r="N543" s="3" t="s">
        <v>27</v>
      </c>
      <c r="O543" s="3" t="s">
        <v>28</v>
      </c>
      <c r="P543" s="19"/>
    </row>
    <row r="544" spans="2:16" ht="21" customHeight="1" x14ac:dyDescent="0.3">
      <c r="B544" s="3" t="s">
        <v>14</v>
      </c>
      <c r="C544" s="12">
        <v>28</v>
      </c>
      <c r="D544" s="13" t="s">
        <v>41</v>
      </c>
      <c r="E544" s="14" t="s">
        <v>34</v>
      </c>
      <c r="F544" s="12" t="s">
        <v>46</v>
      </c>
      <c r="G544" s="12">
        <v>3</v>
      </c>
      <c r="H544" s="15">
        <v>15000000</v>
      </c>
      <c r="I544" s="16">
        <v>2</v>
      </c>
      <c r="J544" s="12">
        <v>1.736111111111111E-3</v>
      </c>
      <c r="K544" s="17" t="s">
        <v>18</v>
      </c>
      <c r="L544" s="12" t="s">
        <v>54</v>
      </c>
      <c r="M544" s="12" t="s">
        <v>35</v>
      </c>
      <c r="N544" s="12" t="s">
        <v>21</v>
      </c>
      <c r="O544" s="12" t="s">
        <v>57</v>
      </c>
      <c r="P544" s="19"/>
    </row>
    <row r="545" spans="2:16" ht="21" customHeight="1" x14ac:dyDescent="0.3">
      <c r="B545" s="3" t="s">
        <v>14</v>
      </c>
      <c r="C545" s="3">
        <v>7</v>
      </c>
      <c r="D545" s="4" t="s">
        <v>41</v>
      </c>
      <c r="E545" s="5" t="s">
        <v>42</v>
      </c>
      <c r="F545" s="3" t="s">
        <v>71</v>
      </c>
      <c r="G545" s="3">
        <v>2</v>
      </c>
      <c r="H545" s="6">
        <v>12000000</v>
      </c>
      <c r="I545" s="2">
        <v>1</v>
      </c>
      <c r="J545" s="3">
        <v>1.736111111111111E-3</v>
      </c>
      <c r="K545" s="7" t="s">
        <v>18</v>
      </c>
      <c r="L545" s="3" t="s">
        <v>38</v>
      </c>
      <c r="M545" s="3" t="s">
        <v>52</v>
      </c>
      <c r="N545" s="3" t="s">
        <v>27</v>
      </c>
      <c r="O545" s="3" t="s">
        <v>33</v>
      </c>
      <c r="P545" s="19"/>
    </row>
    <row r="546" spans="2:16" ht="21" customHeight="1" x14ac:dyDescent="0.3">
      <c r="B546" s="3" t="s">
        <v>14</v>
      </c>
      <c r="C546" s="12">
        <v>30</v>
      </c>
      <c r="D546" s="13" t="s">
        <v>48</v>
      </c>
      <c r="E546" s="14" t="s">
        <v>34</v>
      </c>
      <c r="F546" s="12" t="s">
        <v>17</v>
      </c>
      <c r="G546" s="12">
        <v>3</v>
      </c>
      <c r="H546" s="15">
        <v>15000000</v>
      </c>
      <c r="I546" s="16">
        <v>1</v>
      </c>
      <c r="J546" s="12">
        <v>1.736111111111111E-3</v>
      </c>
      <c r="K546" s="17" t="s">
        <v>18</v>
      </c>
      <c r="L546" s="12" t="s">
        <v>31</v>
      </c>
      <c r="M546" s="12" t="s">
        <v>47</v>
      </c>
      <c r="N546" s="12" t="s">
        <v>36</v>
      </c>
      <c r="O546" s="12" t="s">
        <v>58</v>
      </c>
      <c r="P546" s="19"/>
    </row>
    <row r="547" spans="2:16" ht="21" customHeight="1" x14ac:dyDescent="0.3">
      <c r="B547" s="3" t="s">
        <v>14</v>
      </c>
      <c r="C547" s="3">
        <v>1</v>
      </c>
      <c r="D547" s="4" t="s">
        <v>48</v>
      </c>
      <c r="E547" s="5" t="s">
        <v>30</v>
      </c>
      <c r="F547" s="3" t="s">
        <v>46</v>
      </c>
      <c r="G547" s="3">
        <v>4</v>
      </c>
      <c r="H547" s="6">
        <v>20000000</v>
      </c>
      <c r="I547" s="2">
        <v>3</v>
      </c>
      <c r="J547" s="3">
        <v>1.736111111111111E-3</v>
      </c>
      <c r="K547" s="7" t="s">
        <v>18</v>
      </c>
      <c r="L547" s="3" t="s">
        <v>60</v>
      </c>
      <c r="M547" s="3" t="s">
        <v>26</v>
      </c>
      <c r="N547" s="3" t="s">
        <v>39</v>
      </c>
      <c r="O547" s="3" t="s">
        <v>40</v>
      </c>
      <c r="P547" s="19"/>
    </row>
    <row r="548" spans="2:16" ht="21" customHeight="1" x14ac:dyDescent="0.3">
      <c r="B548" s="3" t="s">
        <v>14</v>
      </c>
      <c r="C548" s="12">
        <v>5</v>
      </c>
      <c r="D548" s="13" t="s">
        <v>48</v>
      </c>
      <c r="E548" s="14" t="s">
        <v>42</v>
      </c>
      <c r="F548" s="12" t="s">
        <v>17</v>
      </c>
      <c r="G548" s="12">
        <v>2</v>
      </c>
      <c r="H548" s="15">
        <v>12000000</v>
      </c>
      <c r="I548" s="16">
        <v>3</v>
      </c>
      <c r="J548" s="12">
        <v>1.736111111111111E-3</v>
      </c>
      <c r="K548" s="17" t="s">
        <v>18</v>
      </c>
      <c r="L548" s="12" t="s">
        <v>19</v>
      </c>
      <c r="M548" s="12" t="s">
        <v>55</v>
      </c>
      <c r="N548" s="12" t="s">
        <v>21</v>
      </c>
      <c r="O548" s="12" t="s">
        <v>57</v>
      </c>
      <c r="P548" s="19"/>
    </row>
    <row r="549" spans="2:16" ht="21" customHeight="1" x14ac:dyDescent="0.3">
      <c r="B549" s="3" t="s">
        <v>14</v>
      </c>
      <c r="C549" s="3">
        <v>1</v>
      </c>
      <c r="D549" s="4" t="s">
        <v>72</v>
      </c>
      <c r="E549" s="5" t="s">
        <v>34</v>
      </c>
      <c r="F549" s="3" t="s">
        <v>24</v>
      </c>
      <c r="G549" s="3">
        <v>2</v>
      </c>
      <c r="H549" s="6">
        <v>12000000</v>
      </c>
      <c r="I549" s="2">
        <v>4</v>
      </c>
      <c r="J549" s="3">
        <v>1.736111111111111E-3</v>
      </c>
      <c r="K549" s="7" t="s">
        <v>18</v>
      </c>
      <c r="L549" s="3" t="s">
        <v>19</v>
      </c>
      <c r="M549" s="3" t="s">
        <v>20</v>
      </c>
      <c r="N549" s="3" t="s">
        <v>39</v>
      </c>
      <c r="O549" s="3" t="s">
        <v>70</v>
      </c>
      <c r="P549" s="19"/>
    </row>
    <row r="550" spans="2:16" ht="21" customHeight="1" x14ac:dyDescent="0.3">
      <c r="B550" s="3" t="s">
        <v>14</v>
      </c>
      <c r="C550" s="12">
        <v>2</v>
      </c>
      <c r="D550" s="13" t="s">
        <v>72</v>
      </c>
      <c r="E550" s="14" t="s">
        <v>16</v>
      </c>
      <c r="F550" s="12" t="s">
        <v>46</v>
      </c>
      <c r="G550" s="12">
        <v>2</v>
      </c>
      <c r="H550" s="15">
        <v>12000000</v>
      </c>
      <c r="I550" s="16">
        <v>1</v>
      </c>
      <c r="J550" s="12">
        <v>1.736111111111111E-3</v>
      </c>
      <c r="K550" s="17" t="s">
        <v>18</v>
      </c>
      <c r="L550" s="12" t="s">
        <v>68</v>
      </c>
      <c r="M550" s="12" t="s">
        <v>55</v>
      </c>
      <c r="N550" s="12" t="s">
        <v>39</v>
      </c>
      <c r="O550" s="12" t="s">
        <v>70</v>
      </c>
      <c r="P550" s="19"/>
    </row>
    <row r="551" spans="2:16" ht="21" customHeight="1" x14ac:dyDescent="0.3">
      <c r="B551" s="3" t="s">
        <v>14</v>
      </c>
      <c r="C551" s="3">
        <v>11</v>
      </c>
      <c r="D551" s="4" t="s">
        <v>59</v>
      </c>
      <c r="E551" s="5" t="s">
        <v>42</v>
      </c>
      <c r="F551" s="3" t="s">
        <v>46</v>
      </c>
      <c r="G551" s="3">
        <v>5</v>
      </c>
      <c r="H551" s="6">
        <v>20000000</v>
      </c>
      <c r="I551" s="2">
        <v>1</v>
      </c>
      <c r="J551" s="3">
        <v>1.736111111111111E-3</v>
      </c>
      <c r="K551" s="7" t="s">
        <v>18</v>
      </c>
      <c r="L551" s="3" t="s">
        <v>31</v>
      </c>
      <c r="M551" s="3" t="s">
        <v>52</v>
      </c>
      <c r="N551" s="3" t="s">
        <v>36</v>
      </c>
      <c r="O551" s="3" t="s">
        <v>58</v>
      </c>
      <c r="P551" s="19"/>
    </row>
    <row r="552" spans="2:16" ht="21" customHeight="1" x14ac:dyDescent="0.3">
      <c r="B552" s="3" t="s">
        <v>14</v>
      </c>
      <c r="C552" s="12">
        <v>14</v>
      </c>
      <c r="D552" s="13" t="s">
        <v>61</v>
      </c>
      <c r="E552" s="14" t="s">
        <v>53</v>
      </c>
      <c r="F552" s="12" t="s">
        <v>46</v>
      </c>
      <c r="G552" s="12">
        <v>2</v>
      </c>
      <c r="H552" s="15">
        <v>10000000</v>
      </c>
      <c r="I552" s="16">
        <v>7</v>
      </c>
      <c r="J552" s="12">
        <v>1.736111111111111E-3</v>
      </c>
      <c r="K552" s="17" t="s">
        <v>18</v>
      </c>
      <c r="L552" s="12" t="s">
        <v>31</v>
      </c>
      <c r="M552" s="12" t="s">
        <v>47</v>
      </c>
      <c r="N552" s="12" t="s">
        <v>21</v>
      </c>
      <c r="O552" s="12" t="s">
        <v>57</v>
      </c>
      <c r="P552" s="19"/>
    </row>
    <row r="553" spans="2:16" ht="21" customHeight="1" x14ac:dyDescent="0.3">
      <c r="B553" s="3" t="s">
        <v>14</v>
      </c>
      <c r="C553" s="3">
        <v>10</v>
      </c>
      <c r="D553" s="4" t="s">
        <v>75</v>
      </c>
      <c r="E553" s="5" t="s">
        <v>34</v>
      </c>
      <c r="F553" s="3" t="s">
        <v>24</v>
      </c>
      <c r="G553" s="3">
        <v>1</v>
      </c>
      <c r="H553" s="6">
        <v>7000000</v>
      </c>
      <c r="I553" s="2">
        <v>1</v>
      </c>
      <c r="J553" s="3">
        <v>1.736111111111111E-3</v>
      </c>
      <c r="K553" s="7" t="s">
        <v>18</v>
      </c>
      <c r="L553" s="3" t="s">
        <v>51</v>
      </c>
      <c r="M553" s="3" t="s">
        <v>32</v>
      </c>
      <c r="N553" s="3" t="s">
        <v>21</v>
      </c>
      <c r="O553" s="3" t="s">
        <v>57</v>
      </c>
      <c r="P553" s="19"/>
    </row>
    <row r="554" spans="2:16" ht="21" customHeight="1" x14ac:dyDescent="0.3">
      <c r="B554" s="3" t="s">
        <v>14</v>
      </c>
      <c r="C554" s="12">
        <v>12</v>
      </c>
      <c r="D554" s="13" t="s">
        <v>75</v>
      </c>
      <c r="E554" s="14" t="s">
        <v>30</v>
      </c>
      <c r="F554" s="12" t="s">
        <v>24</v>
      </c>
      <c r="G554" s="12">
        <v>5</v>
      </c>
      <c r="H554" s="15">
        <v>25000000</v>
      </c>
      <c r="I554" s="16">
        <v>2</v>
      </c>
      <c r="J554" s="12">
        <v>1.736111111111111E-3</v>
      </c>
      <c r="K554" s="17" t="s">
        <v>18</v>
      </c>
      <c r="L554" s="12" t="s">
        <v>19</v>
      </c>
      <c r="M554" s="12" t="s">
        <v>20</v>
      </c>
      <c r="N554" s="12" t="s">
        <v>36</v>
      </c>
      <c r="O554" s="12" t="s">
        <v>69</v>
      </c>
      <c r="P554" s="19"/>
    </row>
    <row r="555" spans="2:16" ht="21" customHeight="1" x14ac:dyDescent="0.3">
      <c r="B555" s="3" t="s">
        <v>73</v>
      </c>
      <c r="C555" s="3">
        <v>11</v>
      </c>
      <c r="D555" s="4" t="s">
        <v>63</v>
      </c>
      <c r="E555" s="5" t="s">
        <v>16</v>
      </c>
      <c r="F555" s="3" t="s">
        <v>24</v>
      </c>
      <c r="G555" s="3">
        <v>0</v>
      </c>
      <c r="H555" s="6">
        <v>0</v>
      </c>
      <c r="I555" s="2">
        <v>2</v>
      </c>
      <c r="J555" s="3">
        <v>1.736111111111111E-3</v>
      </c>
      <c r="K555" s="7"/>
      <c r="L555" s="3"/>
      <c r="M555" s="3" t="s">
        <v>52</v>
      </c>
      <c r="N555" s="3" t="s">
        <v>39</v>
      </c>
      <c r="O555" s="3" t="s">
        <v>70</v>
      </c>
      <c r="P555" s="19"/>
    </row>
    <row r="556" spans="2:16" ht="21" customHeight="1" x14ac:dyDescent="0.3">
      <c r="B556" s="3" t="s">
        <v>73</v>
      </c>
      <c r="C556" s="12">
        <v>27</v>
      </c>
      <c r="D556" s="13" t="s">
        <v>63</v>
      </c>
      <c r="E556" s="14" t="s">
        <v>42</v>
      </c>
      <c r="F556" s="12" t="s">
        <v>46</v>
      </c>
      <c r="G556" s="12">
        <v>0</v>
      </c>
      <c r="H556" s="15">
        <v>0</v>
      </c>
      <c r="I556" s="16">
        <v>3</v>
      </c>
      <c r="J556" s="12">
        <v>1.736111111111111E-3</v>
      </c>
      <c r="K556" s="17"/>
      <c r="L556" s="12"/>
      <c r="M556" s="12" t="s">
        <v>32</v>
      </c>
      <c r="N556" s="12" t="s">
        <v>21</v>
      </c>
      <c r="O556" s="12" t="s">
        <v>45</v>
      </c>
      <c r="P556" s="19"/>
    </row>
    <row r="557" spans="2:16" ht="21" customHeight="1" x14ac:dyDescent="0.3">
      <c r="B557" s="3" t="s">
        <v>73</v>
      </c>
      <c r="C557" s="3">
        <v>20</v>
      </c>
      <c r="D557" s="4" t="s">
        <v>29</v>
      </c>
      <c r="E557" s="5" t="s">
        <v>16</v>
      </c>
      <c r="F557" s="3" t="s">
        <v>24</v>
      </c>
      <c r="G557" s="3">
        <v>0</v>
      </c>
      <c r="H557" s="6">
        <v>0</v>
      </c>
      <c r="I557" s="2">
        <v>2</v>
      </c>
      <c r="J557" s="3">
        <v>1.736111111111111E-3</v>
      </c>
      <c r="K557" s="7"/>
      <c r="L557" s="3"/>
      <c r="M557" s="3" t="s">
        <v>47</v>
      </c>
      <c r="N557" s="3" t="s">
        <v>27</v>
      </c>
      <c r="O557" s="3" t="s">
        <v>28</v>
      </c>
      <c r="P557" s="19"/>
    </row>
    <row r="558" spans="2:16" ht="21" customHeight="1" x14ac:dyDescent="0.3">
      <c r="B558" s="3" t="s">
        <v>73</v>
      </c>
      <c r="C558" s="12">
        <v>1</v>
      </c>
      <c r="D558" s="13" t="s">
        <v>41</v>
      </c>
      <c r="E558" s="14" t="s">
        <v>34</v>
      </c>
      <c r="F558" s="12" t="s">
        <v>24</v>
      </c>
      <c r="G558" s="12">
        <v>0</v>
      </c>
      <c r="H558" s="15">
        <v>0</v>
      </c>
      <c r="I558" s="16">
        <v>4</v>
      </c>
      <c r="J558" s="12">
        <v>1.736111111111111E-3</v>
      </c>
      <c r="K558" s="17"/>
      <c r="L558" s="12"/>
      <c r="M558" s="12" t="s">
        <v>52</v>
      </c>
      <c r="N558" s="12" t="s">
        <v>21</v>
      </c>
      <c r="O558" s="12" t="s">
        <v>57</v>
      </c>
      <c r="P558" s="19"/>
    </row>
    <row r="559" spans="2:16" ht="21" customHeight="1" x14ac:dyDescent="0.3">
      <c r="B559" s="3" t="s">
        <v>73</v>
      </c>
      <c r="C559" s="3">
        <v>1</v>
      </c>
      <c r="D559" s="4" t="s">
        <v>48</v>
      </c>
      <c r="E559" s="5" t="s">
        <v>16</v>
      </c>
      <c r="F559" s="3" t="s">
        <v>46</v>
      </c>
      <c r="G559" s="3">
        <v>0</v>
      </c>
      <c r="H559" s="6">
        <v>0</v>
      </c>
      <c r="I559" s="2">
        <v>4</v>
      </c>
      <c r="J559" s="3">
        <v>1.736111111111111E-3</v>
      </c>
      <c r="K559" s="7"/>
      <c r="L559" s="3"/>
      <c r="M559" s="3" t="s">
        <v>35</v>
      </c>
      <c r="N559" s="3" t="s">
        <v>27</v>
      </c>
      <c r="O559" s="3" t="s">
        <v>33</v>
      </c>
      <c r="P559" s="19"/>
    </row>
    <row r="560" spans="2:16" ht="21" customHeight="1" x14ac:dyDescent="0.3">
      <c r="B560" s="3" t="s">
        <v>73</v>
      </c>
      <c r="C560" s="12">
        <v>25</v>
      </c>
      <c r="D560" s="13" t="s">
        <v>48</v>
      </c>
      <c r="E560" s="14" t="s">
        <v>30</v>
      </c>
      <c r="F560" s="12" t="s">
        <v>17</v>
      </c>
      <c r="G560" s="12">
        <v>0</v>
      </c>
      <c r="H560" s="15">
        <v>0</v>
      </c>
      <c r="I560" s="16">
        <v>3</v>
      </c>
      <c r="J560" s="12">
        <v>1.736111111111111E-3</v>
      </c>
      <c r="K560" s="17"/>
      <c r="L560" s="12"/>
      <c r="M560" s="12" t="s">
        <v>26</v>
      </c>
      <c r="N560" s="12" t="s">
        <v>21</v>
      </c>
      <c r="O560" s="12" t="s">
        <v>57</v>
      </c>
      <c r="P560" s="19"/>
    </row>
    <row r="561" spans="2:16" ht="21" customHeight="1" x14ac:dyDescent="0.3">
      <c r="B561" s="3" t="s">
        <v>73</v>
      </c>
      <c r="C561" s="3">
        <v>3</v>
      </c>
      <c r="D561" s="4" t="s">
        <v>72</v>
      </c>
      <c r="E561" s="5" t="s">
        <v>42</v>
      </c>
      <c r="F561" s="3" t="s">
        <v>24</v>
      </c>
      <c r="G561" s="3">
        <v>0</v>
      </c>
      <c r="H561" s="6">
        <v>0</v>
      </c>
      <c r="I561" s="2">
        <v>1</v>
      </c>
      <c r="J561" s="3">
        <v>1.736111111111111E-3</v>
      </c>
      <c r="K561" s="7"/>
      <c r="L561" s="3"/>
      <c r="M561" s="3" t="s">
        <v>32</v>
      </c>
      <c r="N561" s="3" t="s">
        <v>36</v>
      </c>
      <c r="O561" s="3" t="s">
        <v>69</v>
      </c>
      <c r="P561" s="19"/>
    </row>
    <row r="562" spans="2:16" ht="21" customHeight="1" x14ac:dyDescent="0.3">
      <c r="B562" s="3" t="s">
        <v>73</v>
      </c>
      <c r="C562" s="12">
        <v>10</v>
      </c>
      <c r="D562" s="13" t="s">
        <v>72</v>
      </c>
      <c r="E562" s="14" t="s">
        <v>34</v>
      </c>
      <c r="F562" s="12" t="s">
        <v>24</v>
      </c>
      <c r="G562" s="12">
        <v>0</v>
      </c>
      <c r="H562" s="15">
        <v>0</v>
      </c>
      <c r="I562" s="16">
        <v>1</v>
      </c>
      <c r="J562" s="12">
        <v>1.736111111111111E-3</v>
      </c>
      <c r="K562" s="17"/>
      <c r="L562" s="12"/>
      <c r="M562" s="12" t="s">
        <v>35</v>
      </c>
      <c r="N562" s="12" t="s">
        <v>27</v>
      </c>
      <c r="O562" s="12" t="s">
        <v>33</v>
      </c>
      <c r="P562" s="19"/>
    </row>
    <row r="563" spans="2:16" ht="21" customHeight="1" x14ac:dyDescent="0.3">
      <c r="B563" s="3" t="s">
        <v>73</v>
      </c>
      <c r="C563" s="3">
        <v>11</v>
      </c>
      <c r="D563" s="4" t="s">
        <v>63</v>
      </c>
      <c r="E563" s="5" t="s">
        <v>16</v>
      </c>
      <c r="F563" s="3" t="s">
        <v>24</v>
      </c>
      <c r="G563" s="3">
        <v>0</v>
      </c>
      <c r="H563" s="6">
        <v>0</v>
      </c>
      <c r="I563" s="2">
        <v>2</v>
      </c>
      <c r="J563" s="3">
        <v>1.736111111111111E-3</v>
      </c>
      <c r="K563" s="7"/>
      <c r="L563" s="3"/>
      <c r="M563" s="3" t="s">
        <v>52</v>
      </c>
      <c r="N563" s="3" t="s">
        <v>39</v>
      </c>
      <c r="O563" s="3" t="s">
        <v>70</v>
      </c>
      <c r="P563" s="19"/>
    </row>
    <row r="564" spans="2:16" ht="21" customHeight="1" x14ac:dyDescent="0.3">
      <c r="B564" s="3" t="s">
        <v>73</v>
      </c>
      <c r="C564" s="12">
        <v>27</v>
      </c>
      <c r="D564" s="13" t="s">
        <v>63</v>
      </c>
      <c r="E564" s="14" t="s">
        <v>42</v>
      </c>
      <c r="F564" s="12" t="s">
        <v>46</v>
      </c>
      <c r="G564" s="12">
        <v>0</v>
      </c>
      <c r="H564" s="15">
        <v>0</v>
      </c>
      <c r="I564" s="16">
        <v>3</v>
      </c>
      <c r="J564" s="12">
        <v>1.736111111111111E-3</v>
      </c>
      <c r="K564" s="17"/>
      <c r="L564" s="12"/>
      <c r="M564" s="12" t="s">
        <v>32</v>
      </c>
      <c r="N564" s="12" t="s">
        <v>21</v>
      </c>
      <c r="O564" s="12" t="s">
        <v>45</v>
      </c>
      <c r="P564" s="19"/>
    </row>
    <row r="565" spans="2:16" ht="21" customHeight="1" x14ac:dyDescent="0.3">
      <c r="B565" s="3" t="s">
        <v>14</v>
      </c>
      <c r="C565" s="3">
        <v>11</v>
      </c>
      <c r="D565" s="4" t="s">
        <v>61</v>
      </c>
      <c r="E565" s="5" t="s">
        <v>16</v>
      </c>
      <c r="F565" s="3" t="s">
        <v>46</v>
      </c>
      <c r="G565" s="3">
        <v>4</v>
      </c>
      <c r="H565" s="6">
        <v>20000000</v>
      </c>
      <c r="I565" s="2">
        <v>2</v>
      </c>
      <c r="J565" s="3">
        <v>1.9675925925925928E-3</v>
      </c>
      <c r="K565" s="7" t="s">
        <v>18</v>
      </c>
      <c r="L565" s="3" t="s">
        <v>19</v>
      </c>
      <c r="M565" s="3" t="s">
        <v>47</v>
      </c>
      <c r="N565" s="3" t="s">
        <v>21</v>
      </c>
      <c r="O565" s="3" t="s">
        <v>67</v>
      </c>
      <c r="P565" s="19"/>
    </row>
    <row r="566" spans="2:16" ht="21" customHeight="1" x14ac:dyDescent="0.3">
      <c r="B566" s="3" t="s">
        <v>14</v>
      </c>
      <c r="C566" s="12">
        <v>12</v>
      </c>
      <c r="D566" s="13" t="s">
        <v>29</v>
      </c>
      <c r="E566" s="14" t="s">
        <v>34</v>
      </c>
      <c r="F566" s="12" t="s">
        <v>49</v>
      </c>
      <c r="G566" s="12">
        <v>2</v>
      </c>
      <c r="H566" s="15">
        <v>38000000</v>
      </c>
      <c r="I566" s="16">
        <v>1</v>
      </c>
      <c r="J566" s="12">
        <v>1.9675925925925928E-3</v>
      </c>
      <c r="K566" s="17" t="s">
        <v>50</v>
      </c>
      <c r="L566" s="12" t="s">
        <v>60</v>
      </c>
      <c r="M566" s="12" t="s">
        <v>32</v>
      </c>
      <c r="N566" s="12" t="s">
        <v>27</v>
      </c>
      <c r="O566" s="12" t="s">
        <v>74</v>
      </c>
      <c r="P566" s="19"/>
    </row>
    <row r="567" spans="2:16" ht="21" customHeight="1" x14ac:dyDescent="0.3">
      <c r="B567" s="3" t="s">
        <v>14</v>
      </c>
      <c r="C567" s="3">
        <v>30</v>
      </c>
      <c r="D567" s="4" t="s">
        <v>29</v>
      </c>
      <c r="E567" s="5" t="s">
        <v>34</v>
      </c>
      <c r="F567" s="3" t="s">
        <v>24</v>
      </c>
      <c r="G567" s="3">
        <v>5</v>
      </c>
      <c r="H567" s="6">
        <v>25000000</v>
      </c>
      <c r="I567" s="2">
        <v>2</v>
      </c>
      <c r="J567" s="3">
        <v>1.9675925925925928E-3</v>
      </c>
      <c r="K567" s="7" t="s">
        <v>18</v>
      </c>
      <c r="L567" s="3" t="s">
        <v>31</v>
      </c>
      <c r="M567" s="3" t="s">
        <v>32</v>
      </c>
      <c r="N567" s="3" t="s">
        <v>21</v>
      </c>
      <c r="O567" s="3" t="s">
        <v>39</v>
      </c>
      <c r="P567" s="19"/>
    </row>
    <row r="568" spans="2:16" ht="21" customHeight="1" x14ac:dyDescent="0.3">
      <c r="B568" s="3" t="s">
        <v>14</v>
      </c>
      <c r="C568" s="12">
        <v>27</v>
      </c>
      <c r="D568" s="13" t="s">
        <v>41</v>
      </c>
      <c r="E568" s="14" t="s">
        <v>34</v>
      </c>
      <c r="F568" s="12" t="s">
        <v>46</v>
      </c>
      <c r="G568" s="12">
        <v>1</v>
      </c>
      <c r="H568" s="15">
        <v>19000000</v>
      </c>
      <c r="I568" s="16">
        <v>1</v>
      </c>
      <c r="J568" s="12">
        <v>1.9675925925925928E-3</v>
      </c>
      <c r="K568" s="17" t="s">
        <v>50</v>
      </c>
      <c r="L568" s="12" t="s">
        <v>43</v>
      </c>
      <c r="M568" s="12" t="s">
        <v>35</v>
      </c>
      <c r="N568" s="12" t="s">
        <v>21</v>
      </c>
      <c r="O568" s="12" t="s">
        <v>45</v>
      </c>
      <c r="P568" s="19"/>
    </row>
    <row r="569" spans="2:16" ht="21" customHeight="1" x14ac:dyDescent="0.3">
      <c r="B569" s="3" t="s">
        <v>14</v>
      </c>
      <c r="C569" s="3">
        <v>31</v>
      </c>
      <c r="D569" s="4" t="s">
        <v>41</v>
      </c>
      <c r="E569" s="5" t="s">
        <v>30</v>
      </c>
      <c r="F569" s="3" t="s">
        <v>24</v>
      </c>
      <c r="G569" s="3">
        <v>2</v>
      </c>
      <c r="H569" s="6">
        <v>12000000</v>
      </c>
      <c r="I569" s="2">
        <v>2</v>
      </c>
      <c r="J569" s="3">
        <v>1.9675925925925928E-3</v>
      </c>
      <c r="K569" s="7" t="s">
        <v>18</v>
      </c>
      <c r="L569" s="3" t="s">
        <v>60</v>
      </c>
      <c r="M569" s="3" t="s">
        <v>35</v>
      </c>
      <c r="N569" s="3" t="s">
        <v>36</v>
      </c>
      <c r="O569" s="3" t="s">
        <v>37</v>
      </c>
      <c r="P569" s="19"/>
    </row>
    <row r="570" spans="2:16" ht="21" customHeight="1" x14ac:dyDescent="0.3">
      <c r="B570" s="3" t="s">
        <v>14</v>
      </c>
      <c r="C570" s="12">
        <v>25</v>
      </c>
      <c r="D570" s="13" t="s">
        <v>41</v>
      </c>
      <c r="E570" s="14" t="s">
        <v>16</v>
      </c>
      <c r="F570" s="12" t="s">
        <v>46</v>
      </c>
      <c r="G570" s="12">
        <v>3</v>
      </c>
      <c r="H570" s="15">
        <v>15000000</v>
      </c>
      <c r="I570" s="16">
        <v>2</v>
      </c>
      <c r="J570" s="12">
        <v>1.9675925925925928E-3</v>
      </c>
      <c r="K570" s="17" t="s">
        <v>18</v>
      </c>
      <c r="L570" s="12" t="s">
        <v>31</v>
      </c>
      <c r="M570" s="12" t="s">
        <v>20</v>
      </c>
      <c r="N570" s="12" t="s">
        <v>27</v>
      </c>
      <c r="O570" s="12" t="s">
        <v>56</v>
      </c>
      <c r="P570" s="19"/>
    </row>
    <row r="571" spans="2:16" ht="21" customHeight="1" x14ac:dyDescent="0.3">
      <c r="B571" s="3" t="s">
        <v>14</v>
      </c>
      <c r="C571" s="3">
        <v>27</v>
      </c>
      <c r="D571" s="4" t="s">
        <v>41</v>
      </c>
      <c r="E571" s="5" t="s">
        <v>42</v>
      </c>
      <c r="F571" s="3" t="s">
        <v>17</v>
      </c>
      <c r="G571" s="3">
        <v>2</v>
      </c>
      <c r="H571" s="6">
        <v>12000000</v>
      </c>
      <c r="I571" s="2">
        <v>2</v>
      </c>
      <c r="J571" s="3">
        <v>1.9675925925925928E-3</v>
      </c>
      <c r="K571" s="7" t="s">
        <v>18</v>
      </c>
      <c r="L571" s="3" t="s">
        <v>25</v>
      </c>
      <c r="M571" s="3" t="s">
        <v>55</v>
      </c>
      <c r="N571" s="3" t="s">
        <v>27</v>
      </c>
      <c r="O571" s="3" t="s">
        <v>33</v>
      </c>
      <c r="P571" s="19"/>
    </row>
    <row r="572" spans="2:16" ht="21" customHeight="1" x14ac:dyDescent="0.3">
      <c r="B572" s="3" t="s">
        <v>14</v>
      </c>
      <c r="C572" s="12">
        <v>29</v>
      </c>
      <c r="D572" s="13" t="s">
        <v>48</v>
      </c>
      <c r="E572" s="14" t="s">
        <v>42</v>
      </c>
      <c r="F572" s="12" t="s">
        <v>71</v>
      </c>
      <c r="G572" s="12">
        <v>4</v>
      </c>
      <c r="H572" s="15">
        <v>11000000</v>
      </c>
      <c r="I572" s="16">
        <v>3</v>
      </c>
      <c r="J572" s="12">
        <v>1.9675925925925928E-3</v>
      </c>
      <c r="K572" s="17" t="s">
        <v>65</v>
      </c>
      <c r="L572" s="12" t="s">
        <v>60</v>
      </c>
      <c r="M572" s="12" t="s">
        <v>55</v>
      </c>
      <c r="N572" s="12" t="s">
        <v>36</v>
      </c>
      <c r="O572" s="12" t="s">
        <v>58</v>
      </c>
      <c r="P572" s="19"/>
    </row>
    <row r="573" spans="2:16" ht="21" customHeight="1" x14ac:dyDescent="0.3">
      <c r="B573" s="3" t="s">
        <v>14</v>
      </c>
      <c r="C573" s="3">
        <v>18</v>
      </c>
      <c r="D573" s="4" t="s">
        <v>48</v>
      </c>
      <c r="E573" s="5" t="s">
        <v>34</v>
      </c>
      <c r="F573" s="3" t="s">
        <v>17</v>
      </c>
      <c r="G573" s="3">
        <v>5</v>
      </c>
      <c r="H573" s="6">
        <v>21000000</v>
      </c>
      <c r="I573" s="2">
        <v>1</v>
      </c>
      <c r="J573" s="3">
        <v>1.9675925925925928E-3</v>
      </c>
      <c r="K573" s="7" t="s">
        <v>18</v>
      </c>
      <c r="L573" s="3" t="s">
        <v>19</v>
      </c>
      <c r="M573" s="3" t="s">
        <v>52</v>
      </c>
      <c r="N573" s="3" t="s">
        <v>39</v>
      </c>
      <c r="O573" s="3" t="s">
        <v>40</v>
      </c>
      <c r="P573" s="19"/>
    </row>
    <row r="574" spans="2:16" ht="21" customHeight="1" x14ac:dyDescent="0.3">
      <c r="B574" s="3" t="s">
        <v>14</v>
      </c>
      <c r="C574" s="12">
        <v>16</v>
      </c>
      <c r="D574" s="13" t="s">
        <v>72</v>
      </c>
      <c r="E574" s="14" t="s">
        <v>30</v>
      </c>
      <c r="F574" s="12" t="s">
        <v>46</v>
      </c>
      <c r="G574" s="12">
        <v>3</v>
      </c>
      <c r="H574" s="15">
        <v>15000000</v>
      </c>
      <c r="I574" s="16">
        <v>6</v>
      </c>
      <c r="J574" s="12">
        <v>1.9675925925925928E-3</v>
      </c>
      <c r="K574" s="17" t="s">
        <v>18</v>
      </c>
      <c r="L574" s="12" t="s">
        <v>31</v>
      </c>
      <c r="M574" s="12" t="s">
        <v>52</v>
      </c>
      <c r="N574" s="12" t="s">
        <v>27</v>
      </c>
      <c r="O574" s="12" t="s">
        <v>56</v>
      </c>
      <c r="P574" s="19"/>
    </row>
    <row r="575" spans="2:16" ht="21" customHeight="1" x14ac:dyDescent="0.3">
      <c r="B575" s="3" t="s">
        <v>14</v>
      </c>
      <c r="C575" s="3">
        <v>11</v>
      </c>
      <c r="D575" s="4" t="s">
        <v>61</v>
      </c>
      <c r="E575" s="5" t="s">
        <v>16</v>
      </c>
      <c r="F575" s="3" t="s">
        <v>46</v>
      </c>
      <c r="G575" s="3">
        <v>4</v>
      </c>
      <c r="H575" s="6">
        <v>20000000</v>
      </c>
      <c r="I575" s="2">
        <v>2</v>
      </c>
      <c r="J575" s="3">
        <v>1.9675925925925928E-3</v>
      </c>
      <c r="K575" s="7" t="s">
        <v>18</v>
      </c>
      <c r="L575" s="3" t="s">
        <v>19</v>
      </c>
      <c r="M575" s="3" t="s">
        <v>47</v>
      </c>
      <c r="N575" s="3" t="s">
        <v>21</v>
      </c>
      <c r="O575" s="3" t="s">
        <v>67</v>
      </c>
      <c r="P575" s="19"/>
    </row>
    <row r="576" spans="2:16" ht="21" customHeight="1" x14ac:dyDescent="0.3">
      <c r="B576" s="3" t="s">
        <v>73</v>
      </c>
      <c r="C576" s="12">
        <v>24</v>
      </c>
      <c r="D576" s="13" t="s">
        <v>29</v>
      </c>
      <c r="E576" s="14" t="s">
        <v>34</v>
      </c>
      <c r="F576" s="12" t="s">
        <v>46</v>
      </c>
      <c r="G576" s="12">
        <v>0</v>
      </c>
      <c r="H576" s="15">
        <v>0</v>
      </c>
      <c r="I576" s="16">
        <v>2</v>
      </c>
      <c r="J576" s="12">
        <v>1.9675925925925928E-3</v>
      </c>
      <c r="K576" s="17"/>
      <c r="L576" s="12"/>
      <c r="M576" s="12" t="s">
        <v>55</v>
      </c>
      <c r="N576" s="12" t="s">
        <v>39</v>
      </c>
      <c r="O576" s="12" t="s">
        <v>40</v>
      </c>
      <c r="P576" s="19"/>
    </row>
    <row r="577" spans="2:16" ht="21" customHeight="1" x14ac:dyDescent="0.3">
      <c r="B577" s="3" t="s">
        <v>73</v>
      </c>
      <c r="C577" s="3">
        <v>28</v>
      </c>
      <c r="D577" s="4" t="s">
        <v>48</v>
      </c>
      <c r="E577" s="5" t="s">
        <v>16</v>
      </c>
      <c r="F577" s="3" t="s">
        <v>46</v>
      </c>
      <c r="G577" s="3">
        <v>0</v>
      </c>
      <c r="H577" s="6">
        <v>0</v>
      </c>
      <c r="I577" s="2">
        <v>2</v>
      </c>
      <c r="J577" s="3">
        <v>1.9675925925925928E-3</v>
      </c>
      <c r="K577" s="7"/>
      <c r="L577" s="3"/>
      <c r="M577" s="3" t="s">
        <v>35</v>
      </c>
      <c r="N577" s="3" t="s">
        <v>27</v>
      </c>
      <c r="O577" s="3" t="s">
        <v>33</v>
      </c>
      <c r="P577" s="19"/>
    </row>
    <row r="578" spans="2:16" ht="21" customHeight="1" x14ac:dyDescent="0.3">
      <c r="B578" s="3" t="s">
        <v>73</v>
      </c>
      <c r="C578" s="12">
        <v>11</v>
      </c>
      <c r="D578" s="13" t="s">
        <v>48</v>
      </c>
      <c r="E578" s="14" t="s">
        <v>53</v>
      </c>
      <c r="F578" s="12" t="s">
        <v>24</v>
      </c>
      <c r="G578" s="12">
        <v>0</v>
      </c>
      <c r="H578" s="15">
        <v>0</v>
      </c>
      <c r="I578" s="16">
        <v>3</v>
      </c>
      <c r="J578" s="12">
        <v>1.9675925925925928E-3</v>
      </c>
      <c r="K578" s="17"/>
      <c r="L578" s="12"/>
      <c r="M578" s="12" t="s">
        <v>44</v>
      </c>
      <c r="N578" s="12" t="s">
        <v>36</v>
      </c>
      <c r="O578" s="12" t="s">
        <v>69</v>
      </c>
      <c r="P578" s="19"/>
    </row>
    <row r="579" spans="2:16" ht="21" customHeight="1" x14ac:dyDescent="0.3">
      <c r="B579" s="3" t="s">
        <v>14</v>
      </c>
      <c r="C579" s="3">
        <v>12</v>
      </c>
      <c r="D579" s="4" t="s">
        <v>59</v>
      </c>
      <c r="E579" s="5" t="s">
        <v>16</v>
      </c>
      <c r="F579" s="3" t="s">
        <v>24</v>
      </c>
      <c r="G579" s="3">
        <v>2</v>
      </c>
      <c r="H579" s="6">
        <v>12000000</v>
      </c>
      <c r="I579" s="2">
        <v>3</v>
      </c>
      <c r="J579" s="3">
        <v>2.0370370370370373E-3</v>
      </c>
      <c r="K579" s="7" t="s">
        <v>18</v>
      </c>
      <c r="L579" s="3" t="s">
        <v>43</v>
      </c>
      <c r="M579" s="3" t="s">
        <v>35</v>
      </c>
      <c r="N579" s="3" t="s">
        <v>27</v>
      </c>
      <c r="O579" s="3" t="s">
        <v>74</v>
      </c>
      <c r="P579" s="19"/>
    </row>
    <row r="580" spans="2:16" ht="21" customHeight="1" x14ac:dyDescent="0.3">
      <c r="B580" s="3" t="s">
        <v>14</v>
      </c>
      <c r="C580" s="12">
        <v>17</v>
      </c>
      <c r="D580" s="13" t="s">
        <v>64</v>
      </c>
      <c r="E580" s="14" t="s">
        <v>16</v>
      </c>
      <c r="F580" s="12" t="s">
        <v>46</v>
      </c>
      <c r="G580" s="12">
        <v>4</v>
      </c>
      <c r="H580" s="15">
        <v>20000000</v>
      </c>
      <c r="I580" s="16">
        <v>1</v>
      </c>
      <c r="J580" s="12">
        <v>2.0370370370370373E-3</v>
      </c>
      <c r="K580" s="17" t="s">
        <v>65</v>
      </c>
      <c r="L580" s="12" t="s">
        <v>25</v>
      </c>
      <c r="M580" s="12" t="s">
        <v>52</v>
      </c>
      <c r="N580" s="12" t="s">
        <v>21</v>
      </c>
      <c r="O580" s="12" t="s">
        <v>39</v>
      </c>
      <c r="P580" s="19"/>
    </row>
    <row r="581" spans="2:16" ht="21" customHeight="1" x14ac:dyDescent="0.3">
      <c r="B581" s="3" t="s">
        <v>14</v>
      </c>
      <c r="C581" s="3">
        <v>27</v>
      </c>
      <c r="D581" s="4" t="s">
        <v>29</v>
      </c>
      <c r="E581" s="5" t="s">
        <v>53</v>
      </c>
      <c r="F581" s="3" t="s">
        <v>24</v>
      </c>
      <c r="G581" s="3">
        <v>5</v>
      </c>
      <c r="H581" s="6">
        <v>25000000</v>
      </c>
      <c r="I581" s="2">
        <v>1</v>
      </c>
      <c r="J581" s="3">
        <v>2.0370370370370373E-3</v>
      </c>
      <c r="K581" s="7" t="s">
        <v>18</v>
      </c>
      <c r="L581" s="3" t="s">
        <v>60</v>
      </c>
      <c r="M581" s="3" t="s">
        <v>52</v>
      </c>
      <c r="N581" s="3" t="s">
        <v>21</v>
      </c>
      <c r="O581" s="3" t="s">
        <v>66</v>
      </c>
      <c r="P581" s="19"/>
    </row>
    <row r="582" spans="2:16" ht="21" customHeight="1" x14ac:dyDescent="0.3">
      <c r="B582" s="3" t="s">
        <v>14</v>
      </c>
      <c r="C582" s="12">
        <v>15</v>
      </c>
      <c r="D582" s="13" t="s">
        <v>29</v>
      </c>
      <c r="E582" s="14" t="s">
        <v>76</v>
      </c>
      <c r="F582" s="12" t="s">
        <v>17</v>
      </c>
      <c r="G582" s="12">
        <v>2</v>
      </c>
      <c r="H582" s="15">
        <v>10000000</v>
      </c>
      <c r="I582" s="16">
        <v>2</v>
      </c>
      <c r="J582" s="12">
        <v>2.0370370370370373E-3</v>
      </c>
      <c r="K582" s="17" t="s">
        <v>18</v>
      </c>
      <c r="L582" s="12" t="s">
        <v>31</v>
      </c>
      <c r="M582" s="12" t="s">
        <v>55</v>
      </c>
      <c r="N582" s="12" t="s">
        <v>27</v>
      </c>
      <c r="O582" s="12" t="s">
        <v>28</v>
      </c>
      <c r="P582" s="19"/>
    </row>
    <row r="583" spans="2:16" ht="21" customHeight="1" x14ac:dyDescent="0.3">
      <c r="B583" s="3" t="s">
        <v>14</v>
      </c>
      <c r="C583" s="3">
        <v>30</v>
      </c>
      <c r="D583" s="4" t="s">
        <v>29</v>
      </c>
      <c r="E583" s="5" t="s">
        <v>76</v>
      </c>
      <c r="F583" s="3" t="s">
        <v>17</v>
      </c>
      <c r="G583" s="3">
        <v>3</v>
      </c>
      <c r="H583" s="6">
        <v>15000000</v>
      </c>
      <c r="I583" s="2">
        <v>4</v>
      </c>
      <c r="J583" s="3">
        <v>2.0370370370370373E-3</v>
      </c>
      <c r="K583" s="7" t="s">
        <v>18</v>
      </c>
      <c r="L583" s="3" t="s">
        <v>43</v>
      </c>
      <c r="M583" s="3" t="s">
        <v>55</v>
      </c>
      <c r="N583" s="3" t="s">
        <v>39</v>
      </c>
      <c r="O583" s="3" t="s">
        <v>70</v>
      </c>
      <c r="P583" s="19"/>
    </row>
    <row r="584" spans="2:16" ht="21" customHeight="1" x14ac:dyDescent="0.3">
      <c r="B584" s="3" t="s">
        <v>14</v>
      </c>
      <c r="C584" s="12">
        <v>8</v>
      </c>
      <c r="D584" s="13" t="s">
        <v>41</v>
      </c>
      <c r="E584" s="14" t="s">
        <v>30</v>
      </c>
      <c r="F584" s="12" t="s">
        <v>17</v>
      </c>
      <c r="G584" s="12">
        <v>1</v>
      </c>
      <c r="H584" s="15">
        <v>19000000</v>
      </c>
      <c r="I584" s="16">
        <v>2</v>
      </c>
      <c r="J584" s="12">
        <v>2.0370370370370373E-3</v>
      </c>
      <c r="K584" s="17" t="s">
        <v>50</v>
      </c>
      <c r="L584" s="12" t="s">
        <v>51</v>
      </c>
      <c r="M584" s="12" t="s">
        <v>47</v>
      </c>
      <c r="N584" s="12" t="s">
        <v>21</v>
      </c>
      <c r="O584" s="12" t="s">
        <v>57</v>
      </c>
      <c r="P584" s="19"/>
    </row>
    <row r="585" spans="2:16" ht="21" customHeight="1" x14ac:dyDescent="0.3">
      <c r="B585" s="3" t="s">
        <v>14</v>
      </c>
      <c r="C585" s="3">
        <v>6</v>
      </c>
      <c r="D585" s="4" t="s">
        <v>41</v>
      </c>
      <c r="E585" s="5" t="s">
        <v>16</v>
      </c>
      <c r="F585" s="3" t="s">
        <v>24</v>
      </c>
      <c r="G585" s="3">
        <v>1</v>
      </c>
      <c r="H585" s="6">
        <v>7000000</v>
      </c>
      <c r="I585" s="2">
        <v>2</v>
      </c>
      <c r="J585" s="3">
        <v>2.0370370370370373E-3</v>
      </c>
      <c r="K585" s="7" t="s">
        <v>18</v>
      </c>
      <c r="L585" s="3" t="s">
        <v>19</v>
      </c>
      <c r="M585" s="3" t="s">
        <v>32</v>
      </c>
      <c r="N585" s="3" t="s">
        <v>21</v>
      </c>
      <c r="O585" s="3" t="s">
        <v>67</v>
      </c>
      <c r="P585" s="19"/>
    </row>
    <row r="586" spans="2:16" ht="21" customHeight="1" x14ac:dyDescent="0.3">
      <c r="B586" s="3" t="s">
        <v>14</v>
      </c>
      <c r="C586" s="12">
        <v>29</v>
      </c>
      <c r="D586" s="13" t="s">
        <v>41</v>
      </c>
      <c r="E586" s="14" t="s">
        <v>53</v>
      </c>
      <c r="F586" s="12" t="s">
        <v>24</v>
      </c>
      <c r="G586" s="12">
        <v>2</v>
      </c>
      <c r="H586" s="15">
        <v>12000000</v>
      </c>
      <c r="I586" s="16">
        <v>1</v>
      </c>
      <c r="J586" s="12">
        <v>2.0370370370370373E-3</v>
      </c>
      <c r="K586" s="17" t="s">
        <v>18</v>
      </c>
      <c r="L586" s="12" t="s">
        <v>38</v>
      </c>
      <c r="M586" s="12" t="s">
        <v>20</v>
      </c>
      <c r="N586" s="12" t="s">
        <v>36</v>
      </c>
      <c r="O586" s="12" t="s">
        <v>58</v>
      </c>
      <c r="P586" s="19"/>
    </row>
    <row r="587" spans="2:16" ht="21" customHeight="1" x14ac:dyDescent="0.3">
      <c r="B587" s="3" t="s">
        <v>14</v>
      </c>
      <c r="C587" s="3">
        <v>3</v>
      </c>
      <c r="D587" s="4" t="s">
        <v>48</v>
      </c>
      <c r="E587" s="5" t="s">
        <v>16</v>
      </c>
      <c r="F587" s="3" t="s">
        <v>24</v>
      </c>
      <c r="G587" s="3">
        <v>5</v>
      </c>
      <c r="H587" s="6">
        <v>25000000</v>
      </c>
      <c r="I587" s="2">
        <v>2</v>
      </c>
      <c r="J587" s="3">
        <v>2.0370370370370373E-3</v>
      </c>
      <c r="K587" s="7" t="s">
        <v>18</v>
      </c>
      <c r="L587" s="3" t="s">
        <v>31</v>
      </c>
      <c r="M587" s="3" t="s">
        <v>20</v>
      </c>
      <c r="N587" s="3" t="s">
        <v>21</v>
      </c>
      <c r="O587" s="3" t="s">
        <v>57</v>
      </c>
      <c r="P587" s="19"/>
    </row>
    <row r="588" spans="2:16" ht="21" customHeight="1" x14ac:dyDescent="0.3">
      <c r="B588" s="3" t="s">
        <v>14</v>
      </c>
      <c r="C588" s="12">
        <v>30</v>
      </c>
      <c r="D588" s="13" t="s">
        <v>72</v>
      </c>
      <c r="E588" s="14" t="s">
        <v>34</v>
      </c>
      <c r="F588" s="12" t="s">
        <v>46</v>
      </c>
      <c r="G588" s="12">
        <v>2</v>
      </c>
      <c r="H588" s="15">
        <v>38000000</v>
      </c>
      <c r="I588" s="16">
        <v>2</v>
      </c>
      <c r="J588" s="12">
        <v>2.0370370370370373E-3</v>
      </c>
      <c r="K588" s="17" t="s">
        <v>50</v>
      </c>
      <c r="L588" s="12" t="s">
        <v>68</v>
      </c>
      <c r="M588" s="12" t="s">
        <v>32</v>
      </c>
      <c r="N588" s="12" t="s">
        <v>21</v>
      </c>
      <c r="O588" s="12" t="s">
        <v>67</v>
      </c>
      <c r="P588" s="19"/>
    </row>
    <row r="589" spans="2:16" ht="21" customHeight="1" x14ac:dyDescent="0.3">
      <c r="B589" s="3" t="s">
        <v>14</v>
      </c>
      <c r="C589" s="3">
        <v>21</v>
      </c>
      <c r="D589" s="4" t="s">
        <v>72</v>
      </c>
      <c r="E589" s="5" t="s">
        <v>42</v>
      </c>
      <c r="F589" s="3" t="s">
        <v>24</v>
      </c>
      <c r="G589" s="3">
        <v>3</v>
      </c>
      <c r="H589" s="6">
        <v>15000000</v>
      </c>
      <c r="I589" s="2">
        <v>3</v>
      </c>
      <c r="J589" s="3">
        <v>2.0370370370370373E-3</v>
      </c>
      <c r="K589" s="7" t="s">
        <v>18</v>
      </c>
      <c r="L589" s="3" t="s">
        <v>19</v>
      </c>
      <c r="M589" s="3" t="s">
        <v>35</v>
      </c>
      <c r="N589" s="3" t="s">
        <v>36</v>
      </c>
      <c r="O589" s="3" t="s">
        <v>69</v>
      </c>
      <c r="P589" s="19"/>
    </row>
    <row r="590" spans="2:16" ht="21" customHeight="1" x14ac:dyDescent="0.3">
      <c r="B590" s="3" t="s">
        <v>14</v>
      </c>
      <c r="C590" s="12">
        <v>12</v>
      </c>
      <c r="D590" s="13" t="s">
        <v>59</v>
      </c>
      <c r="E590" s="14" t="s">
        <v>16</v>
      </c>
      <c r="F590" s="12" t="s">
        <v>24</v>
      </c>
      <c r="G590" s="12">
        <v>2</v>
      </c>
      <c r="H590" s="15">
        <v>12000000</v>
      </c>
      <c r="I590" s="16">
        <v>3</v>
      </c>
      <c r="J590" s="12">
        <v>2.0370370370370373E-3</v>
      </c>
      <c r="K590" s="17" t="s">
        <v>18</v>
      </c>
      <c r="L590" s="12" t="s">
        <v>43</v>
      </c>
      <c r="M590" s="12" t="s">
        <v>35</v>
      </c>
      <c r="N590" s="12" t="s">
        <v>27</v>
      </c>
      <c r="O590" s="12" t="s">
        <v>74</v>
      </c>
      <c r="P590" s="19"/>
    </row>
    <row r="591" spans="2:16" ht="21" customHeight="1" x14ac:dyDescent="0.3">
      <c r="B591" s="3" t="s">
        <v>14</v>
      </c>
      <c r="C591" s="3">
        <v>17</v>
      </c>
      <c r="D591" s="4" t="s">
        <v>64</v>
      </c>
      <c r="E591" s="5" t="s">
        <v>16</v>
      </c>
      <c r="F591" s="3" t="s">
        <v>46</v>
      </c>
      <c r="G591" s="3">
        <v>4</v>
      </c>
      <c r="H591" s="6">
        <v>20000000</v>
      </c>
      <c r="I591" s="2">
        <v>1</v>
      </c>
      <c r="J591" s="3">
        <v>2.0370370370370373E-3</v>
      </c>
      <c r="K591" s="7" t="s">
        <v>65</v>
      </c>
      <c r="L591" s="3" t="s">
        <v>25</v>
      </c>
      <c r="M591" s="3" t="s">
        <v>52</v>
      </c>
      <c r="N591" s="3" t="s">
        <v>21</v>
      </c>
      <c r="O591" s="3" t="s">
        <v>39</v>
      </c>
      <c r="P591" s="19"/>
    </row>
    <row r="592" spans="2:16" ht="21" customHeight="1" x14ac:dyDescent="0.3">
      <c r="B592" s="3" t="s">
        <v>73</v>
      </c>
      <c r="C592" s="12">
        <v>11</v>
      </c>
      <c r="D592" s="13" t="s">
        <v>48</v>
      </c>
      <c r="E592" s="14" t="s">
        <v>42</v>
      </c>
      <c r="F592" s="12" t="s">
        <v>24</v>
      </c>
      <c r="G592" s="12">
        <v>0</v>
      </c>
      <c r="H592" s="15">
        <v>0</v>
      </c>
      <c r="I592" s="16">
        <v>2</v>
      </c>
      <c r="J592" s="12">
        <v>2.0370370370370373E-3</v>
      </c>
      <c r="K592" s="17"/>
      <c r="L592" s="12"/>
      <c r="M592" s="12" t="s">
        <v>26</v>
      </c>
      <c r="N592" s="12" t="s">
        <v>27</v>
      </c>
      <c r="O592" s="12" t="s">
        <v>33</v>
      </c>
      <c r="P592" s="19"/>
    </row>
    <row r="593" spans="2:16" ht="21" customHeight="1" x14ac:dyDescent="0.3">
      <c r="B593" s="3" t="s">
        <v>73</v>
      </c>
      <c r="C593" s="3">
        <v>1</v>
      </c>
      <c r="D593" s="4" t="s">
        <v>72</v>
      </c>
      <c r="E593" s="5" t="s">
        <v>16</v>
      </c>
      <c r="F593" s="3" t="s">
        <v>24</v>
      </c>
      <c r="G593" s="3">
        <v>0</v>
      </c>
      <c r="H593" s="6">
        <v>0</v>
      </c>
      <c r="I593" s="2">
        <v>2</v>
      </c>
      <c r="J593" s="3">
        <v>2.0370370370370373E-3</v>
      </c>
      <c r="K593" s="7"/>
      <c r="L593" s="3"/>
      <c r="M593" s="3" t="s">
        <v>47</v>
      </c>
      <c r="N593" s="3" t="s">
        <v>39</v>
      </c>
      <c r="O593" s="3" t="s">
        <v>70</v>
      </c>
      <c r="P593" s="19"/>
    </row>
    <row r="594" spans="2:16" ht="21" customHeight="1" x14ac:dyDescent="0.3">
      <c r="B594" s="3" t="s">
        <v>14</v>
      </c>
      <c r="C594" s="12">
        <v>15</v>
      </c>
      <c r="D594" s="13" t="s">
        <v>61</v>
      </c>
      <c r="E594" s="14" t="s">
        <v>16</v>
      </c>
      <c r="F594" s="12" t="s">
        <v>24</v>
      </c>
      <c r="G594" s="12">
        <v>2</v>
      </c>
      <c r="H594" s="15">
        <v>12000000</v>
      </c>
      <c r="I594" s="16">
        <v>2</v>
      </c>
      <c r="J594" s="12">
        <v>2.0833333333333333E-3</v>
      </c>
      <c r="K594" s="17" t="s">
        <v>18</v>
      </c>
      <c r="L594" s="12" t="s">
        <v>31</v>
      </c>
      <c r="M594" s="12" t="s">
        <v>55</v>
      </c>
      <c r="N594" s="12" t="s">
        <v>27</v>
      </c>
      <c r="O594" s="12" t="s">
        <v>28</v>
      </c>
      <c r="P594" s="19"/>
    </row>
    <row r="595" spans="2:16" ht="21" customHeight="1" x14ac:dyDescent="0.3">
      <c r="B595" s="3" t="s">
        <v>14</v>
      </c>
      <c r="C595" s="3">
        <v>8</v>
      </c>
      <c r="D595" s="4" t="s">
        <v>63</v>
      </c>
      <c r="E595" s="5" t="s">
        <v>16</v>
      </c>
      <c r="F595" s="3" t="s">
        <v>46</v>
      </c>
      <c r="G595" s="3">
        <v>3</v>
      </c>
      <c r="H595" s="6">
        <v>15000000</v>
      </c>
      <c r="I595" s="2">
        <v>3</v>
      </c>
      <c r="J595" s="3">
        <v>2.0833333333333333E-3</v>
      </c>
      <c r="K595" s="7" t="s">
        <v>18</v>
      </c>
      <c r="L595" s="3" t="s">
        <v>31</v>
      </c>
      <c r="M595" s="3" t="s">
        <v>44</v>
      </c>
      <c r="N595" s="3" t="s">
        <v>27</v>
      </c>
      <c r="O595" s="3" t="s">
        <v>28</v>
      </c>
      <c r="P595" s="19"/>
    </row>
    <row r="596" spans="2:16" ht="21" customHeight="1" x14ac:dyDescent="0.3">
      <c r="B596" s="3" t="s">
        <v>14</v>
      </c>
      <c r="C596" s="12">
        <v>16</v>
      </c>
      <c r="D596" s="13" t="s">
        <v>23</v>
      </c>
      <c r="E596" s="14" t="s">
        <v>30</v>
      </c>
      <c r="F596" s="12" t="s">
        <v>24</v>
      </c>
      <c r="G596" s="12">
        <v>4</v>
      </c>
      <c r="H596" s="15">
        <v>11000000</v>
      </c>
      <c r="I596" s="16">
        <v>3</v>
      </c>
      <c r="J596" s="12">
        <v>2.0833333333333333E-3</v>
      </c>
      <c r="K596" s="17" t="s">
        <v>65</v>
      </c>
      <c r="L596" s="12" t="s">
        <v>31</v>
      </c>
      <c r="M596" s="12" t="s">
        <v>35</v>
      </c>
      <c r="N596" s="12" t="s">
        <v>21</v>
      </c>
      <c r="O596" s="12" t="s">
        <v>57</v>
      </c>
      <c r="P596" s="19"/>
    </row>
    <row r="597" spans="2:16" ht="21" customHeight="1" x14ac:dyDescent="0.3">
      <c r="B597" s="3" t="s">
        <v>14</v>
      </c>
      <c r="C597" s="3">
        <v>8</v>
      </c>
      <c r="D597" s="4" t="s">
        <v>41</v>
      </c>
      <c r="E597" s="5" t="s">
        <v>16</v>
      </c>
      <c r="F597" s="3" t="s">
        <v>17</v>
      </c>
      <c r="G597" s="3">
        <v>5</v>
      </c>
      <c r="H597" s="6">
        <v>25000000</v>
      </c>
      <c r="I597" s="2">
        <v>2</v>
      </c>
      <c r="J597" s="3">
        <v>2.0833333333333333E-3</v>
      </c>
      <c r="K597" s="7" t="s">
        <v>18</v>
      </c>
      <c r="L597" s="3" t="s">
        <v>31</v>
      </c>
      <c r="M597" s="3" t="s">
        <v>35</v>
      </c>
      <c r="N597" s="3" t="s">
        <v>27</v>
      </c>
      <c r="O597" s="3" t="s">
        <v>56</v>
      </c>
      <c r="P597" s="19"/>
    </row>
    <row r="598" spans="2:16" ht="21" customHeight="1" x14ac:dyDescent="0.3">
      <c r="B598" s="3" t="s">
        <v>14</v>
      </c>
      <c r="C598" s="12">
        <v>21</v>
      </c>
      <c r="D598" s="13" t="s">
        <v>41</v>
      </c>
      <c r="E598" s="14" t="s">
        <v>76</v>
      </c>
      <c r="F598" s="12" t="s">
        <v>46</v>
      </c>
      <c r="G598" s="12">
        <v>2</v>
      </c>
      <c r="H598" s="15">
        <v>12000000</v>
      </c>
      <c r="I598" s="16">
        <v>4</v>
      </c>
      <c r="J598" s="12">
        <v>2.0833333333333333E-3</v>
      </c>
      <c r="K598" s="17" t="s">
        <v>18</v>
      </c>
      <c r="L598" s="12" t="s">
        <v>60</v>
      </c>
      <c r="M598" s="12" t="s">
        <v>47</v>
      </c>
      <c r="N598" s="12" t="s">
        <v>21</v>
      </c>
      <c r="O598" s="12" t="s">
        <v>45</v>
      </c>
      <c r="P598" s="19"/>
    </row>
    <row r="599" spans="2:16" ht="21" customHeight="1" x14ac:dyDescent="0.3">
      <c r="B599" s="3" t="s">
        <v>14</v>
      </c>
      <c r="C599" s="3">
        <v>20</v>
      </c>
      <c r="D599" s="4" t="s">
        <v>41</v>
      </c>
      <c r="E599" s="5" t="s">
        <v>53</v>
      </c>
      <c r="F599" s="3" t="s">
        <v>17</v>
      </c>
      <c r="G599" s="3">
        <v>3</v>
      </c>
      <c r="H599" s="6">
        <v>15000000</v>
      </c>
      <c r="I599" s="2">
        <v>6</v>
      </c>
      <c r="J599" s="3">
        <v>2.0833333333333333E-3</v>
      </c>
      <c r="K599" s="7" t="s">
        <v>18</v>
      </c>
      <c r="L599" s="3" t="s">
        <v>19</v>
      </c>
      <c r="M599" s="3" t="s">
        <v>52</v>
      </c>
      <c r="N599" s="3" t="s">
        <v>21</v>
      </c>
      <c r="O599" s="3" t="s">
        <v>39</v>
      </c>
      <c r="P599" s="19"/>
    </row>
    <row r="600" spans="2:16" ht="21" customHeight="1" x14ac:dyDescent="0.3">
      <c r="B600" s="3" t="s">
        <v>14</v>
      </c>
      <c r="C600" s="12">
        <v>4</v>
      </c>
      <c r="D600" s="13" t="s">
        <v>41</v>
      </c>
      <c r="E600" s="14" t="s">
        <v>16</v>
      </c>
      <c r="F600" s="12" t="s">
        <v>71</v>
      </c>
      <c r="G600" s="12">
        <v>4</v>
      </c>
      <c r="H600" s="15">
        <v>20000000</v>
      </c>
      <c r="I600" s="16">
        <v>3</v>
      </c>
      <c r="J600" s="12">
        <v>2.0833333333333333E-3</v>
      </c>
      <c r="K600" s="17" t="s">
        <v>18</v>
      </c>
      <c r="L600" s="12" t="s">
        <v>19</v>
      </c>
      <c r="M600" s="12" t="s">
        <v>55</v>
      </c>
      <c r="N600" s="12" t="s">
        <v>36</v>
      </c>
      <c r="O600" s="12" t="s">
        <v>69</v>
      </c>
      <c r="P600" s="19"/>
    </row>
    <row r="601" spans="2:16" ht="21" customHeight="1" x14ac:dyDescent="0.3">
      <c r="B601" s="3" t="s">
        <v>14</v>
      </c>
      <c r="C601" s="3">
        <v>22</v>
      </c>
      <c r="D601" s="4" t="s">
        <v>48</v>
      </c>
      <c r="E601" s="5" t="s">
        <v>42</v>
      </c>
      <c r="F601" s="3" t="s">
        <v>46</v>
      </c>
      <c r="G601" s="3">
        <v>3</v>
      </c>
      <c r="H601" s="6">
        <v>15000000</v>
      </c>
      <c r="I601" s="2">
        <v>6</v>
      </c>
      <c r="J601" s="3">
        <v>2.0833333333333333E-3</v>
      </c>
      <c r="K601" s="7" t="s">
        <v>18</v>
      </c>
      <c r="L601" s="3" t="s">
        <v>25</v>
      </c>
      <c r="M601" s="3" t="s">
        <v>47</v>
      </c>
      <c r="N601" s="3" t="s">
        <v>21</v>
      </c>
      <c r="O601" s="3" t="s">
        <v>39</v>
      </c>
      <c r="P601" s="19"/>
    </row>
    <row r="602" spans="2:16" ht="21" customHeight="1" x14ac:dyDescent="0.3">
      <c r="B602" s="3" t="s">
        <v>14</v>
      </c>
      <c r="C602" s="12">
        <v>31</v>
      </c>
      <c r="D602" s="13" t="s">
        <v>72</v>
      </c>
      <c r="E602" s="14" t="s">
        <v>34</v>
      </c>
      <c r="F602" s="12" t="s">
        <v>71</v>
      </c>
      <c r="G602" s="12">
        <v>2</v>
      </c>
      <c r="H602" s="15">
        <v>38000000</v>
      </c>
      <c r="I602" s="16">
        <v>4</v>
      </c>
      <c r="J602" s="12">
        <v>2.0833333333333333E-3</v>
      </c>
      <c r="K602" s="17" t="s">
        <v>50</v>
      </c>
      <c r="L602" s="12" t="s">
        <v>60</v>
      </c>
      <c r="M602" s="12" t="s">
        <v>32</v>
      </c>
      <c r="N602" s="12" t="s">
        <v>27</v>
      </c>
      <c r="O602" s="12" t="s">
        <v>74</v>
      </c>
      <c r="P602" s="19"/>
    </row>
    <row r="603" spans="2:16" ht="21" customHeight="1" x14ac:dyDescent="0.3">
      <c r="B603" s="3" t="s">
        <v>14</v>
      </c>
      <c r="C603" s="3">
        <v>15</v>
      </c>
      <c r="D603" s="4" t="s">
        <v>61</v>
      </c>
      <c r="E603" s="5" t="s">
        <v>16</v>
      </c>
      <c r="F603" s="3" t="s">
        <v>24</v>
      </c>
      <c r="G603" s="3">
        <v>2</v>
      </c>
      <c r="H603" s="6">
        <v>12000000</v>
      </c>
      <c r="I603" s="2">
        <v>2</v>
      </c>
      <c r="J603" s="3">
        <v>2.0833333333333333E-3</v>
      </c>
      <c r="K603" s="7" t="s">
        <v>18</v>
      </c>
      <c r="L603" s="3" t="s">
        <v>31</v>
      </c>
      <c r="M603" s="3" t="s">
        <v>55</v>
      </c>
      <c r="N603" s="3" t="s">
        <v>27</v>
      </c>
      <c r="O603" s="3" t="s">
        <v>28</v>
      </c>
      <c r="P603" s="19"/>
    </row>
    <row r="604" spans="2:16" ht="21" customHeight="1" x14ac:dyDescent="0.3">
      <c r="B604" s="3" t="s">
        <v>14</v>
      </c>
      <c r="C604" s="12">
        <v>8</v>
      </c>
      <c r="D604" s="13" t="s">
        <v>63</v>
      </c>
      <c r="E604" s="14" t="s">
        <v>16</v>
      </c>
      <c r="F604" s="12" t="s">
        <v>46</v>
      </c>
      <c r="G604" s="12">
        <v>3</v>
      </c>
      <c r="H604" s="15">
        <v>15000000</v>
      </c>
      <c r="I604" s="16">
        <v>3</v>
      </c>
      <c r="J604" s="12">
        <v>2.0833333333333333E-3</v>
      </c>
      <c r="K604" s="17" t="s">
        <v>18</v>
      </c>
      <c r="L604" s="12" t="s">
        <v>31</v>
      </c>
      <c r="M604" s="12" t="s">
        <v>44</v>
      </c>
      <c r="N604" s="12" t="s">
        <v>27</v>
      </c>
      <c r="O604" s="12" t="s">
        <v>28</v>
      </c>
      <c r="P604" s="19"/>
    </row>
    <row r="605" spans="2:16" ht="21" customHeight="1" x14ac:dyDescent="0.3">
      <c r="B605" s="3" t="s">
        <v>14</v>
      </c>
      <c r="C605" s="3">
        <v>16</v>
      </c>
      <c r="D605" s="4" t="s">
        <v>23</v>
      </c>
      <c r="E605" s="5" t="s">
        <v>30</v>
      </c>
      <c r="F605" s="3" t="s">
        <v>24</v>
      </c>
      <c r="G605" s="3">
        <v>4</v>
      </c>
      <c r="H605" s="6">
        <v>11000000</v>
      </c>
      <c r="I605" s="2">
        <v>3</v>
      </c>
      <c r="J605" s="3">
        <v>2.0833333333333333E-3</v>
      </c>
      <c r="K605" s="7" t="s">
        <v>65</v>
      </c>
      <c r="L605" s="3" t="s">
        <v>31</v>
      </c>
      <c r="M605" s="3" t="s">
        <v>35</v>
      </c>
      <c r="N605" s="3" t="s">
        <v>21</v>
      </c>
      <c r="O605" s="3" t="s">
        <v>57</v>
      </c>
      <c r="P605" s="19"/>
    </row>
    <row r="606" spans="2:16" ht="21" customHeight="1" x14ac:dyDescent="0.3">
      <c r="B606" s="3" t="s">
        <v>73</v>
      </c>
      <c r="C606" s="12">
        <v>4</v>
      </c>
      <c r="D606" s="13" t="s">
        <v>63</v>
      </c>
      <c r="E606" s="14" t="s">
        <v>16</v>
      </c>
      <c r="F606" s="12" t="s">
        <v>17</v>
      </c>
      <c r="G606" s="12">
        <v>0</v>
      </c>
      <c r="H606" s="15">
        <v>0</v>
      </c>
      <c r="I606" s="16">
        <v>3</v>
      </c>
      <c r="J606" s="12">
        <v>2.0833333333333333E-3</v>
      </c>
      <c r="K606" s="17"/>
      <c r="L606" s="12"/>
      <c r="M606" s="12" t="s">
        <v>32</v>
      </c>
      <c r="N606" s="12" t="s">
        <v>27</v>
      </c>
      <c r="O606" s="12" t="s">
        <v>28</v>
      </c>
      <c r="P606" s="19"/>
    </row>
    <row r="607" spans="2:16" ht="21" customHeight="1" x14ac:dyDescent="0.3">
      <c r="B607" s="3" t="s">
        <v>73</v>
      </c>
      <c r="C607" s="3">
        <v>28</v>
      </c>
      <c r="D607" s="4" t="s">
        <v>29</v>
      </c>
      <c r="E607" s="5" t="s">
        <v>16</v>
      </c>
      <c r="F607" s="3" t="s">
        <v>17</v>
      </c>
      <c r="G607" s="3">
        <v>0</v>
      </c>
      <c r="H607" s="6">
        <v>0</v>
      </c>
      <c r="I607" s="2">
        <v>3</v>
      </c>
      <c r="J607" s="3">
        <v>2.0833333333333333E-3</v>
      </c>
      <c r="K607" s="7"/>
      <c r="L607" s="3"/>
      <c r="M607" s="3" t="s">
        <v>55</v>
      </c>
      <c r="N607" s="3" t="s">
        <v>39</v>
      </c>
      <c r="O607" s="3" t="s">
        <v>40</v>
      </c>
      <c r="P607" s="19"/>
    </row>
    <row r="608" spans="2:16" ht="21" customHeight="1" x14ac:dyDescent="0.3">
      <c r="B608" s="3" t="s">
        <v>73</v>
      </c>
      <c r="C608" s="12">
        <v>10</v>
      </c>
      <c r="D608" s="13" t="s">
        <v>41</v>
      </c>
      <c r="E608" s="14" t="s">
        <v>30</v>
      </c>
      <c r="F608" s="12" t="s">
        <v>46</v>
      </c>
      <c r="G608" s="12">
        <v>0</v>
      </c>
      <c r="H608" s="15">
        <v>0</v>
      </c>
      <c r="I608" s="16">
        <v>3</v>
      </c>
      <c r="J608" s="12">
        <v>2.0833333333333333E-3</v>
      </c>
      <c r="K608" s="17"/>
      <c r="L608" s="12"/>
      <c r="M608" s="12" t="s">
        <v>32</v>
      </c>
      <c r="N608" s="12" t="s">
        <v>21</v>
      </c>
      <c r="O608" s="12" t="s">
        <v>39</v>
      </c>
      <c r="P608" s="19"/>
    </row>
    <row r="609" spans="2:16" ht="21" customHeight="1" x14ac:dyDescent="0.3">
      <c r="B609" s="3" t="s">
        <v>73</v>
      </c>
      <c r="C609" s="3">
        <v>22</v>
      </c>
      <c r="D609" s="4" t="s">
        <v>48</v>
      </c>
      <c r="E609" s="5" t="s">
        <v>53</v>
      </c>
      <c r="F609" s="3" t="s">
        <v>24</v>
      </c>
      <c r="G609" s="3">
        <v>0</v>
      </c>
      <c r="H609" s="6">
        <v>0</v>
      </c>
      <c r="I609" s="2">
        <v>1</v>
      </c>
      <c r="J609" s="3">
        <v>2.0833333333333333E-3</v>
      </c>
      <c r="K609" s="7"/>
      <c r="L609" s="3"/>
      <c r="M609" s="3" t="s">
        <v>44</v>
      </c>
      <c r="N609" s="3" t="s">
        <v>36</v>
      </c>
      <c r="O609" s="3" t="s">
        <v>58</v>
      </c>
      <c r="P609" s="19"/>
    </row>
    <row r="610" spans="2:16" ht="21" customHeight="1" x14ac:dyDescent="0.3">
      <c r="B610" s="3" t="s">
        <v>73</v>
      </c>
      <c r="C610" s="12">
        <v>4</v>
      </c>
      <c r="D610" s="13" t="s">
        <v>63</v>
      </c>
      <c r="E610" s="14" t="s">
        <v>16</v>
      </c>
      <c r="F610" s="12" t="s">
        <v>17</v>
      </c>
      <c r="G610" s="12">
        <v>0</v>
      </c>
      <c r="H610" s="15">
        <v>0</v>
      </c>
      <c r="I610" s="16">
        <v>3</v>
      </c>
      <c r="J610" s="12">
        <v>2.0833333333333333E-3</v>
      </c>
      <c r="K610" s="17"/>
      <c r="L610" s="12"/>
      <c r="M610" s="12" t="s">
        <v>32</v>
      </c>
      <c r="N610" s="12" t="s">
        <v>27</v>
      </c>
      <c r="O610" s="12" t="s">
        <v>28</v>
      </c>
      <c r="P610" s="19"/>
    </row>
    <row r="611" spans="2:16" ht="21" customHeight="1" x14ac:dyDescent="0.3">
      <c r="B611" s="3" t="s">
        <v>14</v>
      </c>
      <c r="C611" s="3">
        <v>4</v>
      </c>
      <c r="D611" s="4" t="s">
        <v>63</v>
      </c>
      <c r="E611" s="5" t="s">
        <v>42</v>
      </c>
      <c r="F611" s="3" t="s">
        <v>46</v>
      </c>
      <c r="G611" s="3">
        <v>1</v>
      </c>
      <c r="H611" s="6">
        <v>19000000</v>
      </c>
      <c r="I611" s="2">
        <v>1</v>
      </c>
      <c r="J611" s="3">
        <v>2.1990740740740742E-3</v>
      </c>
      <c r="K611" s="7" t="s">
        <v>50</v>
      </c>
      <c r="L611" s="3" t="s">
        <v>60</v>
      </c>
      <c r="M611" s="3" t="s">
        <v>35</v>
      </c>
      <c r="N611" s="3" t="s">
        <v>36</v>
      </c>
      <c r="O611" s="3" t="s">
        <v>37</v>
      </c>
      <c r="P611" s="19"/>
    </row>
    <row r="612" spans="2:16" ht="21" customHeight="1" x14ac:dyDescent="0.3">
      <c r="B612" s="3" t="s">
        <v>14</v>
      </c>
      <c r="C612" s="12">
        <v>17</v>
      </c>
      <c r="D612" s="13" t="s">
        <v>23</v>
      </c>
      <c r="E612" s="14" t="s">
        <v>16</v>
      </c>
      <c r="F612" s="12" t="s">
        <v>46</v>
      </c>
      <c r="G612" s="12">
        <v>3</v>
      </c>
      <c r="H612" s="15">
        <v>15000000</v>
      </c>
      <c r="I612" s="16">
        <v>2</v>
      </c>
      <c r="J612" s="12">
        <v>2.1990740740740742E-3</v>
      </c>
      <c r="K612" s="17" t="s">
        <v>18</v>
      </c>
      <c r="L612" s="12" t="s">
        <v>43</v>
      </c>
      <c r="M612" s="12" t="s">
        <v>47</v>
      </c>
      <c r="N612" s="12" t="s">
        <v>27</v>
      </c>
      <c r="O612" s="12" t="s">
        <v>78</v>
      </c>
      <c r="P612" s="19"/>
    </row>
    <row r="613" spans="2:16" ht="21" customHeight="1" x14ac:dyDescent="0.3">
      <c r="B613" s="3" t="s">
        <v>14</v>
      </c>
      <c r="C613" s="3">
        <v>30</v>
      </c>
      <c r="D613" s="4" t="s">
        <v>29</v>
      </c>
      <c r="E613" s="5" t="s">
        <v>16</v>
      </c>
      <c r="F613" s="3" t="s">
        <v>17</v>
      </c>
      <c r="G613" s="3">
        <v>1</v>
      </c>
      <c r="H613" s="6">
        <v>7000000</v>
      </c>
      <c r="I613" s="2">
        <v>2</v>
      </c>
      <c r="J613" s="3">
        <v>2.1990740740740742E-3</v>
      </c>
      <c r="K613" s="7" t="s">
        <v>18</v>
      </c>
      <c r="L613" s="3" t="s">
        <v>19</v>
      </c>
      <c r="M613" s="3" t="s">
        <v>44</v>
      </c>
      <c r="N613" s="3" t="s">
        <v>39</v>
      </c>
      <c r="O613" s="3" t="s">
        <v>40</v>
      </c>
      <c r="P613" s="19"/>
    </row>
    <row r="614" spans="2:16" ht="21" customHeight="1" x14ac:dyDescent="0.3">
      <c r="B614" s="3" t="s">
        <v>14</v>
      </c>
      <c r="C614" s="12">
        <v>18</v>
      </c>
      <c r="D614" s="13" t="s">
        <v>29</v>
      </c>
      <c r="E614" s="14" t="s">
        <v>16</v>
      </c>
      <c r="F614" s="12" t="s">
        <v>46</v>
      </c>
      <c r="G614" s="12">
        <v>2</v>
      </c>
      <c r="H614" s="15">
        <v>12000000</v>
      </c>
      <c r="I614" s="16">
        <v>2</v>
      </c>
      <c r="J614" s="12">
        <v>2.1990740740740742E-3</v>
      </c>
      <c r="K614" s="17" t="s">
        <v>18</v>
      </c>
      <c r="L614" s="12" t="s">
        <v>43</v>
      </c>
      <c r="M614" s="12" t="s">
        <v>20</v>
      </c>
      <c r="N614" s="12" t="s">
        <v>27</v>
      </c>
      <c r="O614" s="12" t="s">
        <v>56</v>
      </c>
      <c r="P614" s="19"/>
    </row>
    <row r="615" spans="2:16" ht="21" customHeight="1" x14ac:dyDescent="0.3">
      <c r="B615" s="3" t="s">
        <v>14</v>
      </c>
      <c r="C615" s="3">
        <v>27</v>
      </c>
      <c r="D615" s="4" t="s">
        <v>29</v>
      </c>
      <c r="E615" s="5" t="s">
        <v>42</v>
      </c>
      <c r="F615" s="3" t="s">
        <v>46</v>
      </c>
      <c r="G615" s="3">
        <v>3</v>
      </c>
      <c r="H615" s="6">
        <v>11000000</v>
      </c>
      <c r="I615" s="2">
        <v>4</v>
      </c>
      <c r="J615" s="3">
        <v>2.1990740740740742E-3</v>
      </c>
      <c r="K615" s="7" t="s">
        <v>18</v>
      </c>
      <c r="L615" s="3" t="s">
        <v>60</v>
      </c>
      <c r="M615" s="3" t="s">
        <v>47</v>
      </c>
      <c r="N615" s="3" t="s">
        <v>21</v>
      </c>
      <c r="O615" s="3" t="s">
        <v>57</v>
      </c>
      <c r="P615" s="19"/>
    </row>
    <row r="616" spans="2:16" ht="21" customHeight="1" x14ac:dyDescent="0.3">
      <c r="B616" s="3" t="s">
        <v>14</v>
      </c>
      <c r="C616" s="12">
        <v>12</v>
      </c>
      <c r="D616" s="13" t="s">
        <v>41</v>
      </c>
      <c r="E616" s="14" t="s">
        <v>34</v>
      </c>
      <c r="F616" s="12" t="s">
        <v>17</v>
      </c>
      <c r="G616" s="12">
        <v>2</v>
      </c>
      <c r="H616" s="15">
        <v>38000000</v>
      </c>
      <c r="I616" s="16">
        <v>4</v>
      </c>
      <c r="J616" s="12">
        <v>2.1990740740740742E-3</v>
      </c>
      <c r="K616" s="17" t="s">
        <v>50</v>
      </c>
      <c r="L616" s="12" t="s">
        <v>31</v>
      </c>
      <c r="M616" s="12" t="s">
        <v>52</v>
      </c>
      <c r="N616" s="12" t="s">
        <v>27</v>
      </c>
      <c r="O616" s="12" t="s">
        <v>74</v>
      </c>
      <c r="P616" s="19"/>
    </row>
    <row r="617" spans="2:16" ht="21" customHeight="1" x14ac:dyDescent="0.3">
      <c r="B617" s="3" t="s">
        <v>14</v>
      </c>
      <c r="C617" s="3">
        <v>8</v>
      </c>
      <c r="D617" s="4" t="s">
        <v>41</v>
      </c>
      <c r="E617" s="5" t="s">
        <v>16</v>
      </c>
      <c r="F617" s="3" t="s">
        <v>24</v>
      </c>
      <c r="G617" s="3">
        <v>2</v>
      </c>
      <c r="H617" s="6">
        <v>12000000</v>
      </c>
      <c r="I617" s="2">
        <v>2</v>
      </c>
      <c r="J617" s="3">
        <v>2.1990740740740742E-3</v>
      </c>
      <c r="K617" s="7" t="s">
        <v>18</v>
      </c>
      <c r="L617" s="3" t="s">
        <v>60</v>
      </c>
      <c r="M617" s="3" t="s">
        <v>26</v>
      </c>
      <c r="N617" s="3" t="s">
        <v>21</v>
      </c>
      <c r="O617" s="3" t="s">
        <v>39</v>
      </c>
      <c r="P617" s="19"/>
    </row>
    <row r="618" spans="2:16" ht="21" customHeight="1" x14ac:dyDescent="0.3">
      <c r="B618" s="3" t="s">
        <v>14</v>
      </c>
      <c r="C618" s="12">
        <v>11</v>
      </c>
      <c r="D618" s="13" t="s">
        <v>48</v>
      </c>
      <c r="E618" s="14" t="s">
        <v>53</v>
      </c>
      <c r="F618" s="12" t="s">
        <v>46</v>
      </c>
      <c r="G618" s="12">
        <v>5</v>
      </c>
      <c r="H618" s="15">
        <v>20000000</v>
      </c>
      <c r="I618" s="16">
        <v>4</v>
      </c>
      <c r="J618" s="12">
        <v>2.1990740740740742E-3</v>
      </c>
      <c r="K618" s="17" t="s">
        <v>18</v>
      </c>
      <c r="L618" s="12" t="s">
        <v>68</v>
      </c>
      <c r="M618" s="12" t="s">
        <v>52</v>
      </c>
      <c r="N618" s="12" t="s">
        <v>36</v>
      </c>
      <c r="O618" s="12" t="s">
        <v>58</v>
      </c>
      <c r="P618" s="19"/>
    </row>
    <row r="619" spans="2:16" ht="21" customHeight="1" x14ac:dyDescent="0.3">
      <c r="B619" s="3" t="s">
        <v>14</v>
      </c>
      <c r="C619" s="3">
        <v>2</v>
      </c>
      <c r="D619" s="4" t="s">
        <v>72</v>
      </c>
      <c r="E619" s="5" t="s">
        <v>16</v>
      </c>
      <c r="F619" s="3" t="s">
        <v>17</v>
      </c>
      <c r="G619" s="3">
        <v>4</v>
      </c>
      <c r="H619" s="6">
        <v>15000000</v>
      </c>
      <c r="I619" s="2">
        <v>1</v>
      </c>
      <c r="J619" s="3">
        <v>2.1990740740740742E-3</v>
      </c>
      <c r="K619" s="7" t="s">
        <v>18</v>
      </c>
      <c r="L619" s="3" t="s">
        <v>19</v>
      </c>
      <c r="M619" s="3" t="s">
        <v>26</v>
      </c>
      <c r="N619" s="3" t="s">
        <v>27</v>
      </c>
      <c r="O619" s="3" t="s">
        <v>33</v>
      </c>
      <c r="P619" s="19"/>
    </row>
    <row r="620" spans="2:16" ht="21" customHeight="1" x14ac:dyDescent="0.3">
      <c r="B620" s="3" t="s">
        <v>14</v>
      </c>
      <c r="C620" s="12">
        <v>4</v>
      </c>
      <c r="D620" s="13" t="s">
        <v>63</v>
      </c>
      <c r="E620" s="14" t="s">
        <v>42</v>
      </c>
      <c r="F620" s="12" t="s">
        <v>46</v>
      </c>
      <c r="G620" s="12">
        <v>1</v>
      </c>
      <c r="H620" s="15">
        <v>19000000</v>
      </c>
      <c r="I620" s="16">
        <v>1</v>
      </c>
      <c r="J620" s="12">
        <v>2.1990740740740742E-3</v>
      </c>
      <c r="K620" s="17" t="s">
        <v>50</v>
      </c>
      <c r="L620" s="12" t="s">
        <v>60</v>
      </c>
      <c r="M620" s="12" t="s">
        <v>35</v>
      </c>
      <c r="N620" s="12" t="s">
        <v>36</v>
      </c>
      <c r="O620" s="12" t="s">
        <v>37</v>
      </c>
      <c r="P620" s="19"/>
    </row>
    <row r="621" spans="2:16" ht="21" customHeight="1" x14ac:dyDescent="0.3">
      <c r="B621" s="3" t="s">
        <v>14</v>
      </c>
      <c r="C621" s="3">
        <v>17</v>
      </c>
      <c r="D621" s="4" t="s">
        <v>23</v>
      </c>
      <c r="E621" s="5" t="s">
        <v>16</v>
      </c>
      <c r="F621" s="3" t="s">
        <v>46</v>
      </c>
      <c r="G621" s="3">
        <v>3</v>
      </c>
      <c r="H621" s="6">
        <v>15000000</v>
      </c>
      <c r="I621" s="2">
        <v>2</v>
      </c>
      <c r="J621" s="3">
        <v>2.1990740740740742E-3</v>
      </c>
      <c r="K621" s="7" t="s">
        <v>18</v>
      </c>
      <c r="L621" s="3" t="s">
        <v>43</v>
      </c>
      <c r="M621" s="3" t="s">
        <v>47</v>
      </c>
      <c r="N621" s="3" t="s">
        <v>27</v>
      </c>
      <c r="O621" s="3" t="s">
        <v>78</v>
      </c>
      <c r="P621" s="19"/>
    </row>
    <row r="622" spans="2:16" ht="21" customHeight="1" x14ac:dyDescent="0.3">
      <c r="B622" s="3" t="s">
        <v>73</v>
      </c>
      <c r="C622" s="12">
        <v>13</v>
      </c>
      <c r="D622" s="13" t="s">
        <v>15</v>
      </c>
      <c r="E622" s="14" t="s">
        <v>30</v>
      </c>
      <c r="F622" s="12" t="s">
        <v>46</v>
      </c>
      <c r="G622" s="12">
        <v>0</v>
      </c>
      <c r="H622" s="15">
        <v>0</v>
      </c>
      <c r="I622" s="16">
        <v>4</v>
      </c>
      <c r="J622" s="12">
        <v>2.1990740740740742E-3</v>
      </c>
      <c r="K622" s="17"/>
      <c r="L622" s="12"/>
      <c r="M622" s="12" t="s">
        <v>52</v>
      </c>
      <c r="N622" s="12" t="s">
        <v>21</v>
      </c>
      <c r="O622" s="12" t="s">
        <v>39</v>
      </c>
      <c r="P622" s="19"/>
    </row>
    <row r="623" spans="2:16" ht="21" customHeight="1" x14ac:dyDescent="0.3">
      <c r="B623" s="3" t="s">
        <v>73</v>
      </c>
      <c r="C623" s="3">
        <v>27</v>
      </c>
      <c r="D623" s="4" t="s">
        <v>41</v>
      </c>
      <c r="E623" s="5" t="s">
        <v>30</v>
      </c>
      <c r="F623" s="3" t="s">
        <v>46</v>
      </c>
      <c r="G623" s="3">
        <v>0</v>
      </c>
      <c r="H623" s="6">
        <v>0</v>
      </c>
      <c r="I623" s="2">
        <v>2</v>
      </c>
      <c r="J623" s="3">
        <v>2.1990740740740742E-3</v>
      </c>
      <c r="K623" s="7"/>
      <c r="L623" s="3"/>
      <c r="M623" s="3" t="s">
        <v>47</v>
      </c>
      <c r="N623" s="3" t="s">
        <v>21</v>
      </c>
      <c r="O623" s="3" t="s">
        <v>66</v>
      </c>
      <c r="P623" s="19"/>
    </row>
    <row r="624" spans="2:16" ht="21" customHeight="1" x14ac:dyDescent="0.3">
      <c r="B624" s="3" t="s">
        <v>73</v>
      </c>
      <c r="C624" s="12">
        <v>20</v>
      </c>
      <c r="D624" s="13" t="s">
        <v>41</v>
      </c>
      <c r="E624" s="14" t="s">
        <v>53</v>
      </c>
      <c r="F624" s="12" t="s">
        <v>46</v>
      </c>
      <c r="G624" s="12">
        <v>0</v>
      </c>
      <c r="H624" s="15">
        <v>0</v>
      </c>
      <c r="I624" s="16">
        <v>1</v>
      </c>
      <c r="J624" s="12">
        <v>2.1990740740740742E-3</v>
      </c>
      <c r="K624" s="17"/>
      <c r="L624" s="12"/>
      <c r="M624" s="12" t="s">
        <v>35</v>
      </c>
      <c r="N624" s="12" t="s">
        <v>39</v>
      </c>
      <c r="O624" s="12" t="s">
        <v>70</v>
      </c>
      <c r="P624" s="19"/>
    </row>
    <row r="625" spans="2:16" ht="21" customHeight="1" x14ac:dyDescent="0.3">
      <c r="B625" s="3" t="s">
        <v>73</v>
      </c>
      <c r="C625" s="3">
        <v>18</v>
      </c>
      <c r="D625" s="4" t="s">
        <v>48</v>
      </c>
      <c r="E625" s="5" t="s">
        <v>34</v>
      </c>
      <c r="F625" s="3" t="s">
        <v>46</v>
      </c>
      <c r="G625" s="3">
        <v>0</v>
      </c>
      <c r="H625" s="6">
        <v>0</v>
      </c>
      <c r="I625" s="2">
        <v>5</v>
      </c>
      <c r="J625" s="3">
        <v>2.1990740740740742E-3</v>
      </c>
      <c r="K625" s="7"/>
      <c r="L625" s="3"/>
      <c r="M625" s="3" t="s">
        <v>55</v>
      </c>
      <c r="N625" s="3" t="s">
        <v>21</v>
      </c>
      <c r="O625" s="3" t="s">
        <v>66</v>
      </c>
      <c r="P625" s="19"/>
    </row>
    <row r="626" spans="2:16" ht="21" customHeight="1" x14ac:dyDescent="0.3">
      <c r="B626" s="3" t="s">
        <v>73</v>
      </c>
      <c r="C626" s="12">
        <v>13</v>
      </c>
      <c r="D626" s="13" t="s">
        <v>15</v>
      </c>
      <c r="E626" s="14" t="s">
        <v>30</v>
      </c>
      <c r="F626" s="12" t="s">
        <v>46</v>
      </c>
      <c r="G626" s="12">
        <v>0</v>
      </c>
      <c r="H626" s="15">
        <v>0</v>
      </c>
      <c r="I626" s="16">
        <v>4</v>
      </c>
      <c r="J626" s="12">
        <v>2.1990740740740742E-3</v>
      </c>
      <c r="K626" s="17"/>
      <c r="L626" s="12"/>
      <c r="M626" s="12" t="s">
        <v>52</v>
      </c>
      <c r="N626" s="12" t="s">
        <v>21</v>
      </c>
      <c r="O626" s="12" t="s">
        <v>39</v>
      </c>
      <c r="P626" s="19"/>
    </row>
    <row r="627" spans="2:16" ht="21" customHeight="1" x14ac:dyDescent="0.3">
      <c r="B627" s="3" t="s">
        <v>14</v>
      </c>
      <c r="C627" s="3">
        <v>17</v>
      </c>
      <c r="D627" s="4" t="s">
        <v>59</v>
      </c>
      <c r="E627" s="5" t="s">
        <v>53</v>
      </c>
      <c r="F627" s="3" t="s">
        <v>71</v>
      </c>
      <c r="G627" s="3">
        <v>3</v>
      </c>
      <c r="H627" s="6">
        <v>15000000</v>
      </c>
      <c r="I627" s="2">
        <v>1</v>
      </c>
      <c r="J627" s="3">
        <v>2.2222222222222222E-3</v>
      </c>
      <c r="K627" s="7" t="s">
        <v>18</v>
      </c>
      <c r="L627" s="3" t="s">
        <v>25</v>
      </c>
      <c r="M627" s="3" t="s">
        <v>32</v>
      </c>
      <c r="N627" s="3" t="s">
        <v>39</v>
      </c>
      <c r="O627" s="3" t="s">
        <v>70</v>
      </c>
      <c r="P627" s="19"/>
    </row>
    <row r="628" spans="2:16" ht="21" customHeight="1" x14ac:dyDescent="0.3">
      <c r="B628" s="3" t="s">
        <v>14</v>
      </c>
      <c r="C628" s="12">
        <v>11</v>
      </c>
      <c r="D628" s="13" t="s">
        <v>61</v>
      </c>
      <c r="E628" s="14" t="s">
        <v>16</v>
      </c>
      <c r="F628" s="12" t="s">
        <v>46</v>
      </c>
      <c r="G628" s="12">
        <v>3</v>
      </c>
      <c r="H628" s="15">
        <v>15000000</v>
      </c>
      <c r="I628" s="16">
        <v>5</v>
      </c>
      <c r="J628" s="12">
        <v>2.2222222222222222E-3</v>
      </c>
      <c r="K628" s="17" t="s">
        <v>18</v>
      </c>
      <c r="L628" s="12" t="s">
        <v>19</v>
      </c>
      <c r="M628" s="12" t="s">
        <v>55</v>
      </c>
      <c r="N628" s="12" t="s">
        <v>39</v>
      </c>
      <c r="O628" s="12" t="s">
        <v>40</v>
      </c>
      <c r="P628" s="19"/>
    </row>
    <row r="629" spans="2:16" ht="21" customHeight="1" x14ac:dyDescent="0.3">
      <c r="B629" s="3" t="s">
        <v>14</v>
      </c>
      <c r="C629" s="3">
        <v>1</v>
      </c>
      <c r="D629" s="4" t="s">
        <v>63</v>
      </c>
      <c r="E629" s="5" t="s">
        <v>53</v>
      </c>
      <c r="F629" s="3" t="s">
        <v>46</v>
      </c>
      <c r="G629" s="3">
        <v>4</v>
      </c>
      <c r="H629" s="6">
        <v>20000000</v>
      </c>
      <c r="I629" s="2">
        <v>3</v>
      </c>
      <c r="J629" s="3">
        <v>2.2222222222222222E-3</v>
      </c>
      <c r="K629" s="7" t="s">
        <v>18</v>
      </c>
      <c r="L629" s="3" t="s">
        <v>60</v>
      </c>
      <c r="M629" s="3" t="s">
        <v>35</v>
      </c>
      <c r="N629" s="3" t="s">
        <v>27</v>
      </c>
      <c r="O629" s="3" t="s">
        <v>56</v>
      </c>
      <c r="P629" s="19"/>
    </row>
    <row r="630" spans="2:16" ht="21" customHeight="1" x14ac:dyDescent="0.3">
      <c r="B630" s="3" t="s">
        <v>14</v>
      </c>
      <c r="C630" s="12">
        <v>10</v>
      </c>
      <c r="D630" s="13" t="s">
        <v>75</v>
      </c>
      <c r="E630" s="14" t="s">
        <v>34</v>
      </c>
      <c r="F630" s="12" t="s">
        <v>46</v>
      </c>
      <c r="G630" s="12">
        <v>1</v>
      </c>
      <c r="H630" s="15">
        <v>7000000</v>
      </c>
      <c r="I630" s="16">
        <v>4</v>
      </c>
      <c r="J630" s="12">
        <v>2.2222222222222222E-3</v>
      </c>
      <c r="K630" s="17" t="s">
        <v>18</v>
      </c>
      <c r="L630" s="12" t="s">
        <v>19</v>
      </c>
      <c r="M630" s="12" t="s">
        <v>55</v>
      </c>
      <c r="N630" s="12" t="s">
        <v>21</v>
      </c>
      <c r="O630" s="12" t="s">
        <v>57</v>
      </c>
      <c r="P630" s="19"/>
    </row>
    <row r="631" spans="2:16" ht="21" customHeight="1" x14ac:dyDescent="0.3">
      <c r="B631" s="3" t="s">
        <v>14</v>
      </c>
      <c r="C631" s="3">
        <v>30</v>
      </c>
      <c r="D631" s="4" t="s">
        <v>29</v>
      </c>
      <c r="E631" s="5" t="s">
        <v>16</v>
      </c>
      <c r="F631" s="3" t="s">
        <v>46</v>
      </c>
      <c r="G631" s="3">
        <v>1</v>
      </c>
      <c r="H631" s="6">
        <v>19000000</v>
      </c>
      <c r="I631" s="2">
        <v>1</v>
      </c>
      <c r="J631" s="3">
        <v>2.2222222222222222E-3</v>
      </c>
      <c r="K631" s="7" t="s">
        <v>50</v>
      </c>
      <c r="L631" s="3" t="s">
        <v>31</v>
      </c>
      <c r="M631" s="3" t="s">
        <v>20</v>
      </c>
      <c r="N631" s="3" t="s">
        <v>27</v>
      </c>
      <c r="O631" s="3" t="s">
        <v>33</v>
      </c>
      <c r="P631" s="19"/>
    </row>
    <row r="632" spans="2:16" ht="21" customHeight="1" x14ac:dyDescent="0.3">
      <c r="B632" s="3" t="s">
        <v>14</v>
      </c>
      <c r="C632" s="12">
        <v>28</v>
      </c>
      <c r="D632" s="13" t="s">
        <v>29</v>
      </c>
      <c r="E632" s="14" t="s">
        <v>53</v>
      </c>
      <c r="F632" s="12" t="s">
        <v>49</v>
      </c>
      <c r="G632" s="12">
        <v>4</v>
      </c>
      <c r="H632" s="15">
        <v>11000000</v>
      </c>
      <c r="I632" s="16">
        <v>2</v>
      </c>
      <c r="J632" s="12">
        <v>2.2222222222222222E-3</v>
      </c>
      <c r="K632" s="17" t="s">
        <v>65</v>
      </c>
      <c r="L632" s="12" t="s">
        <v>60</v>
      </c>
      <c r="M632" s="12" t="s">
        <v>20</v>
      </c>
      <c r="N632" s="12" t="s">
        <v>27</v>
      </c>
      <c r="O632" s="12" t="s">
        <v>28</v>
      </c>
      <c r="P632" s="19"/>
    </row>
    <row r="633" spans="2:16" ht="21" customHeight="1" x14ac:dyDescent="0.3">
      <c r="B633" s="3" t="s">
        <v>14</v>
      </c>
      <c r="C633" s="3">
        <v>22</v>
      </c>
      <c r="D633" s="4" t="s">
        <v>29</v>
      </c>
      <c r="E633" s="5" t="s">
        <v>16</v>
      </c>
      <c r="F633" s="3" t="s">
        <v>46</v>
      </c>
      <c r="G633" s="3">
        <v>5</v>
      </c>
      <c r="H633" s="6">
        <v>25000000</v>
      </c>
      <c r="I633" s="2">
        <v>3</v>
      </c>
      <c r="J633" s="3">
        <v>2.2222222222222222E-3</v>
      </c>
      <c r="K633" s="7" t="s">
        <v>18</v>
      </c>
      <c r="L633" s="3" t="s">
        <v>19</v>
      </c>
      <c r="M633" s="3" t="s">
        <v>47</v>
      </c>
      <c r="N633" s="3" t="s">
        <v>36</v>
      </c>
      <c r="O633" s="3" t="s">
        <v>69</v>
      </c>
      <c r="P633" s="19"/>
    </row>
    <row r="634" spans="2:16" ht="21" customHeight="1" x14ac:dyDescent="0.3">
      <c r="B634" s="3" t="s">
        <v>14</v>
      </c>
      <c r="C634" s="12">
        <v>11</v>
      </c>
      <c r="D634" s="13" t="s">
        <v>29</v>
      </c>
      <c r="E634" s="14" t="s">
        <v>16</v>
      </c>
      <c r="F634" s="12" t="s">
        <v>17</v>
      </c>
      <c r="G634" s="12">
        <v>2</v>
      </c>
      <c r="H634" s="15">
        <v>12000000</v>
      </c>
      <c r="I634" s="16">
        <v>3</v>
      </c>
      <c r="J634" s="12">
        <v>2.2222222222222222E-3</v>
      </c>
      <c r="K634" s="17" t="s">
        <v>18</v>
      </c>
      <c r="L634" s="12" t="s">
        <v>19</v>
      </c>
      <c r="M634" s="12" t="s">
        <v>55</v>
      </c>
      <c r="N634" s="12" t="s">
        <v>27</v>
      </c>
      <c r="O634" s="12" t="s">
        <v>74</v>
      </c>
      <c r="P634" s="19"/>
    </row>
    <row r="635" spans="2:16" ht="21" customHeight="1" x14ac:dyDescent="0.3">
      <c r="B635" s="3" t="s">
        <v>14</v>
      </c>
      <c r="C635" s="3">
        <v>30</v>
      </c>
      <c r="D635" s="4" t="s">
        <v>29</v>
      </c>
      <c r="E635" s="5" t="s">
        <v>42</v>
      </c>
      <c r="F635" s="3" t="s">
        <v>24</v>
      </c>
      <c r="G635" s="3">
        <v>3</v>
      </c>
      <c r="H635" s="6">
        <v>15000000</v>
      </c>
      <c r="I635" s="2">
        <v>5</v>
      </c>
      <c r="J635" s="3">
        <v>2.2222222222222222E-3</v>
      </c>
      <c r="K635" s="7" t="s">
        <v>18</v>
      </c>
      <c r="L635" s="3" t="s">
        <v>31</v>
      </c>
      <c r="M635" s="3" t="s">
        <v>55</v>
      </c>
      <c r="N635" s="3" t="s">
        <v>27</v>
      </c>
      <c r="O635" s="3" t="s">
        <v>56</v>
      </c>
      <c r="P635" s="19"/>
    </row>
    <row r="636" spans="2:16" ht="21" customHeight="1" x14ac:dyDescent="0.3">
      <c r="B636" s="3" t="s">
        <v>14</v>
      </c>
      <c r="C636" s="12">
        <v>2</v>
      </c>
      <c r="D636" s="13" t="s">
        <v>41</v>
      </c>
      <c r="E636" s="14" t="s">
        <v>53</v>
      </c>
      <c r="F636" s="12" t="s">
        <v>46</v>
      </c>
      <c r="G636" s="12">
        <v>5</v>
      </c>
      <c r="H636" s="15">
        <v>21000000</v>
      </c>
      <c r="I636" s="16">
        <v>1</v>
      </c>
      <c r="J636" s="12">
        <v>2.2222222222222222E-3</v>
      </c>
      <c r="K636" s="17" t="s">
        <v>18</v>
      </c>
      <c r="L636" s="12" t="s">
        <v>51</v>
      </c>
      <c r="M636" s="12" t="s">
        <v>32</v>
      </c>
      <c r="N636" s="12" t="s">
        <v>36</v>
      </c>
      <c r="O636" s="12" t="s">
        <v>58</v>
      </c>
      <c r="P636" s="19"/>
    </row>
    <row r="637" spans="2:16" ht="21" customHeight="1" x14ac:dyDescent="0.3">
      <c r="B637" s="3" t="s">
        <v>14</v>
      </c>
      <c r="C637" s="3">
        <v>25</v>
      </c>
      <c r="D637" s="4" t="s">
        <v>41</v>
      </c>
      <c r="E637" s="5" t="s">
        <v>34</v>
      </c>
      <c r="F637" s="3" t="s">
        <v>17</v>
      </c>
      <c r="G637" s="3">
        <v>5</v>
      </c>
      <c r="H637" s="6">
        <v>25000000</v>
      </c>
      <c r="I637" s="2">
        <v>2</v>
      </c>
      <c r="J637" s="3">
        <v>2.2222222222222222E-3</v>
      </c>
      <c r="K637" s="7" t="s">
        <v>18</v>
      </c>
      <c r="L637" s="3" t="s">
        <v>43</v>
      </c>
      <c r="M637" s="3" t="s">
        <v>32</v>
      </c>
      <c r="N637" s="3" t="s">
        <v>21</v>
      </c>
      <c r="O637" s="3" t="s">
        <v>67</v>
      </c>
      <c r="P637" s="19"/>
    </row>
    <row r="638" spans="2:16" ht="21" customHeight="1" x14ac:dyDescent="0.3">
      <c r="B638" s="3" t="s">
        <v>14</v>
      </c>
      <c r="C638" s="12">
        <v>28</v>
      </c>
      <c r="D638" s="13" t="s">
        <v>41</v>
      </c>
      <c r="E638" s="14" t="s">
        <v>76</v>
      </c>
      <c r="F638" s="12" t="s">
        <v>24</v>
      </c>
      <c r="G638" s="12">
        <v>1</v>
      </c>
      <c r="H638" s="15">
        <v>7000000</v>
      </c>
      <c r="I638" s="16">
        <v>2</v>
      </c>
      <c r="J638" s="12">
        <v>2.2222222222222222E-3</v>
      </c>
      <c r="K638" s="17" t="s">
        <v>18</v>
      </c>
      <c r="L638" s="12" t="s">
        <v>25</v>
      </c>
      <c r="M638" s="12" t="s">
        <v>55</v>
      </c>
      <c r="N638" s="12" t="s">
        <v>27</v>
      </c>
      <c r="O638" s="12" t="s">
        <v>28</v>
      </c>
      <c r="P638" s="19"/>
    </row>
    <row r="639" spans="2:16" ht="21" customHeight="1" x14ac:dyDescent="0.3">
      <c r="B639" s="3" t="s">
        <v>14</v>
      </c>
      <c r="C639" s="3">
        <v>22</v>
      </c>
      <c r="D639" s="4" t="s">
        <v>41</v>
      </c>
      <c r="E639" s="5" t="s">
        <v>34</v>
      </c>
      <c r="F639" s="3" t="s">
        <v>24</v>
      </c>
      <c r="G639" s="3">
        <v>3</v>
      </c>
      <c r="H639" s="6">
        <v>15000000</v>
      </c>
      <c r="I639" s="2">
        <v>2</v>
      </c>
      <c r="J639" s="3">
        <v>2.2222222222222222E-3</v>
      </c>
      <c r="K639" s="7" t="s">
        <v>18</v>
      </c>
      <c r="L639" s="3" t="s">
        <v>31</v>
      </c>
      <c r="M639" s="3" t="s">
        <v>52</v>
      </c>
      <c r="N639" s="3" t="s">
        <v>36</v>
      </c>
      <c r="O639" s="3" t="s">
        <v>58</v>
      </c>
      <c r="P639" s="19"/>
    </row>
    <row r="640" spans="2:16" ht="21" customHeight="1" x14ac:dyDescent="0.3">
      <c r="B640" s="3" t="s">
        <v>14</v>
      </c>
      <c r="C640" s="12">
        <v>25</v>
      </c>
      <c r="D640" s="13" t="s">
        <v>41</v>
      </c>
      <c r="E640" s="14" t="s">
        <v>53</v>
      </c>
      <c r="F640" s="12" t="s">
        <v>46</v>
      </c>
      <c r="G640" s="12">
        <v>2</v>
      </c>
      <c r="H640" s="15">
        <v>12000000</v>
      </c>
      <c r="I640" s="16">
        <v>1</v>
      </c>
      <c r="J640" s="12">
        <v>2.2222222222222222E-3</v>
      </c>
      <c r="K640" s="17" t="s">
        <v>18</v>
      </c>
      <c r="L640" s="12" t="s">
        <v>31</v>
      </c>
      <c r="M640" s="12" t="s">
        <v>52</v>
      </c>
      <c r="N640" s="12" t="s">
        <v>36</v>
      </c>
      <c r="O640" s="12" t="s">
        <v>69</v>
      </c>
      <c r="P640" s="19"/>
    </row>
    <row r="641" spans="2:16" ht="21" customHeight="1" x14ac:dyDescent="0.3">
      <c r="B641" s="3" t="s">
        <v>14</v>
      </c>
      <c r="C641" s="3">
        <v>29</v>
      </c>
      <c r="D641" s="4" t="s">
        <v>41</v>
      </c>
      <c r="E641" s="5" t="s">
        <v>53</v>
      </c>
      <c r="F641" s="3" t="s">
        <v>46</v>
      </c>
      <c r="G641" s="3">
        <v>2</v>
      </c>
      <c r="H641" s="6">
        <v>12000000</v>
      </c>
      <c r="I641" s="2">
        <v>1</v>
      </c>
      <c r="J641" s="3">
        <v>2.2222222222222222E-3</v>
      </c>
      <c r="K641" s="7" t="s">
        <v>18</v>
      </c>
      <c r="L641" s="3" t="s">
        <v>25</v>
      </c>
      <c r="M641" s="3" t="s">
        <v>55</v>
      </c>
      <c r="N641" s="3" t="s">
        <v>27</v>
      </c>
      <c r="O641" s="3" t="s">
        <v>28</v>
      </c>
      <c r="P641" s="19"/>
    </row>
    <row r="642" spans="2:16" ht="21" customHeight="1" x14ac:dyDescent="0.3">
      <c r="B642" s="3" t="s">
        <v>14</v>
      </c>
      <c r="C642" s="12">
        <v>20</v>
      </c>
      <c r="D642" s="13" t="s">
        <v>48</v>
      </c>
      <c r="E642" s="14" t="s">
        <v>42</v>
      </c>
      <c r="F642" s="12" t="s">
        <v>46</v>
      </c>
      <c r="G642" s="12">
        <v>2</v>
      </c>
      <c r="H642" s="15">
        <v>38000000</v>
      </c>
      <c r="I642" s="16">
        <v>4</v>
      </c>
      <c r="J642" s="12">
        <v>2.2222222222222222E-3</v>
      </c>
      <c r="K642" s="17" t="s">
        <v>77</v>
      </c>
      <c r="L642" s="12" t="s">
        <v>19</v>
      </c>
      <c r="M642" s="12" t="s">
        <v>47</v>
      </c>
      <c r="N642" s="12" t="s">
        <v>39</v>
      </c>
      <c r="O642" s="12" t="s">
        <v>70</v>
      </c>
      <c r="P642" s="19"/>
    </row>
    <row r="643" spans="2:16" ht="21" customHeight="1" x14ac:dyDescent="0.3">
      <c r="B643" s="3" t="s">
        <v>14</v>
      </c>
      <c r="C643" s="3">
        <v>9</v>
      </c>
      <c r="D643" s="4" t="s">
        <v>48</v>
      </c>
      <c r="E643" s="5" t="s">
        <v>34</v>
      </c>
      <c r="F643" s="3" t="s">
        <v>46</v>
      </c>
      <c r="G643" s="3">
        <v>5</v>
      </c>
      <c r="H643" s="6">
        <v>25000000</v>
      </c>
      <c r="I643" s="2">
        <v>2</v>
      </c>
      <c r="J643" s="3">
        <v>2.2222222222222222E-3</v>
      </c>
      <c r="K643" s="7" t="s">
        <v>18</v>
      </c>
      <c r="L643" s="3" t="s">
        <v>38</v>
      </c>
      <c r="M643" s="3" t="s">
        <v>35</v>
      </c>
      <c r="N643" s="3" t="s">
        <v>39</v>
      </c>
      <c r="O643" s="3" t="s">
        <v>40</v>
      </c>
      <c r="P643" s="19"/>
    </row>
    <row r="644" spans="2:16" ht="21" customHeight="1" x14ac:dyDescent="0.3">
      <c r="B644" s="3" t="s">
        <v>14</v>
      </c>
      <c r="C644" s="12">
        <v>17</v>
      </c>
      <c r="D644" s="13" t="s">
        <v>72</v>
      </c>
      <c r="E644" s="14" t="s">
        <v>16</v>
      </c>
      <c r="F644" s="12" t="s">
        <v>24</v>
      </c>
      <c r="G644" s="12">
        <v>4</v>
      </c>
      <c r="H644" s="15">
        <v>11000000</v>
      </c>
      <c r="I644" s="16">
        <v>1</v>
      </c>
      <c r="J644" s="12">
        <v>2.2222222222222222E-3</v>
      </c>
      <c r="K644" s="17" t="s">
        <v>65</v>
      </c>
      <c r="L644" s="12" t="s">
        <v>68</v>
      </c>
      <c r="M644" s="12" t="s">
        <v>20</v>
      </c>
      <c r="N644" s="12" t="s">
        <v>27</v>
      </c>
      <c r="O644" s="12" t="s">
        <v>28</v>
      </c>
      <c r="P644" s="19"/>
    </row>
    <row r="645" spans="2:16" ht="21" customHeight="1" x14ac:dyDescent="0.3">
      <c r="B645" s="3" t="s">
        <v>14</v>
      </c>
      <c r="C645" s="3">
        <v>10</v>
      </c>
      <c r="D645" s="4" t="s">
        <v>72</v>
      </c>
      <c r="E645" s="5" t="s">
        <v>53</v>
      </c>
      <c r="F645" s="3" t="s">
        <v>46</v>
      </c>
      <c r="G645" s="3">
        <v>2</v>
      </c>
      <c r="H645" s="6">
        <v>12000000</v>
      </c>
      <c r="I645" s="2">
        <v>4</v>
      </c>
      <c r="J645" s="3">
        <v>2.2222222222222222E-3</v>
      </c>
      <c r="K645" s="7" t="s">
        <v>18</v>
      </c>
      <c r="L645" s="3" t="s">
        <v>43</v>
      </c>
      <c r="M645" s="3" t="s">
        <v>20</v>
      </c>
      <c r="N645" s="3" t="s">
        <v>27</v>
      </c>
      <c r="O645" s="3" t="s">
        <v>56</v>
      </c>
      <c r="P645" s="19"/>
    </row>
    <row r="646" spans="2:16" ht="21" customHeight="1" x14ac:dyDescent="0.3">
      <c r="B646" s="3" t="s">
        <v>14</v>
      </c>
      <c r="C646" s="12">
        <v>24</v>
      </c>
      <c r="D646" s="13" t="s">
        <v>72</v>
      </c>
      <c r="E646" s="14" t="s">
        <v>53</v>
      </c>
      <c r="F646" s="12" t="s">
        <v>46</v>
      </c>
      <c r="G646" s="12">
        <v>2</v>
      </c>
      <c r="H646" s="15">
        <v>12000000</v>
      </c>
      <c r="I646" s="16">
        <v>2</v>
      </c>
      <c r="J646" s="12">
        <v>2.2222222222222222E-3</v>
      </c>
      <c r="K646" s="17" t="s">
        <v>18</v>
      </c>
      <c r="L646" s="12" t="s">
        <v>31</v>
      </c>
      <c r="M646" s="12" t="s">
        <v>47</v>
      </c>
      <c r="N646" s="12" t="s">
        <v>36</v>
      </c>
      <c r="O646" s="12" t="s">
        <v>58</v>
      </c>
      <c r="P646" s="19"/>
    </row>
    <row r="647" spans="2:16" ht="21" customHeight="1" x14ac:dyDescent="0.3">
      <c r="B647" s="3" t="s">
        <v>14</v>
      </c>
      <c r="C647" s="3">
        <v>20</v>
      </c>
      <c r="D647" s="4" t="s">
        <v>72</v>
      </c>
      <c r="E647" s="5" t="s">
        <v>42</v>
      </c>
      <c r="F647" s="3" t="s">
        <v>24</v>
      </c>
      <c r="G647" s="3">
        <v>4</v>
      </c>
      <c r="H647" s="6">
        <v>20000000</v>
      </c>
      <c r="I647" s="2">
        <v>4</v>
      </c>
      <c r="J647" s="3">
        <v>2.2222222222222222E-3</v>
      </c>
      <c r="K647" s="7" t="s">
        <v>18</v>
      </c>
      <c r="L647" s="3" t="s">
        <v>43</v>
      </c>
      <c r="M647" s="3" t="s">
        <v>52</v>
      </c>
      <c r="N647" s="3" t="s">
        <v>36</v>
      </c>
      <c r="O647" s="3" t="s">
        <v>69</v>
      </c>
      <c r="P647" s="19"/>
    </row>
    <row r="648" spans="2:16" ht="21" customHeight="1" x14ac:dyDescent="0.3">
      <c r="B648" s="3" t="s">
        <v>14</v>
      </c>
      <c r="C648" s="12">
        <v>17</v>
      </c>
      <c r="D648" s="13" t="s">
        <v>59</v>
      </c>
      <c r="E648" s="14" t="s">
        <v>53</v>
      </c>
      <c r="F648" s="12" t="s">
        <v>71</v>
      </c>
      <c r="G648" s="12">
        <v>3</v>
      </c>
      <c r="H648" s="15">
        <v>15000000</v>
      </c>
      <c r="I648" s="16">
        <v>1</v>
      </c>
      <c r="J648" s="12">
        <v>2.2222222222222222E-3</v>
      </c>
      <c r="K648" s="17" t="s">
        <v>18</v>
      </c>
      <c r="L648" s="12" t="s">
        <v>25</v>
      </c>
      <c r="M648" s="12" t="s">
        <v>32</v>
      </c>
      <c r="N648" s="12" t="s">
        <v>39</v>
      </c>
      <c r="O648" s="12" t="s">
        <v>70</v>
      </c>
      <c r="P648" s="19"/>
    </row>
    <row r="649" spans="2:16" ht="21" customHeight="1" x14ac:dyDescent="0.3">
      <c r="B649" s="3" t="s">
        <v>14</v>
      </c>
      <c r="C649" s="3">
        <v>11</v>
      </c>
      <c r="D649" s="4" t="s">
        <v>61</v>
      </c>
      <c r="E649" s="5" t="s">
        <v>16</v>
      </c>
      <c r="F649" s="3" t="s">
        <v>46</v>
      </c>
      <c r="G649" s="3">
        <v>3</v>
      </c>
      <c r="H649" s="6">
        <v>15000000</v>
      </c>
      <c r="I649" s="2">
        <v>5</v>
      </c>
      <c r="J649" s="3">
        <v>2.2222222222222222E-3</v>
      </c>
      <c r="K649" s="7" t="s">
        <v>18</v>
      </c>
      <c r="L649" s="3" t="s">
        <v>19</v>
      </c>
      <c r="M649" s="3" t="s">
        <v>55</v>
      </c>
      <c r="N649" s="3" t="s">
        <v>39</v>
      </c>
      <c r="O649" s="3" t="s">
        <v>40</v>
      </c>
      <c r="P649" s="19"/>
    </row>
    <row r="650" spans="2:16" ht="21" customHeight="1" x14ac:dyDescent="0.3">
      <c r="B650" s="3" t="s">
        <v>14</v>
      </c>
      <c r="C650" s="12">
        <v>1</v>
      </c>
      <c r="D650" s="13" t="s">
        <v>63</v>
      </c>
      <c r="E650" s="14" t="s">
        <v>53</v>
      </c>
      <c r="F650" s="12" t="s">
        <v>46</v>
      </c>
      <c r="G650" s="12">
        <v>4</v>
      </c>
      <c r="H650" s="15">
        <v>20000000</v>
      </c>
      <c r="I650" s="16">
        <v>3</v>
      </c>
      <c r="J650" s="12">
        <v>2.2222222222222222E-3</v>
      </c>
      <c r="K650" s="17" t="s">
        <v>18</v>
      </c>
      <c r="L650" s="12" t="s">
        <v>60</v>
      </c>
      <c r="M650" s="12" t="s">
        <v>35</v>
      </c>
      <c r="N650" s="12" t="s">
        <v>27</v>
      </c>
      <c r="O650" s="12" t="s">
        <v>56</v>
      </c>
      <c r="P650" s="19"/>
    </row>
    <row r="651" spans="2:16" ht="21" customHeight="1" x14ac:dyDescent="0.3">
      <c r="B651" s="3" t="s">
        <v>14</v>
      </c>
      <c r="C651" s="3">
        <v>10</v>
      </c>
      <c r="D651" s="4" t="s">
        <v>75</v>
      </c>
      <c r="E651" s="5" t="s">
        <v>34</v>
      </c>
      <c r="F651" s="3" t="s">
        <v>46</v>
      </c>
      <c r="G651" s="3">
        <v>1</v>
      </c>
      <c r="H651" s="6">
        <v>7000000</v>
      </c>
      <c r="I651" s="2">
        <v>4</v>
      </c>
      <c r="J651" s="3">
        <v>2.2222222222222222E-3</v>
      </c>
      <c r="K651" s="7" t="s">
        <v>18</v>
      </c>
      <c r="L651" s="3" t="s">
        <v>19</v>
      </c>
      <c r="M651" s="3" t="s">
        <v>55</v>
      </c>
      <c r="N651" s="3" t="s">
        <v>21</v>
      </c>
      <c r="O651" s="3" t="s">
        <v>57</v>
      </c>
      <c r="P651" s="19"/>
    </row>
    <row r="652" spans="2:16" ht="21" customHeight="1" x14ac:dyDescent="0.3">
      <c r="B652" s="3" t="s">
        <v>73</v>
      </c>
      <c r="C652" s="12">
        <v>21</v>
      </c>
      <c r="D652" s="13" t="s">
        <v>61</v>
      </c>
      <c r="E652" s="14" t="s">
        <v>76</v>
      </c>
      <c r="F652" s="12" t="s">
        <v>46</v>
      </c>
      <c r="G652" s="12">
        <v>0</v>
      </c>
      <c r="H652" s="15">
        <v>0</v>
      </c>
      <c r="I652" s="16">
        <v>2</v>
      </c>
      <c r="J652" s="12">
        <v>2.2222222222222222E-3</v>
      </c>
      <c r="K652" s="17"/>
      <c r="L652" s="12"/>
      <c r="M652" s="12" t="s">
        <v>47</v>
      </c>
      <c r="N652" s="12" t="s">
        <v>21</v>
      </c>
      <c r="O652" s="12" t="s">
        <v>57</v>
      </c>
      <c r="P652" s="19"/>
    </row>
    <row r="653" spans="2:16" ht="21" customHeight="1" x14ac:dyDescent="0.3">
      <c r="B653" s="3" t="s">
        <v>73</v>
      </c>
      <c r="C653" s="3">
        <v>16</v>
      </c>
      <c r="D653" s="4" t="s">
        <v>62</v>
      </c>
      <c r="E653" s="5" t="s">
        <v>30</v>
      </c>
      <c r="F653" s="3" t="s">
        <v>17</v>
      </c>
      <c r="G653" s="3">
        <v>0</v>
      </c>
      <c r="H653" s="6">
        <v>0</v>
      </c>
      <c r="I653" s="2">
        <v>5</v>
      </c>
      <c r="J653" s="3">
        <v>2.2222222222222222E-3</v>
      </c>
      <c r="K653" s="7"/>
      <c r="L653" s="3"/>
      <c r="M653" s="3" t="s">
        <v>44</v>
      </c>
      <c r="N653" s="3" t="s">
        <v>21</v>
      </c>
      <c r="O653" s="3" t="s">
        <v>57</v>
      </c>
      <c r="P653" s="19"/>
    </row>
    <row r="654" spans="2:16" ht="21" customHeight="1" x14ac:dyDescent="0.3">
      <c r="B654" s="3" t="s">
        <v>73</v>
      </c>
      <c r="C654" s="12">
        <v>25</v>
      </c>
      <c r="D654" s="13" t="s">
        <v>29</v>
      </c>
      <c r="E654" s="14" t="s">
        <v>30</v>
      </c>
      <c r="F654" s="12" t="s">
        <v>46</v>
      </c>
      <c r="G654" s="12">
        <v>0</v>
      </c>
      <c r="H654" s="15">
        <v>0</v>
      </c>
      <c r="I654" s="16">
        <v>1</v>
      </c>
      <c r="J654" s="12">
        <v>2.2222222222222222E-3</v>
      </c>
      <c r="K654" s="17"/>
      <c r="L654" s="12"/>
      <c r="M654" s="12" t="s">
        <v>32</v>
      </c>
      <c r="N654" s="12" t="s">
        <v>21</v>
      </c>
      <c r="O654" s="12" t="s">
        <v>67</v>
      </c>
      <c r="P654" s="19"/>
    </row>
    <row r="655" spans="2:16" ht="21" customHeight="1" x14ac:dyDescent="0.3">
      <c r="B655" s="3" t="s">
        <v>73</v>
      </c>
      <c r="C655" s="3">
        <v>7</v>
      </c>
      <c r="D655" s="4" t="s">
        <v>72</v>
      </c>
      <c r="E655" s="5" t="s">
        <v>16</v>
      </c>
      <c r="F655" s="3" t="s">
        <v>17</v>
      </c>
      <c r="G655" s="3">
        <v>0</v>
      </c>
      <c r="H655" s="6">
        <v>0</v>
      </c>
      <c r="I655" s="2">
        <v>1</v>
      </c>
      <c r="J655" s="3">
        <v>2.2222222222222222E-3</v>
      </c>
      <c r="K655" s="7"/>
      <c r="L655" s="3"/>
      <c r="M655" s="3" t="s">
        <v>35</v>
      </c>
      <c r="N655" s="3" t="s">
        <v>21</v>
      </c>
      <c r="O655" s="3" t="s">
        <v>45</v>
      </c>
      <c r="P655" s="19"/>
    </row>
    <row r="656" spans="2:16" ht="21" customHeight="1" x14ac:dyDescent="0.3">
      <c r="B656" s="3" t="s">
        <v>73</v>
      </c>
      <c r="C656" s="12">
        <v>23</v>
      </c>
      <c r="D656" s="13" t="s">
        <v>72</v>
      </c>
      <c r="E656" s="14" t="s">
        <v>34</v>
      </c>
      <c r="F656" s="12" t="s">
        <v>46</v>
      </c>
      <c r="G656" s="12">
        <v>0</v>
      </c>
      <c r="H656" s="15">
        <v>0</v>
      </c>
      <c r="I656" s="16">
        <v>5</v>
      </c>
      <c r="J656" s="12">
        <v>2.2222222222222222E-3</v>
      </c>
      <c r="K656" s="17"/>
      <c r="L656" s="12"/>
      <c r="M656" s="12" t="s">
        <v>26</v>
      </c>
      <c r="N656" s="12" t="s">
        <v>27</v>
      </c>
      <c r="O656" s="12" t="s">
        <v>33</v>
      </c>
      <c r="P656" s="19"/>
    </row>
    <row r="657" spans="2:16" ht="21" customHeight="1" x14ac:dyDescent="0.3">
      <c r="B657" s="3" t="s">
        <v>73</v>
      </c>
      <c r="C657" s="3">
        <v>21</v>
      </c>
      <c r="D657" s="4" t="s">
        <v>61</v>
      </c>
      <c r="E657" s="5" t="s">
        <v>76</v>
      </c>
      <c r="F657" s="3" t="s">
        <v>46</v>
      </c>
      <c r="G657" s="3">
        <v>0</v>
      </c>
      <c r="H657" s="6">
        <v>0</v>
      </c>
      <c r="I657" s="2">
        <v>2</v>
      </c>
      <c r="J657" s="3">
        <v>2.2222222222222222E-3</v>
      </c>
      <c r="K657" s="7"/>
      <c r="L657" s="3"/>
      <c r="M657" s="3" t="s">
        <v>47</v>
      </c>
      <c r="N657" s="3" t="s">
        <v>21</v>
      </c>
      <c r="O657" s="3" t="s">
        <v>57</v>
      </c>
      <c r="P657" s="19"/>
    </row>
    <row r="658" spans="2:16" ht="21" customHeight="1" x14ac:dyDescent="0.3">
      <c r="B658" s="3" t="s">
        <v>73</v>
      </c>
      <c r="C658" s="12">
        <v>16</v>
      </c>
      <c r="D658" s="13" t="s">
        <v>62</v>
      </c>
      <c r="E658" s="14" t="s">
        <v>30</v>
      </c>
      <c r="F658" s="12" t="s">
        <v>17</v>
      </c>
      <c r="G658" s="12">
        <v>0</v>
      </c>
      <c r="H658" s="15">
        <v>0</v>
      </c>
      <c r="I658" s="16">
        <v>5</v>
      </c>
      <c r="J658" s="12">
        <v>2.2222222222222222E-3</v>
      </c>
      <c r="K658" s="17"/>
      <c r="L658" s="12"/>
      <c r="M658" s="12" t="s">
        <v>44</v>
      </c>
      <c r="N658" s="12" t="s">
        <v>21</v>
      </c>
      <c r="O658" s="12" t="s">
        <v>57</v>
      </c>
      <c r="P658" s="19"/>
    </row>
    <row r="659" spans="2:16" ht="21" customHeight="1" x14ac:dyDescent="0.3">
      <c r="B659" s="3" t="s">
        <v>14</v>
      </c>
      <c r="C659" s="3">
        <v>30</v>
      </c>
      <c r="D659" s="4" t="s">
        <v>23</v>
      </c>
      <c r="E659" s="5" t="s">
        <v>30</v>
      </c>
      <c r="F659" s="3" t="s">
        <v>24</v>
      </c>
      <c r="G659" s="3">
        <v>5</v>
      </c>
      <c r="H659" s="6">
        <v>25000000</v>
      </c>
      <c r="I659" s="2">
        <v>1</v>
      </c>
      <c r="J659" s="3">
        <v>2.2453703703703702E-3</v>
      </c>
      <c r="K659" s="7" t="s">
        <v>18</v>
      </c>
      <c r="L659" s="3" t="s">
        <v>68</v>
      </c>
      <c r="M659" s="3" t="s">
        <v>26</v>
      </c>
      <c r="N659" s="3" t="s">
        <v>27</v>
      </c>
      <c r="O659" s="3" t="s">
        <v>28</v>
      </c>
      <c r="P659" s="19"/>
    </row>
    <row r="660" spans="2:16" ht="21" customHeight="1" x14ac:dyDescent="0.3">
      <c r="B660" s="3" t="s">
        <v>14</v>
      </c>
      <c r="C660" s="12">
        <v>25</v>
      </c>
      <c r="D660" s="13" t="s">
        <v>29</v>
      </c>
      <c r="E660" s="14" t="s">
        <v>16</v>
      </c>
      <c r="F660" s="12" t="s">
        <v>24</v>
      </c>
      <c r="G660" s="12">
        <v>4</v>
      </c>
      <c r="H660" s="15">
        <v>20000000</v>
      </c>
      <c r="I660" s="16">
        <v>2</v>
      </c>
      <c r="J660" s="12">
        <v>2.2453703703703702E-3</v>
      </c>
      <c r="K660" s="17" t="s">
        <v>65</v>
      </c>
      <c r="L660" s="12" t="s">
        <v>19</v>
      </c>
      <c r="M660" s="12" t="s">
        <v>55</v>
      </c>
      <c r="N660" s="12" t="s">
        <v>21</v>
      </c>
      <c r="O660" s="12" t="s">
        <v>67</v>
      </c>
      <c r="P660" s="19"/>
    </row>
    <row r="661" spans="2:16" ht="21" customHeight="1" x14ac:dyDescent="0.3">
      <c r="B661" s="3" t="s">
        <v>14</v>
      </c>
      <c r="C661" s="3">
        <v>9</v>
      </c>
      <c r="D661" s="4" t="s">
        <v>29</v>
      </c>
      <c r="E661" s="5" t="s">
        <v>30</v>
      </c>
      <c r="F661" s="3" t="s">
        <v>24</v>
      </c>
      <c r="G661" s="3">
        <v>1</v>
      </c>
      <c r="H661" s="6">
        <v>7000000</v>
      </c>
      <c r="I661" s="2">
        <v>2</v>
      </c>
      <c r="J661" s="3">
        <v>2.2453703703703702E-3</v>
      </c>
      <c r="K661" s="7" t="s">
        <v>18</v>
      </c>
      <c r="L661" s="3" t="s">
        <v>31</v>
      </c>
      <c r="M661" s="3" t="s">
        <v>47</v>
      </c>
      <c r="N661" s="3" t="s">
        <v>27</v>
      </c>
      <c r="O661" s="3" t="s">
        <v>28</v>
      </c>
      <c r="P661" s="19"/>
    </row>
    <row r="662" spans="2:16" ht="21" customHeight="1" x14ac:dyDescent="0.3">
      <c r="B662" s="3" t="s">
        <v>14</v>
      </c>
      <c r="C662" s="12">
        <v>29</v>
      </c>
      <c r="D662" s="13" t="s">
        <v>41</v>
      </c>
      <c r="E662" s="14" t="s">
        <v>53</v>
      </c>
      <c r="F662" s="12" t="s">
        <v>46</v>
      </c>
      <c r="G662" s="12">
        <v>2</v>
      </c>
      <c r="H662" s="15">
        <v>12000000</v>
      </c>
      <c r="I662" s="16">
        <v>1</v>
      </c>
      <c r="J662" s="12">
        <v>2.2453703703703702E-3</v>
      </c>
      <c r="K662" s="17" t="s">
        <v>18</v>
      </c>
      <c r="L662" s="12" t="s">
        <v>60</v>
      </c>
      <c r="M662" s="12" t="s">
        <v>32</v>
      </c>
      <c r="N662" s="12" t="s">
        <v>36</v>
      </c>
      <c r="O662" s="12" t="s">
        <v>37</v>
      </c>
      <c r="P662" s="19"/>
    </row>
    <row r="663" spans="2:16" ht="21" customHeight="1" x14ac:dyDescent="0.3">
      <c r="B663" s="3" t="s">
        <v>14</v>
      </c>
      <c r="C663" s="3">
        <v>13</v>
      </c>
      <c r="D663" s="4" t="s">
        <v>41</v>
      </c>
      <c r="E663" s="5" t="s">
        <v>30</v>
      </c>
      <c r="F663" s="3" t="s">
        <v>24</v>
      </c>
      <c r="G663" s="3">
        <v>2</v>
      </c>
      <c r="H663" s="6">
        <v>12000000</v>
      </c>
      <c r="I663" s="2">
        <v>2</v>
      </c>
      <c r="J663" s="3">
        <v>2.2453703703703702E-3</v>
      </c>
      <c r="K663" s="7" t="s">
        <v>18</v>
      </c>
      <c r="L663" s="3" t="s">
        <v>19</v>
      </c>
      <c r="M663" s="3" t="s">
        <v>35</v>
      </c>
      <c r="N663" s="3" t="s">
        <v>39</v>
      </c>
      <c r="O663" s="3" t="s">
        <v>40</v>
      </c>
      <c r="P663" s="19"/>
    </row>
    <row r="664" spans="2:16" ht="21" customHeight="1" x14ac:dyDescent="0.3">
      <c r="B664" s="3" t="s">
        <v>14</v>
      </c>
      <c r="C664" s="12">
        <v>29</v>
      </c>
      <c r="D664" s="13" t="s">
        <v>41</v>
      </c>
      <c r="E664" s="14" t="s">
        <v>34</v>
      </c>
      <c r="F664" s="12" t="s">
        <v>71</v>
      </c>
      <c r="G664" s="12">
        <v>2</v>
      </c>
      <c r="H664" s="15">
        <v>12000000</v>
      </c>
      <c r="I664" s="16">
        <v>1</v>
      </c>
      <c r="J664" s="12">
        <v>2.2453703703703702E-3</v>
      </c>
      <c r="K664" s="17" t="s">
        <v>18</v>
      </c>
      <c r="L664" s="12" t="s">
        <v>51</v>
      </c>
      <c r="M664" s="12" t="s">
        <v>52</v>
      </c>
      <c r="N664" s="12" t="s">
        <v>36</v>
      </c>
      <c r="O664" s="12" t="s">
        <v>58</v>
      </c>
      <c r="P664" s="19"/>
    </row>
    <row r="665" spans="2:16" ht="21" customHeight="1" x14ac:dyDescent="0.3">
      <c r="B665" s="3" t="s">
        <v>14</v>
      </c>
      <c r="C665" s="3">
        <v>1</v>
      </c>
      <c r="D665" s="4" t="s">
        <v>48</v>
      </c>
      <c r="E665" s="5" t="s">
        <v>30</v>
      </c>
      <c r="F665" s="3" t="s">
        <v>24</v>
      </c>
      <c r="G665" s="3">
        <v>2</v>
      </c>
      <c r="H665" s="6">
        <v>38000000</v>
      </c>
      <c r="I665" s="2">
        <v>4</v>
      </c>
      <c r="J665" s="3">
        <v>2.2453703703703702E-3</v>
      </c>
      <c r="K665" s="7" t="s">
        <v>50</v>
      </c>
      <c r="L665" s="3" t="s">
        <v>19</v>
      </c>
      <c r="M665" s="3" t="s">
        <v>32</v>
      </c>
      <c r="N665" s="3" t="s">
        <v>21</v>
      </c>
      <c r="O665" s="3" t="s">
        <v>45</v>
      </c>
      <c r="P665" s="19"/>
    </row>
    <row r="666" spans="2:16" ht="21" customHeight="1" x14ac:dyDescent="0.3">
      <c r="B666" s="3" t="s">
        <v>14</v>
      </c>
      <c r="C666" s="12">
        <v>22</v>
      </c>
      <c r="D666" s="13" t="s">
        <v>48</v>
      </c>
      <c r="E666" s="14" t="s">
        <v>16</v>
      </c>
      <c r="F666" s="12" t="s">
        <v>49</v>
      </c>
      <c r="G666" s="12">
        <v>4</v>
      </c>
      <c r="H666" s="15">
        <v>20000000</v>
      </c>
      <c r="I666" s="16">
        <v>5</v>
      </c>
      <c r="J666" s="12">
        <v>2.2453703703703702E-3</v>
      </c>
      <c r="K666" s="17" t="s">
        <v>18</v>
      </c>
      <c r="L666" s="12" t="s">
        <v>43</v>
      </c>
      <c r="M666" s="12" t="s">
        <v>47</v>
      </c>
      <c r="N666" s="12" t="s">
        <v>21</v>
      </c>
      <c r="O666" s="12" t="s">
        <v>57</v>
      </c>
      <c r="P666" s="19"/>
    </row>
    <row r="667" spans="2:16" ht="21" customHeight="1" x14ac:dyDescent="0.3">
      <c r="B667" s="3" t="s">
        <v>14</v>
      </c>
      <c r="C667" s="3">
        <v>1</v>
      </c>
      <c r="D667" s="4" t="s">
        <v>72</v>
      </c>
      <c r="E667" s="5" t="s">
        <v>16</v>
      </c>
      <c r="F667" s="3" t="s">
        <v>24</v>
      </c>
      <c r="G667" s="3">
        <v>5</v>
      </c>
      <c r="H667" s="6">
        <v>21000000</v>
      </c>
      <c r="I667" s="2">
        <v>2</v>
      </c>
      <c r="J667" s="3">
        <v>2.2453703703703702E-3</v>
      </c>
      <c r="K667" s="7" t="s">
        <v>18</v>
      </c>
      <c r="L667" s="3" t="s">
        <v>51</v>
      </c>
      <c r="M667" s="3" t="s">
        <v>44</v>
      </c>
      <c r="N667" s="3" t="s">
        <v>21</v>
      </c>
      <c r="O667" s="3" t="s">
        <v>39</v>
      </c>
      <c r="P667" s="19"/>
    </row>
    <row r="668" spans="2:16" ht="21" customHeight="1" x14ac:dyDescent="0.3">
      <c r="B668" s="3" t="s">
        <v>14</v>
      </c>
      <c r="C668" s="12">
        <v>15</v>
      </c>
      <c r="D668" s="13" t="s">
        <v>72</v>
      </c>
      <c r="E668" s="14" t="s">
        <v>30</v>
      </c>
      <c r="F668" s="12" t="s">
        <v>46</v>
      </c>
      <c r="G668" s="12">
        <v>3</v>
      </c>
      <c r="H668" s="15">
        <v>15000000</v>
      </c>
      <c r="I668" s="16">
        <v>2</v>
      </c>
      <c r="J668" s="12">
        <v>2.2453703703703702E-3</v>
      </c>
      <c r="K668" s="17" t="s">
        <v>18</v>
      </c>
      <c r="L668" s="12" t="s">
        <v>31</v>
      </c>
      <c r="M668" s="12" t="s">
        <v>20</v>
      </c>
      <c r="N668" s="12" t="s">
        <v>21</v>
      </c>
      <c r="O668" s="12" t="s">
        <v>66</v>
      </c>
      <c r="P668" s="19"/>
    </row>
    <row r="669" spans="2:16" ht="21" customHeight="1" x14ac:dyDescent="0.3">
      <c r="B669" s="3" t="s">
        <v>73</v>
      </c>
      <c r="C669" s="3">
        <v>20</v>
      </c>
      <c r="D669" s="4" t="s">
        <v>62</v>
      </c>
      <c r="E669" s="5" t="s">
        <v>16</v>
      </c>
      <c r="F669" s="3" t="s">
        <v>24</v>
      </c>
      <c r="G669" s="3">
        <v>0</v>
      </c>
      <c r="H669" s="6">
        <v>0</v>
      </c>
      <c r="I669" s="2">
        <v>2</v>
      </c>
      <c r="J669" s="3">
        <v>2.2453703703703702E-3</v>
      </c>
      <c r="K669" s="7"/>
      <c r="L669" s="3"/>
      <c r="M669" s="3" t="s">
        <v>55</v>
      </c>
      <c r="N669" s="3" t="s">
        <v>39</v>
      </c>
      <c r="O669" s="3" t="s">
        <v>40</v>
      </c>
      <c r="P669" s="19"/>
    </row>
    <row r="670" spans="2:16" ht="21" customHeight="1" x14ac:dyDescent="0.3">
      <c r="B670" s="3" t="s">
        <v>73</v>
      </c>
      <c r="C670" s="12">
        <v>10</v>
      </c>
      <c r="D670" s="13" t="s">
        <v>72</v>
      </c>
      <c r="E670" s="14" t="s">
        <v>30</v>
      </c>
      <c r="F670" s="12" t="s">
        <v>46</v>
      </c>
      <c r="G670" s="12">
        <v>0</v>
      </c>
      <c r="H670" s="15">
        <v>0</v>
      </c>
      <c r="I670" s="16">
        <v>4</v>
      </c>
      <c r="J670" s="12">
        <v>2.2453703703703702E-3</v>
      </c>
      <c r="K670" s="17"/>
      <c r="L670" s="12"/>
      <c r="M670" s="12" t="s">
        <v>47</v>
      </c>
      <c r="N670" s="12" t="s">
        <v>21</v>
      </c>
      <c r="O670" s="12" t="s">
        <v>39</v>
      </c>
      <c r="P670" s="19"/>
    </row>
    <row r="671" spans="2:16" ht="21" customHeight="1" x14ac:dyDescent="0.3">
      <c r="B671" s="3" t="s">
        <v>73</v>
      </c>
      <c r="C671" s="3">
        <v>20</v>
      </c>
      <c r="D671" s="4" t="s">
        <v>72</v>
      </c>
      <c r="E671" s="5" t="s">
        <v>16</v>
      </c>
      <c r="F671" s="3" t="s">
        <v>24</v>
      </c>
      <c r="G671" s="3">
        <v>0</v>
      </c>
      <c r="H671" s="6">
        <v>0</v>
      </c>
      <c r="I671" s="2">
        <v>1</v>
      </c>
      <c r="J671" s="3">
        <v>2.2453703703703702E-3</v>
      </c>
      <c r="K671" s="7"/>
      <c r="L671" s="3"/>
      <c r="M671" s="3" t="s">
        <v>35</v>
      </c>
      <c r="N671" s="3" t="s">
        <v>27</v>
      </c>
      <c r="O671" s="3" t="s">
        <v>74</v>
      </c>
      <c r="P671" s="19"/>
    </row>
    <row r="672" spans="2:16" ht="21" customHeight="1" x14ac:dyDescent="0.3">
      <c r="B672" s="3" t="s">
        <v>73</v>
      </c>
      <c r="C672" s="12">
        <v>20</v>
      </c>
      <c r="D672" s="13" t="s">
        <v>62</v>
      </c>
      <c r="E672" s="14" t="s">
        <v>16</v>
      </c>
      <c r="F672" s="12" t="s">
        <v>24</v>
      </c>
      <c r="G672" s="12">
        <v>0</v>
      </c>
      <c r="H672" s="15">
        <v>0</v>
      </c>
      <c r="I672" s="16">
        <v>2</v>
      </c>
      <c r="J672" s="12">
        <v>2.2453703703703702E-3</v>
      </c>
      <c r="K672" s="17"/>
      <c r="L672" s="12"/>
      <c r="M672" s="12" t="s">
        <v>55</v>
      </c>
      <c r="N672" s="12" t="s">
        <v>39</v>
      </c>
      <c r="O672" s="12" t="s">
        <v>40</v>
      </c>
      <c r="P672" s="19"/>
    </row>
    <row r="673" spans="2:16" ht="21" customHeight="1" x14ac:dyDescent="0.3">
      <c r="B673" s="3" t="s">
        <v>14</v>
      </c>
      <c r="C673" s="3">
        <v>12</v>
      </c>
      <c r="D673" s="4" t="s">
        <v>59</v>
      </c>
      <c r="E673" s="5" t="s">
        <v>16</v>
      </c>
      <c r="F673" s="3" t="s">
        <v>24</v>
      </c>
      <c r="G673" s="3">
        <v>5</v>
      </c>
      <c r="H673" s="6">
        <v>25000000</v>
      </c>
      <c r="I673" s="2">
        <v>1</v>
      </c>
      <c r="J673" s="3">
        <v>2.2685185185185182E-3</v>
      </c>
      <c r="K673" s="7" t="s">
        <v>18</v>
      </c>
      <c r="L673" s="3" t="s">
        <v>25</v>
      </c>
      <c r="M673" s="3" t="s">
        <v>32</v>
      </c>
      <c r="N673" s="3" t="s">
        <v>27</v>
      </c>
      <c r="O673" s="3" t="s">
        <v>56</v>
      </c>
      <c r="P673" s="19"/>
    </row>
    <row r="674" spans="2:16" ht="21" customHeight="1" x14ac:dyDescent="0.3">
      <c r="B674" s="3" t="s">
        <v>14</v>
      </c>
      <c r="C674" s="12">
        <v>1</v>
      </c>
      <c r="D674" s="13" t="s">
        <v>64</v>
      </c>
      <c r="E674" s="14" t="s">
        <v>16</v>
      </c>
      <c r="F674" s="12" t="s">
        <v>24</v>
      </c>
      <c r="G674" s="12">
        <v>4</v>
      </c>
      <c r="H674" s="15">
        <v>20000000</v>
      </c>
      <c r="I674" s="16">
        <v>4</v>
      </c>
      <c r="J674" s="12">
        <v>2.2685185185185182E-3</v>
      </c>
      <c r="K674" s="17" t="s">
        <v>65</v>
      </c>
      <c r="L674" s="12" t="s">
        <v>43</v>
      </c>
      <c r="M674" s="12" t="s">
        <v>35</v>
      </c>
      <c r="N674" s="12" t="s">
        <v>39</v>
      </c>
      <c r="O674" s="12" t="s">
        <v>70</v>
      </c>
      <c r="P674" s="19"/>
    </row>
    <row r="675" spans="2:16" ht="21" customHeight="1" x14ac:dyDescent="0.3">
      <c r="B675" s="3" t="s">
        <v>14</v>
      </c>
      <c r="C675" s="3">
        <v>28</v>
      </c>
      <c r="D675" s="4" t="s">
        <v>64</v>
      </c>
      <c r="E675" s="5" t="s">
        <v>53</v>
      </c>
      <c r="F675" s="3" t="s">
        <v>17</v>
      </c>
      <c r="G675" s="3">
        <v>4</v>
      </c>
      <c r="H675" s="6">
        <v>15000000</v>
      </c>
      <c r="I675" s="2">
        <v>2</v>
      </c>
      <c r="J675" s="3">
        <v>2.2685185185185182E-3</v>
      </c>
      <c r="K675" s="7" t="s">
        <v>18</v>
      </c>
      <c r="L675" s="3" t="s">
        <v>31</v>
      </c>
      <c r="M675" s="3" t="s">
        <v>52</v>
      </c>
      <c r="N675" s="3" t="s">
        <v>39</v>
      </c>
      <c r="O675" s="3" t="s">
        <v>70</v>
      </c>
      <c r="P675" s="19"/>
    </row>
    <row r="676" spans="2:16" ht="21" customHeight="1" x14ac:dyDescent="0.3">
      <c r="B676" s="3" t="s">
        <v>14</v>
      </c>
      <c r="C676" s="12">
        <v>3</v>
      </c>
      <c r="D676" s="13" t="s">
        <v>29</v>
      </c>
      <c r="E676" s="14" t="s">
        <v>16</v>
      </c>
      <c r="F676" s="12" t="s">
        <v>17</v>
      </c>
      <c r="G676" s="12">
        <v>3</v>
      </c>
      <c r="H676" s="15">
        <v>12000000</v>
      </c>
      <c r="I676" s="16">
        <v>1</v>
      </c>
      <c r="J676" s="12">
        <v>2.2685185185185182E-3</v>
      </c>
      <c r="K676" s="17" t="s">
        <v>18</v>
      </c>
      <c r="L676" s="12" t="s">
        <v>31</v>
      </c>
      <c r="M676" s="12" t="s">
        <v>32</v>
      </c>
      <c r="N676" s="12" t="s">
        <v>27</v>
      </c>
      <c r="O676" s="12" t="s">
        <v>28</v>
      </c>
      <c r="P676" s="19"/>
    </row>
    <row r="677" spans="2:16" ht="21" customHeight="1" x14ac:dyDescent="0.3">
      <c r="B677" s="3" t="s">
        <v>14</v>
      </c>
      <c r="C677" s="3">
        <v>28</v>
      </c>
      <c r="D677" s="4" t="s">
        <v>41</v>
      </c>
      <c r="E677" s="5" t="s">
        <v>42</v>
      </c>
      <c r="F677" s="3" t="s">
        <v>49</v>
      </c>
      <c r="G677" s="3">
        <v>2</v>
      </c>
      <c r="H677" s="6">
        <v>38000000</v>
      </c>
      <c r="I677" s="2">
        <v>2</v>
      </c>
      <c r="J677" s="3">
        <v>2.2685185185185182E-3</v>
      </c>
      <c r="K677" s="7" t="s">
        <v>50</v>
      </c>
      <c r="L677" s="3" t="s">
        <v>31</v>
      </c>
      <c r="M677" s="3" t="s">
        <v>26</v>
      </c>
      <c r="N677" s="3" t="s">
        <v>21</v>
      </c>
      <c r="O677" s="3" t="s">
        <v>66</v>
      </c>
      <c r="P677" s="19"/>
    </row>
    <row r="678" spans="2:16" ht="21" customHeight="1" x14ac:dyDescent="0.3">
      <c r="B678" s="3" t="s">
        <v>14</v>
      </c>
      <c r="C678" s="12">
        <v>28</v>
      </c>
      <c r="D678" s="13" t="s">
        <v>41</v>
      </c>
      <c r="E678" s="14" t="s">
        <v>16</v>
      </c>
      <c r="F678" s="12" t="s">
        <v>17</v>
      </c>
      <c r="G678" s="12">
        <v>1</v>
      </c>
      <c r="H678" s="15">
        <v>19000000</v>
      </c>
      <c r="I678" s="16">
        <v>1</v>
      </c>
      <c r="J678" s="12">
        <v>2.2685185185185182E-3</v>
      </c>
      <c r="K678" s="17" t="s">
        <v>50</v>
      </c>
      <c r="L678" s="12" t="s">
        <v>19</v>
      </c>
      <c r="M678" s="12" t="s">
        <v>52</v>
      </c>
      <c r="N678" s="12" t="s">
        <v>21</v>
      </c>
      <c r="O678" s="12" t="s">
        <v>57</v>
      </c>
      <c r="P678" s="19"/>
    </row>
    <row r="679" spans="2:16" ht="21" customHeight="1" x14ac:dyDescent="0.3">
      <c r="B679" s="3" t="s">
        <v>14</v>
      </c>
      <c r="C679" s="3">
        <v>23</v>
      </c>
      <c r="D679" s="4" t="s">
        <v>41</v>
      </c>
      <c r="E679" s="5" t="s">
        <v>53</v>
      </c>
      <c r="F679" s="3" t="s">
        <v>46</v>
      </c>
      <c r="G679" s="3">
        <v>2</v>
      </c>
      <c r="H679" s="6">
        <v>10000000</v>
      </c>
      <c r="I679" s="2">
        <v>2</v>
      </c>
      <c r="J679" s="3">
        <v>2.2685185185185182E-3</v>
      </c>
      <c r="K679" s="7" t="s">
        <v>18</v>
      </c>
      <c r="L679" s="3" t="s">
        <v>19</v>
      </c>
      <c r="M679" s="3" t="s">
        <v>26</v>
      </c>
      <c r="N679" s="3" t="s">
        <v>21</v>
      </c>
      <c r="O679" s="3" t="s">
        <v>57</v>
      </c>
      <c r="P679" s="19"/>
    </row>
    <row r="680" spans="2:16" ht="21" customHeight="1" x14ac:dyDescent="0.3">
      <c r="B680" s="3" t="s">
        <v>14</v>
      </c>
      <c r="C680" s="12">
        <v>26</v>
      </c>
      <c r="D680" s="13" t="s">
        <v>41</v>
      </c>
      <c r="E680" s="14" t="s">
        <v>34</v>
      </c>
      <c r="F680" s="12" t="s">
        <v>24</v>
      </c>
      <c r="G680" s="12">
        <v>1</v>
      </c>
      <c r="H680" s="15">
        <v>7000000</v>
      </c>
      <c r="I680" s="16">
        <v>2</v>
      </c>
      <c r="J680" s="12">
        <v>2.2685185185185182E-3</v>
      </c>
      <c r="K680" s="17" t="s">
        <v>18</v>
      </c>
      <c r="L680" s="12" t="s">
        <v>31</v>
      </c>
      <c r="M680" s="12" t="s">
        <v>35</v>
      </c>
      <c r="N680" s="12" t="s">
        <v>27</v>
      </c>
      <c r="O680" s="12" t="s">
        <v>33</v>
      </c>
      <c r="P680" s="19"/>
    </row>
    <row r="681" spans="2:16" ht="21" customHeight="1" x14ac:dyDescent="0.3">
      <c r="B681" s="3" t="s">
        <v>14</v>
      </c>
      <c r="C681" s="3">
        <v>1</v>
      </c>
      <c r="D681" s="4" t="s">
        <v>41</v>
      </c>
      <c r="E681" s="5" t="s">
        <v>42</v>
      </c>
      <c r="F681" s="3" t="s">
        <v>71</v>
      </c>
      <c r="G681" s="3">
        <v>3</v>
      </c>
      <c r="H681" s="6">
        <v>11000000</v>
      </c>
      <c r="I681" s="2">
        <v>3</v>
      </c>
      <c r="J681" s="3">
        <v>2.2685185185185182E-3</v>
      </c>
      <c r="K681" s="7" t="s">
        <v>18</v>
      </c>
      <c r="L681" s="3" t="s">
        <v>19</v>
      </c>
      <c r="M681" s="3" t="s">
        <v>44</v>
      </c>
      <c r="N681" s="3" t="s">
        <v>36</v>
      </c>
      <c r="O681" s="3" t="s">
        <v>69</v>
      </c>
      <c r="P681" s="19"/>
    </row>
    <row r="682" spans="2:16" ht="21" customHeight="1" x14ac:dyDescent="0.3">
      <c r="B682" s="3" t="s">
        <v>14</v>
      </c>
      <c r="C682" s="12">
        <v>12</v>
      </c>
      <c r="D682" s="13" t="s">
        <v>48</v>
      </c>
      <c r="E682" s="14" t="s">
        <v>53</v>
      </c>
      <c r="F682" s="12" t="s">
        <v>17</v>
      </c>
      <c r="G682" s="12">
        <v>5</v>
      </c>
      <c r="H682" s="15">
        <v>25000000</v>
      </c>
      <c r="I682" s="16">
        <v>4</v>
      </c>
      <c r="J682" s="12">
        <v>2.2685185185185182E-3</v>
      </c>
      <c r="K682" s="17" t="s">
        <v>18</v>
      </c>
      <c r="L682" s="12" t="s">
        <v>25</v>
      </c>
      <c r="M682" s="12" t="s">
        <v>47</v>
      </c>
      <c r="N682" s="12" t="s">
        <v>27</v>
      </c>
      <c r="O682" s="12" t="s">
        <v>33</v>
      </c>
      <c r="P682" s="19"/>
    </row>
    <row r="683" spans="2:16" ht="21" customHeight="1" x14ac:dyDescent="0.3">
      <c r="B683" s="3" t="s">
        <v>14</v>
      </c>
      <c r="C683" s="3">
        <v>12</v>
      </c>
      <c r="D683" s="4" t="s">
        <v>59</v>
      </c>
      <c r="E683" s="5" t="s">
        <v>16</v>
      </c>
      <c r="F683" s="3" t="s">
        <v>24</v>
      </c>
      <c r="G683" s="3">
        <v>5</v>
      </c>
      <c r="H683" s="6">
        <v>25000000</v>
      </c>
      <c r="I683" s="2">
        <v>1</v>
      </c>
      <c r="J683" s="3">
        <v>2.2685185185185182E-3</v>
      </c>
      <c r="K683" s="7" t="s">
        <v>18</v>
      </c>
      <c r="L683" s="3" t="s">
        <v>25</v>
      </c>
      <c r="M683" s="3" t="s">
        <v>32</v>
      </c>
      <c r="N683" s="3" t="s">
        <v>27</v>
      </c>
      <c r="O683" s="3" t="s">
        <v>56</v>
      </c>
      <c r="P683" s="19"/>
    </row>
    <row r="684" spans="2:16" ht="21" customHeight="1" x14ac:dyDescent="0.3">
      <c r="B684" s="3" t="s">
        <v>14</v>
      </c>
      <c r="C684" s="12">
        <v>1</v>
      </c>
      <c r="D684" s="13" t="s">
        <v>64</v>
      </c>
      <c r="E684" s="14" t="s">
        <v>16</v>
      </c>
      <c r="F684" s="12" t="s">
        <v>24</v>
      </c>
      <c r="G684" s="12">
        <v>4</v>
      </c>
      <c r="H684" s="15">
        <v>20000000</v>
      </c>
      <c r="I684" s="16">
        <v>4</v>
      </c>
      <c r="J684" s="12">
        <v>2.2685185185185182E-3</v>
      </c>
      <c r="K684" s="17" t="s">
        <v>65</v>
      </c>
      <c r="L684" s="12" t="s">
        <v>43</v>
      </c>
      <c r="M684" s="12" t="s">
        <v>35</v>
      </c>
      <c r="N684" s="12" t="s">
        <v>39</v>
      </c>
      <c r="O684" s="12" t="s">
        <v>70</v>
      </c>
      <c r="P684" s="19"/>
    </row>
    <row r="685" spans="2:16" ht="21" customHeight="1" x14ac:dyDescent="0.3">
      <c r="B685" s="3" t="s">
        <v>14</v>
      </c>
      <c r="C685" s="3">
        <v>28</v>
      </c>
      <c r="D685" s="4" t="s">
        <v>64</v>
      </c>
      <c r="E685" s="5" t="s">
        <v>53</v>
      </c>
      <c r="F685" s="3" t="s">
        <v>17</v>
      </c>
      <c r="G685" s="3">
        <v>4</v>
      </c>
      <c r="H685" s="6">
        <v>15000000</v>
      </c>
      <c r="I685" s="2">
        <v>2</v>
      </c>
      <c r="J685" s="3">
        <v>2.2685185185185182E-3</v>
      </c>
      <c r="K685" s="7" t="s">
        <v>18</v>
      </c>
      <c r="L685" s="3" t="s">
        <v>31</v>
      </c>
      <c r="M685" s="3" t="s">
        <v>52</v>
      </c>
      <c r="N685" s="3" t="s">
        <v>39</v>
      </c>
      <c r="O685" s="3" t="s">
        <v>70</v>
      </c>
      <c r="P685" s="19"/>
    </row>
    <row r="686" spans="2:16" ht="21" customHeight="1" x14ac:dyDescent="0.3">
      <c r="B686" s="3" t="s">
        <v>73</v>
      </c>
      <c r="C686" s="12">
        <v>9</v>
      </c>
      <c r="D686" s="13" t="s">
        <v>64</v>
      </c>
      <c r="E686" s="14" t="s">
        <v>16</v>
      </c>
      <c r="F686" s="12" t="s">
        <v>17</v>
      </c>
      <c r="G686" s="12">
        <v>0</v>
      </c>
      <c r="H686" s="15">
        <v>0</v>
      </c>
      <c r="I686" s="16">
        <v>3</v>
      </c>
      <c r="J686" s="12">
        <v>2.2685185185185182E-3</v>
      </c>
      <c r="K686" s="17"/>
      <c r="L686" s="12"/>
      <c r="M686" s="12" t="s">
        <v>47</v>
      </c>
      <c r="N686" s="12" t="s">
        <v>21</v>
      </c>
      <c r="O686" s="12" t="s">
        <v>39</v>
      </c>
      <c r="P686" s="19"/>
    </row>
    <row r="687" spans="2:16" ht="21" customHeight="1" x14ac:dyDescent="0.3">
      <c r="B687" s="3" t="s">
        <v>73</v>
      </c>
      <c r="C687" s="3">
        <v>17</v>
      </c>
      <c r="D687" s="4" t="s">
        <v>29</v>
      </c>
      <c r="E687" s="5" t="s">
        <v>30</v>
      </c>
      <c r="F687" s="3" t="s">
        <v>17</v>
      </c>
      <c r="G687" s="3">
        <v>0</v>
      </c>
      <c r="H687" s="6">
        <v>0</v>
      </c>
      <c r="I687" s="2">
        <v>2</v>
      </c>
      <c r="J687" s="3">
        <v>2.2685185185185182E-3</v>
      </c>
      <c r="K687" s="7"/>
      <c r="L687" s="3"/>
      <c r="M687" s="3" t="s">
        <v>55</v>
      </c>
      <c r="N687" s="3" t="s">
        <v>36</v>
      </c>
      <c r="O687" s="3" t="s">
        <v>58</v>
      </c>
      <c r="P687" s="19"/>
    </row>
    <row r="688" spans="2:16" ht="21" customHeight="1" x14ac:dyDescent="0.3">
      <c r="B688" s="3" t="s">
        <v>73</v>
      </c>
      <c r="C688" s="12">
        <v>11</v>
      </c>
      <c r="D688" s="13" t="s">
        <v>48</v>
      </c>
      <c r="E688" s="14" t="s">
        <v>76</v>
      </c>
      <c r="F688" s="12" t="s">
        <v>46</v>
      </c>
      <c r="G688" s="12">
        <v>0</v>
      </c>
      <c r="H688" s="15">
        <v>0</v>
      </c>
      <c r="I688" s="16">
        <v>3</v>
      </c>
      <c r="J688" s="12">
        <v>2.2685185185185182E-3</v>
      </c>
      <c r="K688" s="17"/>
      <c r="L688" s="12"/>
      <c r="M688" s="12" t="s">
        <v>44</v>
      </c>
      <c r="N688" s="12" t="s">
        <v>27</v>
      </c>
      <c r="O688" s="12" t="s">
        <v>28</v>
      </c>
      <c r="P688" s="19"/>
    </row>
    <row r="689" spans="2:16" ht="21" customHeight="1" x14ac:dyDescent="0.3">
      <c r="B689" s="3" t="s">
        <v>73</v>
      </c>
      <c r="C689" s="3">
        <v>9</v>
      </c>
      <c r="D689" s="4" t="s">
        <v>64</v>
      </c>
      <c r="E689" s="5" t="s">
        <v>16</v>
      </c>
      <c r="F689" s="3" t="s">
        <v>17</v>
      </c>
      <c r="G689" s="3">
        <v>0</v>
      </c>
      <c r="H689" s="6">
        <v>0</v>
      </c>
      <c r="I689" s="2">
        <v>3</v>
      </c>
      <c r="J689" s="3">
        <v>2.2685185185185182E-3</v>
      </c>
      <c r="K689" s="7"/>
      <c r="L689" s="3"/>
      <c r="M689" s="3" t="s">
        <v>47</v>
      </c>
      <c r="N689" s="3" t="s">
        <v>21</v>
      </c>
      <c r="O689" s="3" t="s">
        <v>39</v>
      </c>
      <c r="P689" s="19"/>
    </row>
    <row r="690" spans="2:16" ht="21" customHeight="1" x14ac:dyDescent="0.3">
      <c r="B690" s="3" t="s">
        <v>14</v>
      </c>
      <c r="C690" s="12">
        <v>3</v>
      </c>
      <c r="D690" s="13" t="s">
        <v>23</v>
      </c>
      <c r="E690" s="14" t="s">
        <v>34</v>
      </c>
      <c r="F690" s="12" t="s">
        <v>46</v>
      </c>
      <c r="G690" s="12">
        <v>1</v>
      </c>
      <c r="H690" s="15">
        <v>19000000</v>
      </c>
      <c r="I690" s="16">
        <v>2</v>
      </c>
      <c r="J690" s="12">
        <v>2.2800925925925927E-3</v>
      </c>
      <c r="K690" s="17" t="s">
        <v>50</v>
      </c>
      <c r="L690" s="12" t="s">
        <v>38</v>
      </c>
      <c r="M690" s="12" t="s">
        <v>47</v>
      </c>
      <c r="N690" s="12" t="s">
        <v>39</v>
      </c>
      <c r="O690" s="12" t="s">
        <v>40</v>
      </c>
      <c r="P690" s="19"/>
    </row>
    <row r="691" spans="2:16" ht="21" customHeight="1" x14ac:dyDescent="0.3">
      <c r="B691" s="3" t="s">
        <v>14</v>
      </c>
      <c r="C691" s="3">
        <v>30</v>
      </c>
      <c r="D691" s="4" t="s">
        <v>23</v>
      </c>
      <c r="E691" s="5" t="s">
        <v>34</v>
      </c>
      <c r="F691" s="3" t="s">
        <v>24</v>
      </c>
      <c r="G691" s="3">
        <v>2</v>
      </c>
      <c r="H691" s="6">
        <v>12000000</v>
      </c>
      <c r="I691" s="2">
        <v>2</v>
      </c>
      <c r="J691" s="3">
        <v>2.2800925925925927E-3</v>
      </c>
      <c r="K691" s="7" t="s">
        <v>18</v>
      </c>
      <c r="L691" s="3" t="s">
        <v>31</v>
      </c>
      <c r="M691" s="3" t="s">
        <v>32</v>
      </c>
      <c r="N691" s="3" t="s">
        <v>27</v>
      </c>
      <c r="O691" s="3" t="s">
        <v>33</v>
      </c>
      <c r="P691" s="19"/>
    </row>
    <row r="692" spans="2:16" ht="21" customHeight="1" x14ac:dyDescent="0.3">
      <c r="B692" s="3" t="s">
        <v>14</v>
      </c>
      <c r="C692" s="12">
        <v>21</v>
      </c>
      <c r="D692" s="13" t="s">
        <v>29</v>
      </c>
      <c r="E692" s="14" t="s">
        <v>16</v>
      </c>
      <c r="F692" s="12" t="s">
        <v>49</v>
      </c>
      <c r="G692" s="12">
        <v>3</v>
      </c>
      <c r="H692" s="15">
        <v>15000000</v>
      </c>
      <c r="I692" s="16">
        <v>1</v>
      </c>
      <c r="J692" s="12">
        <v>2.2800925925925927E-3</v>
      </c>
      <c r="K692" s="17" t="s">
        <v>18</v>
      </c>
      <c r="L692" s="12" t="s">
        <v>31</v>
      </c>
      <c r="M692" s="12" t="s">
        <v>35</v>
      </c>
      <c r="N692" s="12" t="s">
        <v>36</v>
      </c>
      <c r="O692" s="12" t="s">
        <v>69</v>
      </c>
      <c r="P692" s="19"/>
    </row>
    <row r="693" spans="2:16" ht="21" customHeight="1" x14ac:dyDescent="0.3">
      <c r="B693" s="3" t="s">
        <v>14</v>
      </c>
      <c r="C693" s="3">
        <v>31</v>
      </c>
      <c r="D693" s="4" t="s">
        <v>41</v>
      </c>
      <c r="E693" s="5" t="s">
        <v>42</v>
      </c>
      <c r="F693" s="3" t="s">
        <v>24</v>
      </c>
      <c r="G693" s="3">
        <v>3</v>
      </c>
      <c r="H693" s="6">
        <v>15000000</v>
      </c>
      <c r="I693" s="2">
        <v>2</v>
      </c>
      <c r="J693" s="3">
        <v>2.2800925925925927E-3</v>
      </c>
      <c r="K693" s="7" t="s">
        <v>18</v>
      </c>
      <c r="L693" s="3" t="s">
        <v>19</v>
      </c>
      <c r="M693" s="3" t="s">
        <v>20</v>
      </c>
      <c r="N693" s="3" t="s">
        <v>39</v>
      </c>
      <c r="O693" s="3" t="s">
        <v>70</v>
      </c>
      <c r="P693" s="19"/>
    </row>
    <row r="694" spans="2:16" ht="21" customHeight="1" x14ac:dyDescent="0.3">
      <c r="B694" s="3" t="s">
        <v>14</v>
      </c>
      <c r="C694" s="12">
        <v>27</v>
      </c>
      <c r="D694" s="13" t="s">
        <v>41</v>
      </c>
      <c r="E694" s="14" t="s">
        <v>16</v>
      </c>
      <c r="F694" s="12" t="s">
        <v>24</v>
      </c>
      <c r="G694" s="12">
        <v>2</v>
      </c>
      <c r="H694" s="15">
        <v>12000000</v>
      </c>
      <c r="I694" s="16">
        <v>5</v>
      </c>
      <c r="J694" s="12">
        <v>2.2800925925925927E-3</v>
      </c>
      <c r="K694" s="17" t="s">
        <v>18</v>
      </c>
      <c r="L694" s="12" t="s">
        <v>25</v>
      </c>
      <c r="M694" s="12" t="s">
        <v>52</v>
      </c>
      <c r="N694" s="12" t="s">
        <v>21</v>
      </c>
      <c r="O694" s="12" t="s">
        <v>22</v>
      </c>
      <c r="P694" s="19"/>
    </row>
    <row r="695" spans="2:16" ht="21" customHeight="1" x14ac:dyDescent="0.3">
      <c r="B695" s="3" t="s">
        <v>14</v>
      </c>
      <c r="C695" s="3">
        <v>30</v>
      </c>
      <c r="D695" s="4" t="s">
        <v>48</v>
      </c>
      <c r="E695" s="5" t="s">
        <v>16</v>
      </c>
      <c r="F695" s="3" t="s">
        <v>24</v>
      </c>
      <c r="G695" s="3">
        <v>5</v>
      </c>
      <c r="H695" s="6">
        <v>20000000</v>
      </c>
      <c r="I695" s="2">
        <v>2</v>
      </c>
      <c r="J695" s="3">
        <v>2.2800925925925927E-3</v>
      </c>
      <c r="K695" s="7" t="s">
        <v>18</v>
      </c>
      <c r="L695" s="3" t="s">
        <v>19</v>
      </c>
      <c r="M695" s="3" t="s">
        <v>44</v>
      </c>
      <c r="N695" s="3" t="s">
        <v>39</v>
      </c>
      <c r="O695" s="3" t="s">
        <v>40</v>
      </c>
      <c r="P695" s="19"/>
    </row>
    <row r="696" spans="2:16" ht="21" customHeight="1" x14ac:dyDescent="0.3">
      <c r="B696" s="3" t="s">
        <v>14</v>
      </c>
      <c r="C696" s="12">
        <v>20</v>
      </c>
      <c r="D696" s="13" t="s">
        <v>48</v>
      </c>
      <c r="E696" s="14" t="s">
        <v>16</v>
      </c>
      <c r="F696" s="12" t="s">
        <v>17</v>
      </c>
      <c r="G696" s="12">
        <v>3</v>
      </c>
      <c r="H696" s="15">
        <v>15000000</v>
      </c>
      <c r="I696" s="16">
        <v>5</v>
      </c>
      <c r="J696" s="12">
        <v>2.2800925925925927E-3</v>
      </c>
      <c r="K696" s="17" t="s">
        <v>18</v>
      </c>
      <c r="L696" s="12" t="s">
        <v>31</v>
      </c>
      <c r="M696" s="12" t="s">
        <v>47</v>
      </c>
      <c r="N696" s="12" t="s">
        <v>21</v>
      </c>
      <c r="O696" s="12" t="s">
        <v>67</v>
      </c>
      <c r="P696" s="19"/>
    </row>
    <row r="697" spans="2:16" ht="21" customHeight="1" x14ac:dyDescent="0.3">
      <c r="B697" s="3" t="s">
        <v>14</v>
      </c>
      <c r="C697" s="3">
        <v>4</v>
      </c>
      <c r="D697" s="4" t="s">
        <v>48</v>
      </c>
      <c r="E697" s="5" t="s">
        <v>42</v>
      </c>
      <c r="F697" s="3" t="s">
        <v>24</v>
      </c>
      <c r="G697" s="3">
        <v>1</v>
      </c>
      <c r="H697" s="6">
        <v>7000000</v>
      </c>
      <c r="I697" s="2">
        <v>2</v>
      </c>
      <c r="J697" s="3">
        <v>2.2800925925925927E-3</v>
      </c>
      <c r="K697" s="7" t="s">
        <v>18</v>
      </c>
      <c r="L697" s="3" t="s">
        <v>43</v>
      </c>
      <c r="M697" s="3" t="s">
        <v>26</v>
      </c>
      <c r="N697" s="3" t="s">
        <v>27</v>
      </c>
      <c r="O697" s="3" t="s">
        <v>28</v>
      </c>
      <c r="P697" s="19"/>
    </row>
    <row r="698" spans="2:16" ht="21" customHeight="1" x14ac:dyDescent="0.3">
      <c r="B698" s="3" t="s">
        <v>14</v>
      </c>
      <c r="C698" s="12">
        <v>3</v>
      </c>
      <c r="D698" s="13" t="s">
        <v>23</v>
      </c>
      <c r="E698" s="14" t="s">
        <v>34</v>
      </c>
      <c r="F698" s="12" t="s">
        <v>46</v>
      </c>
      <c r="G698" s="12">
        <v>1</v>
      </c>
      <c r="H698" s="15">
        <v>19000000</v>
      </c>
      <c r="I698" s="16">
        <v>2</v>
      </c>
      <c r="J698" s="12">
        <v>2.2800925925925927E-3</v>
      </c>
      <c r="K698" s="17" t="s">
        <v>50</v>
      </c>
      <c r="L698" s="12" t="s">
        <v>38</v>
      </c>
      <c r="M698" s="12" t="s">
        <v>47</v>
      </c>
      <c r="N698" s="12" t="s">
        <v>39</v>
      </c>
      <c r="O698" s="12" t="s">
        <v>40</v>
      </c>
      <c r="P698" s="19"/>
    </row>
    <row r="699" spans="2:16" ht="21" customHeight="1" x14ac:dyDescent="0.3">
      <c r="B699" s="3" t="s">
        <v>14</v>
      </c>
      <c r="C699" s="3">
        <v>30</v>
      </c>
      <c r="D699" s="4" t="s">
        <v>23</v>
      </c>
      <c r="E699" s="5" t="s">
        <v>34</v>
      </c>
      <c r="F699" s="3" t="s">
        <v>24</v>
      </c>
      <c r="G699" s="3">
        <v>2</v>
      </c>
      <c r="H699" s="6">
        <v>12000000</v>
      </c>
      <c r="I699" s="2">
        <v>2</v>
      </c>
      <c r="J699" s="3">
        <v>2.2800925925925927E-3</v>
      </c>
      <c r="K699" s="7" t="s">
        <v>18</v>
      </c>
      <c r="L699" s="3" t="s">
        <v>31</v>
      </c>
      <c r="M699" s="3" t="s">
        <v>32</v>
      </c>
      <c r="N699" s="3" t="s">
        <v>27</v>
      </c>
      <c r="O699" s="3" t="s">
        <v>33</v>
      </c>
      <c r="P699" s="19"/>
    </row>
    <row r="700" spans="2:16" ht="21" customHeight="1" x14ac:dyDescent="0.3">
      <c r="B700" s="3" t="s">
        <v>73</v>
      </c>
      <c r="C700" s="12">
        <v>14</v>
      </c>
      <c r="D700" s="13" t="s">
        <v>41</v>
      </c>
      <c r="E700" s="14" t="s">
        <v>53</v>
      </c>
      <c r="F700" s="12" t="s">
        <v>46</v>
      </c>
      <c r="G700" s="12">
        <v>0</v>
      </c>
      <c r="H700" s="15">
        <v>0</v>
      </c>
      <c r="I700" s="16">
        <v>4</v>
      </c>
      <c r="J700" s="12">
        <v>2.2800925925925927E-3</v>
      </c>
      <c r="K700" s="17"/>
      <c r="L700" s="12"/>
      <c r="M700" s="12" t="s">
        <v>26</v>
      </c>
      <c r="N700" s="12" t="s">
        <v>21</v>
      </c>
      <c r="O700" s="12" t="s">
        <v>57</v>
      </c>
      <c r="P700" s="19"/>
    </row>
    <row r="701" spans="2:16" ht="21" customHeight="1" x14ac:dyDescent="0.3">
      <c r="B701" s="3" t="s">
        <v>73</v>
      </c>
      <c r="C701" s="3">
        <v>5</v>
      </c>
      <c r="D701" s="4" t="s">
        <v>41</v>
      </c>
      <c r="E701" s="5" t="s">
        <v>30</v>
      </c>
      <c r="F701" s="3" t="s">
        <v>24</v>
      </c>
      <c r="G701" s="3">
        <v>0</v>
      </c>
      <c r="H701" s="6">
        <v>0</v>
      </c>
      <c r="I701" s="2">
        <v>1</v>
      </c>
      <c r="J701" s="3">
        <v>2.2800925925925927E-3</v>
      </c>
      <c r="K701" s="7"/>
      <c r="L701" s="3"/>
      <c r="M701" s="3" t="s">
        <v>55</v>
      </c>
      <c r="N701" s="3" t="s">
        <v>27</v>
      </c>
      <c r="O701" s="3" t="s">
        <v>74</v>
      </c>
      <c r="P701" s="19"/>
    </row>
    <row r="702" spans="2:16" ht="21" customHeight="1" x14ac:dyDescent="0.3">
      <c r="B702" s="3" t="s">
        <v>73</v>
      </c>
      <c r="C702" s="12">
        <v>2</v>
      </c>
      <c r="D702" s="13" t="s">
        <v>72</v>
      </c>
      <c r="E702" s="14" t="s">
        <v>53</v>
      </c>
      <c r="F702" s="12" t="s">
        <v>46</v>
      </c>
      <c r="G702" s="12">
        <v>0</v>
      </c>
      <c r="H702" s="15">
        <v>0</v>
      </c>
      <c r="I702" s="16">
        <v>3</v>
      </c>
      <c r="J702" s="12">
        <v>2.2800925925925927E-3</v>
      </c>
      <c r="K702" s="17"/>
      <c r="L702" s="12"/>
      <c r="M702" s="12" t="s">
        <v>32</v>
      </c>
      <c r="N702" s="12" t="s">
        <v>21</v>
      </c>
      <c r="O702" s="12" t="s">
        <v>57</v>
      </c>
      <c r="P702" s="19"/>
    </row>
    <row r="703" spans="2:16" ht="21" customHeight="1" x14ac:dyDescent="0.3">
      <c r="B703" s="3" t="s">
        <v>73</v>
      </c>
      <c r="C703" s="3">
        <v>30</v>
      </c>
      <c r="D703" s="4" t="s">
        <v>72</v>
      </c>
      <c r="E703" s="5" t="s">
        <v>42</v>
      </c>
      <c r="F703" s="3" t="s">
        <v>24</v>
      </c>
      <c r="G703" s="3">
        <v>0</v>
      </c>
      <c r="H703" s="6">
        <v>0</v>
      </c>
      <c r="I703" s="2">
        <v>2</v>
      </c>
      <c r="J703" s="3">
        <v>2.2800925925925927E-3</v>
      </c>
      <c r="K703" s="7"/>
      <c r="L703" s="3"/>
      <c r="M703" s="3" t="s">
        <v>32</v>
      </c>
      <c r="N703" s="3" t="s">
        <v>36</v>
      </c>
      <c r="O703" s="3" t="s">
        <v>58</v>
      </c>
      <c r="P703" s="19"/>
    </row>
    <row r="704" spans="2:16" ht="21" customHeight="1" x14ac:dyDescent="0.3">
      <c r="B704" s="3" t="s">
        <v>73</v>
      </c>
      <c r="C704" s="12">
        <v>10</v>
      </c>
      <c r="D704" s="13" t="s">
        <v>72</v>
      </c>
      <c r="E704" s="14" t="s">
        <v>30</v>
      </c>
      <c r="F704" s="12" t="s">
        <v>46</v>
      </c>
      <c r="G704" s="12">
        <v>0</v>
      </c>
      <c r="H704" s="15">
        <v>0</v>
      </c>
      <c r="I704" s="16">
        <v>1</v>
      </c>
      <c r="J704" s="12">
        <v>2.2800925925925927E-3</v>
      </c>
      <c r="K704" s="17"/>
      <c r="L704" s="12"/>
      <c r="M704" s="12" t="s">
        <v>35</v>
      </c>
      <c r="N704" s="12" t="s">
        <v>36</v>
      </c>
      <c r="O704" s="12" t="s">
        <v>37</v>
      </c>
      <c r="P704" s="19"/>
    </row>
    <row r="705" spans="2:16" ht="21" customHeight="1" x14ac:dyDescent="0.3">
      <c r="B705" s="3" t="s">
        <v>14</v>
      </c>
      <c r="C705" s="3">
        <v>1</v>
      </c>
      <c r="D705" s="4" t="s">
        <v>59</v>
      </c>
      <c r="E705" s="5" t="s">
        <v>53</v>
      </c>
      <c r="F705" s="3" t="s">
        <v>24</v>
      </c>
      <c r="G705" s="3">
        <v>1</v>
      </c>
      <c r="H705" s="6">
        <v>7000000</v>
      </c>
      <c r="I705" s="2">
        <v>3</v>
      </c>
      <c r="J705" s="3">
        <v>2.4305555555555556E-3</v>
      </c>
      <c r="K705" s="7" t="s">
        <v>18</v>
      </c>
      <c r="L705" s="3" t="s">
        <v>54</v>
      </c>
      <c r="M705" s="3" t="s">
        <v>52</v>
      </c>
      <c r="N705" s="3" t="s">
        <v>21</v>
      </c>
      <c r="O705" s="3" t="s">
        <v>45</v>
      </c>
      <c r="P705" s="19"/>
    </row>
    <row r="706" spans="2:16" ht="21" customHeight="1" x14ac:dyDescent="0.3">
      <c r="B706" s="3" t="s">
        <v>14</v>
      </c>
      <c r="C706" s="12">
        <v>11</v>
      </c>
      <c r="D706" s="13" t="s">
        <v>61</v>
      </c>
      <c r="E706" s="14" t="s">
        <v>42</v>
      </c>
      <c r="F706" s="12" t="s">
        <v>24</v>
      </c>
      <c r="G706" s="12">
        <v>4</v>
      </c>
      <c r="H706" s="15">
        <v>20000000</v>
      </c>
      <c r="I706" s="16">
        <v>2</v>
      </c>
      <c r="J706" s="12">
        <v>2.4305555555555556E-3</v>
      </c>
      <c r="K706" s="17" t="s">
        <v>65</v>
      </c>
      <c r="L706" s="12" t="s">
        <v>31</v>
      </c>
      <c r="M706" s="12" t="s">
        <v>55</v>
      </c>
      <c r="N706" s="12" t="s">
        <v>27</v>
      </c>
      <c r="O706" s="12" t="s">
        <v>74</v>
      </c>
      <c r="P706" s="19"/>
    </row>
    <row r="707" spans="2:16" ht="21" customHeight="1" x14ac:dyDescent="0.3">
      <c r="B707" s="3" t="s">
        <v>14</v>
      </c>
      <c r="C707" s="3">
        <v>25</v>
      </c>
      <c r="D707" s="4" t="s">
        <v>23</v>
      </c>
      <c r="E707" s="5" t="s">
        <v>16</v>
      </c>
      <c r="F707" s="3" t="s">
        <v>17</v>
      </c>
      <c r="G707" s="3">
        <v>3</v>
      </c>
      <c r="H707" s="6">
        <v>15000000</v>
      </c>
      <c r="I707" s="2">
        <v>1</v>
      </c>
      <c r="J707" s="3">
        <v>2.4305555555555556E-3</v>
      </c>
      <c r="K707" s="7" t="s">
        <v>18</v>
      </c>
      <c r="L707" s="3" t="s">
        <v>19</v>
      </c>
      <c r="M707" s="3" t="s">
        <v>26</v>
      </c>
      <c r="N707" s="3" t="s">
        <v>39</v>
      </c>
      <c r="O707" s="3" t="s">
        <v>70</v>
      </c>
      <c r="P707" s="19"/>
    </row>
    <row r="708" spans="2:16" ht="21" customHeight="1" x14ac:dyDescent="0.3">
      <c r="B708" s="3" t="s">
        <v>14</v>
      </c>
      <c r="C708" s="12">
        <v>17</v>
      </c>
      <c r="D708" s="13" t="s">
        <v>29</v>
      </c>
      <c r="E708" s="14" t="s">
        <v>76</v>
      </c>
      <c r="F708" s="12" t="s">
        <v>17</v>
      </c>
      <c r="G708" s="12">
        <v>3</v>
      </c>
      <c r="H708" s="15">
        <v>11000000</v>
      </c>
      <c r="I708" s="16">
        <v>4</v>
      </c>
      <c r="J708" s="12">
        <v>2.4305555555555556E-3</v>
      </c>
      <c r="K708" s="17" t="s">
        <v>18</v>
      </c>
      <c r="L708" s="12" t="s">
        <v>19</v>
      </c>
      <c r="M708" s="12" t="s">
        <v>26</v>
      </c>
      <c r="N708" s="12" t="s">
        <v>39</v>
      </c>
      <c r="O708" s="12" t="s">
        <v>70</v>
      </c>
      <c r="P708" s="19"/>
    </row>
    <row r="709" spans="2:16" ht="21" customHeight="1" x14ac:dyDescent="0.3">
      <c r="B709" s="3" t="s">
        <v>14</v>
      </c>
      <c r="C709" s="3">
        <v>30</v>
      </c>
      <c r="D709" s="4" t="s">
        <v>29</v>
      </c>
      <c r="E709" s="5" t="s">
        <v>16</v>
      </c>
      <c r="F709" s="3" t="s">
        <v>24</v>
      </c>
      <c r="G709" s="3">
        <v>5</v>
      </c>
      <c r="H709" s="6">
        <v>25000000</v>
      </c>
      <c r="I709" s="2">
        <v>3</v>
      </c>
      <c r="J709" s="3">
        <v>2.4305555555555556E-3</v>
      </c>
      <c r="K709" s="7" t="s">
        <v>18</v>
      </c>
      <c r="L709" s="3" t="s">
        <v>19</v>
      </c>
      <c r="M709" s="3" t="s">
        <v>35</v>
      </c>
      <c r="N709" s="3" t="s">
        <v>21</v>
      </c>
      <c r="O709" s="3" t="s">
        <v>45</v>
      </c>
      <c r="P709" s="19"/>
    </row>
    <row r="710" spans="2:16" ht="21" customHeight="1" x14ac:dyDescent="0.3">
      <c r="B710" s="3" t="s">
        <v>14</v>
      </c>
      <c r="C710" s="12">
        <v>22</v>
      </c>
      <c r="D710" s="13" t="s">
        <v>41</v>
      </c>
      <c r="E710" s="14" t="s">
        <v>16</v>
      </c>
      <c r="F710" s="12" t="s">
        <v>46</v>
      </c>
      <c r="G710" s="12">
        <v>2</v>
      </c>
      <c r="H710" s="15">
        <v>38000000</v>
      </c>
      <c r="I710" s="16">
        <v>6</v>
      </c>
      <c r="J710" s="12">
        <v>2.4305555555555556E-3</v>
      </c>
      <c r="K710" s="17" t="s">
        <v>50</v>
      </c>
      <c r="L710" s="12" t="s">
        <v>31</v>
      </c>
      <c r="M710" s="12" t="s">
        <v>47</v>
      </c>
      <c r="N710" s="12" t="s">
        <v>21</v>
      </c>
      <c r="O710" s="12" t="s">
        <v>39</v>
      </c>
      <c r="P710" s="19"/>
    </row>
    <row r="711" spans="2:16" ht="21" customHeight="1" x14ac:dyDescent="0.3">
      <c r="B711" s="3" t="s">
        <v>14</v>
      </c>
      <c r="C711" s="3">
        <v>7</v>
      </c>
      <c r="D711" s="4" t="s">
        <v>41</v>
      </c>
      <c r="E711" s="5" t="s">
        <v>16</v>
      </c>
      <c r="F711" s="3" t="s">
        <v>46</v>
      </c>
      <c r="G711" s="3">
        <v>2</v>
      </c>
      <c r="H711" s="6">
        <v>10000000</v>
      </c>
      <c r="I711" s="2">
        <v>5</v>
      </c>
      <c r="J711" s="3">
        <v>2.4305555555555556E-3</v>
      </c>
      <c r="K711" s="7" t="s">
        <v>18</v>
      </c>
      <c r="L711" s="3" t="s">
        <v>31</v>
      </c>
      <c r="M711" s="3" t="s">
        <v>32</v>
      </c>
      <c r="N711" s="3" t="s">
        <v>27</v>
      </c>
      <c r="O711" s="3" t="s">
        <v>33</v>
      </c>
      <c r="P711" s="19"/>
    </row>
    <row r="712" spans="2:16" ht="21" customHeight="1" x14ac:dyDescent="0.3">
      <c r="B712" s="3" t="s">
        <v>14</v>
      </c>
      <c r="C712" s="12">
        <v>8</v>
      </c>
      <c r="D712" s="13" t="s">
        <v>41</v>
      </c>
      <c r="E712" s="14" t="s">
        <v>16</v>
      </c>
      <c r="F712" s="12" t="s">
        <v>46</v>
      </c>
      <c r="G712" s="12">
        <v>3</v>
      </c>
      <c r="H712" s="15">
        <v>12000000</v>
      </c>
      <c r="I712" s="16">
        <v>3</v>
      </c>
      <c r="J712" s="12">
        <v>2.4305555555555556E-3</v>
      </c>
      <c r="K712" s="17" t="s">
        <v>18</v>
      </c>
      <c r="L712" s="12" t="s">
        <v>60</v>
      </c>
      <c r="M712" s="12" t="s">
        <v>32</v>
      </c>
      <c r="N712" s="12" t="s">
        <v>36</v>
      </c>
      <c r="O712" s="12" t="s">
        <v>58</v>
      </c>
      <c r="P712" s="19"/>
    </row>
    <row r="713" spans="2:16" ht="21" customHeight="1" x14ac:dyDescent="0.3">
      <c r="B713" s="3" t="s">
        <v>14</v>
      </c>
      <c r="C713" s="3">
        <v>19</v>
      </c>
      <c r="D713" s="4" t="s">
        <v>41</v>
      </c>
      <c r="E713" s="5" t="s">
        <v>30</v>
      </c>
      <c r="F713" s="3" t="s">
        <v>71</v>
      </c>
      <c r="G713" s="3">
        <v>4</v>
      </c>
      <c r="H713" s="6">
        <v>20000000</v>
      </c>
      <c r="I713" s="2">
        <v>1</v>
      </c>
      <c r="J713" s="3">
        <v>2.4305555555555556E-3</v>
      </c>
      <c r="K713" s="7" t="s">
        <v>18</v>
      </c>
      <c r="L713" s="3" t="s">
        <v>60</v>
      </c>
      <c r="M713" s="3" t="s">
        <v>44</v>
      </c>
      <c r="N713" s="3" t="s">
        <v>27</v>
      </c>
      <c r="O713" s="3" t="s">
        <v>78</v>
      </c>
      <c r="P713" s="19"/>
    </row>
    <row r="714" spans="2:16" ht="21" customHeight="1" x14ac:dyDescent="0.3">
      <c r="B714" s="3" t="s">
        <v>14</v>
      </c>
      <c r="C714" s="12">
        <v>28</v>
      </c>
      <c r="D714" s="13" t="s">
        <v>41</v>
      </c>
      <c r="E714" s="14" t="s">
        <v>42</v>
      </c>
      <c r="F714" s="12" t="s">
        <v>46</v>
      </c>
      <c r="G714" s="12">
        <v>2</v>
      </c>
      <c r="H714" s="15">
        <v>12000000</v>
      </c>
      <c r="I714" s="16">
        <v>3</v>
      </c>
      <c r="J714" s="12">
        <v>2.4305555555555556E-3</v>
      </c>
      <c r="K714" s="17" t="s">
        <v>18</v>
      </c>
      <c r="L714" s="12" t="s">
        <v>51</v>
      </c>
      <c r="M714" s="12" t="s">
        <v>47</v>
      </c>
      <c r="N714" s="12" t="s">
        <v>36</v>
      </c>
      <c r="O714" s="12" t="s">
        <v>69</v>
      </c>
      <c r="P714" s="19"/>
    </row>
    <row r="715" spans="2:16" ht="21" customHeight="1" x14ac:dyDescent="0.3">
      <c r="B715" s="3" t="s">
        <v>14</v>
      </c>
      <c r="C715" s="3">
        <v>5</v>
      </c>
      <c r="D715" s="4" t="s">
        <v>48</v>
      </c>
      <c r="E715" s="5" t="s">
        <v>16</v>
      </c>
      <c r="F715" s="3" t="s">
        <v>46</v>
      </c>
      <c r="G715" s="3">
        <v>1</v>
      </c>
      <c r="H715" s="6">
        <v>19000000</v>
      </c>
      <c r="I715" s="2">
        <v>2</v>
      </c>
      <c r="J715" s="3">
        <v>2.4305555555555556E-3</v>
      </c>
      <c r="K715" s="7" t="s">
        <v>50</v>
      </c>
      <c r="L715" s="3" t="s">
        <v>25</v>
      </c>
      <c r="M715" s="3" t="s">
        <v>26</v>
      </c>
      <c r="N715" s="3" t="s">
        <v>27</v>
      </c>
      <c r="O715" s="3" t="s">
        <v>28</v>
      </c>
      <c r="P715" s="19"/>
    </row>
    <row r="716" spans="2:16" ht="21" customHeight="1" x14ac:dyDescent="0.3">
      <c r="B716" s="3" t="s">
        <v>14</v>
      </c>
      <c r="C716" s="12">
        <v>1</v>
      </c>
      <c r="D716" s="13" t="s">
        <v>59</v>
      </c>
      <c r="E716" s="14" t="s">
        <v>53</v>
      </c>
      <c r="F716" s="12" t="s">
        <v>24</v>
      </c>
      <c r="G716" s="12">
        <v>1</v>
      </c>
      <c r="H716" s="15">
        <v>7000000</v>
      </c>
      <c r="I716" s="16">
        <v>3</v>
      </c>
      <c r="J716" s="12">
        <v>2.4305555555555556E-3</v>
      </c>
      <c r="K716" s="17" t="s">
        <v>18</v>
      </c>
      <c r="L716" s="12" t="s">
        <v>54</v>
      </c>
      <c r="M716" s="12" t="s">
        <v>52</v>
      </c>
      <c r="N716" s="12" t="s">
        <v>21</v>
      </c>
      <c r="O716" s="12" t="s">
        <v>45</v>
      </c>
      <c r="P716" s="19"/>
    </row>
    <row r="717" spans="2:16" ht="21" customHeight="1" x14ac:dyDescent="0.3">
      <c r="B717" s="3" t="s">
        <v>14</v>
      </c>
      <c r="C717" s="3">
        <v>11</v>
      </c>
      <c r="D717" s="4" t="s">
        <v>61</v>
      </c>
      <c r="E717" s="5" t="s">
        <v>42</v>
      </c>
      <c r="F717" s="3" t="s">
        <v>24</v>
      </c>
      <c r="G717" s="3">
        <v>4</v>
      </c>
      <c r="H717" s="6">
        <v>20000000</v>
      </c>
      <c r="I717" s="2">
        <v>2</v>
      </c>
      <c r="J717" s="3">
        <v>2.4305555555555556E-3</v>
      </c>
      <c r="K717" s="7" t="s">
        <v>65</v>
      </c>
      <c r="L717" s="3" t="s">
        <v>31</v>
      </c>
      <c r="M717" s="3" t="s">
        <v>55</v>
      </c>
      <c r="N717" s="3" t="s">
        <v>27</v>
      </c>
      <c r="O717" s="3" t="s">
        <v>74</v>
      </c>
      <c r="P717" s="19"/>
    </row>
    <row r="718" spans="2:16" ht="21" customHeight="1" x14ac:dyDescent="0.3">
      <c r="B718" s="3" t="s">
        <v>14</v>
      </c>
      <c r="C718" s="12">
        <v>25</v>
      </c>
      <c r="D718" s="13" t="s">
        <v>23</v>
      </c>
      <c r="E718" s="14" t="s">
        <v>16</v>
      </c>
      <c r="F718" s="12" t="s">
        <v>17</v>
      </c>
      <c r="G718" s="12">
        <v>3</v>
      </c>
      <c r="H718" s="15">
        <v>15000000</v>
      </c>
      <c r="I718" s="16">
        <v>1</v>
      </c>
      <c r="J718" s="12">
        <v>2.4305555555555556E-3</v>
      </c>
      <c r="K718" s="17" t="s">
        <v>18</v>
      </c>
      <c r="L718" s="12" t="s">
        <v>19</v>
      </c>
      <c r="M718" s="12" t="s">
        <v>26</v>
      </c>
      <c r="N718" s="12" t="s">
        <v>39</v>
      </c>
      <c r="O718" s="12" t="s">
        <v>70</v>
      </c>
      <c r="P718" s="19"/>
    </row>
    <row r="719" spans="2:16" ht="21" customHeight="1" x14ac:dyDescent="0.3">
      <c r="B719" s="3" t="s">
        <v>73</v>
      </c>
      <c r="C719" s="3">
        <v>12</v>
      </c>
      <c r="D719" s="4" t="s">
        <v>29</v>
      </c>
      <c r="E719" s="5" t="s">
        <v>34</v>
      </c>
      <c r="F719" s="3" t="s">
        <v>46</v>
      </c>
      <c r="G719" s="3">
        <v>0</v>
      </c>
      <c r="H719" s="6">
        <v>0</v>
      </c>
      <c r="I719" s="2">
        <v>1</v>
      </c>
      <c r="J719" s="3">
        <v>2.4305555555555556E-3</v>
      </c>
      <c r="K719" s="7"/>
      <c r="L719" s="3"/>
      <c r="M719" s="3" t="s">
        <v>32</v>
      </c>
      <c r="N719" s="3" t="s">
        <v>21</v>
      </c>
      <c r="O719" s="3" t="s">
        <v>66</v>
      </c>
      <c r="P719" s="19"/>
    </row>
    <row r="720" spans="2:16" ht="21" customHeight="1" x14ac:dyDescent="0.3">
      <c r="B720" s="3" t="s">
        <v>73</v>
      </c>
      <c r="C720" s="12">
        <v>14</v>
      </c>
      <c r="D720" s="13" t="s">
        <v>72</v>
      </c>
      <c r="E720" s="14" t="s">
        <v>30</v>
      </c>
      <c r="F720" s="12" t="s">
        <v>24</v>
      </c>
      <c r="G720" s="12">
        <v>0</v>
      </c>
      <c r="H720" s="15">
        <v>0</v>
      </c>
      <c r="I720" s="16">
        <v>4</v>
      </c>
      <c r="J720" s="12">
        <v>2.4305555555555556E-3</v>
      </c>
      <c r="K720" s="17"/>
      <c r="L720" s="12"/>
      <c r="M720" s="12" t="s">
        <v>32</v>
      </c>
      <c r="N720" s="12" t="s">
        <v>27</v>
      </c>
      <c r="O720" s="12" t="s">
        <v>33</v>
      </c>
      <c r="P720" s="19"/>
    </row>
    <row r="721" spans="2:16" ht="21" customHeight="1" x14ac:dyDescent="0.3">
      <c r="B721" s="3" t="s">
        <v>14</v>
      </c>
      <c r="C721" s="3">
        <v>11</v>
      </c>
      <c r="D721" s="4" t="s">
        <v>61</v>
      </c>
      <c r="E721" s="5" t="s">
        <v>16</v>
      </c>
      <c r="F721" s="3" t="s">
        <v>71</v>
      </c>
      <c r="G721" s="3">
        <v>3</v>
      </c>
      <c r="H721" s="6">
        <v>15000000</v>
      </c>
      <c r="I721" s="2">
        <v>1</v>
      </c>
      <c r="J721" s="3">
        <v>2.5462962962962961E-3</v>
      </c>
      <c r="K721" s="7" t="s">
        <v>18</v>
      </c>
      <c r="L721" s="3" t="s">
        <v>19</v>
      </c>
      <c r="M721" s="3" t="s">
        <v>35</v>
      </c>
      <c r="N721" s="3" t="s">
        <v>39</v>
      </c>
      <c r="O721" s="3" t="s">
        <v>70</v>
      </c>
      <c r="P721" s="19"/>
    </row>
    <row r="722" spans="2:16" ht="21" customHeight="1" x14ac:dyDescent="0.3">
      <c r="B722" s="3" t="s">
        <v>14</v>
      </c>
      <c r="C722" s="12">
        <v>13</v>
      </c>
      <c r="D722" s="13" t="s">
        <v>75</v>
      </c>
      <c r="E722" s="14" t="s">
        <v>42</v>
      </c>
      <c r="F722" s="12" t="s">
        <v>24</v>
      </c>
      <c r="G722" s="12">
        <v>3</v>
      </c>
      <c r="H722" s="15">
        <v>15000000</v>
      </c>
      <c r="I722" s="16">
        <v>5</v>
      </c>
      <c r="J722" s="12">
        <v>2.5462962962962961E-3</v>
      </c>
      <c r="K722" s="17" t="s">
        <v>18</v>
      </c>
      <c r="L722" s="12" t="s">
        <v>51</v>
      </c>
      <c r="M722" s="12" t="s">
        <v>55</v>
      </c>
      <c r="N722" s="12" t="s">
        <v>36</v>
      </c>
      <c r="O722" s="12" t="s">
        <v>69</v>
      </c>
      <c r="P722" s="19"/>
    </row>
    <row r="723" spans="2:16" ht="21" customHeight="1" x14ac:dyDescent="0.3">
      <c r="B723" s="3" t="s">
        <v>14</v>
      </c>
      <c r="C723" s="3">
        <v>10</v>
      </c>
      <c r="D723" s="4" t="s">
        <v>23</v>
      </c>
      <c r="E723" s="5" t="s">
        <v>16</v>
      </c>
      <c r="F723" s="3" t="s">
        <v>24</v>
      </c>
      <c r="G723" s="3">
        <v>2</v>
      </c>
      <c r="H723" s="6">
        <v>12000000</v>
      </c>
      <c r="I723" s="2">
        <v>2</v>
      </c>
      <c r="J723" s="3">
        <v>2.5462962962962961E-3</v>
      </c>
      <c r="K723" s="7" t="s">
        <v>18</v>
      </c>
      <c r="L723" s="3" t="s">
        <v>31</v>
      </c>
      <c r="M723" s="3" t="s">
        <v>52</v>
      </c>
      <c r="N723" s="3" t="s">
        <v>27</v>
      </c>
      <c r="O723" s="3" t="s">
        <v>56</v>
      </c>
      <c r="P723" s="19"/>
    </row>
    <row r="724" spans="2:16" ht="21" customHeight="1" x14ac:dyDescent="0.3">
      <c r="B724" s="3" t="s">
        <v>14</v>
      </c>
      <c r="C724" s="12">
        <v>19</v>
      </c>
      <c r="D724" s="13" t="s">
        <v>23</v>
      </c>
      <c r="E724" s="14" t="s">
        <v>53</v>
      </c>
      <c r="F724" s="12" t="s">
        <v>46</v>
      </c>
      <c r="G724" s="12">
        <v>3</v>
      </c>
      <c r="H724" s="15">
        <v>15000000</v>
      </c>
      <c r="I724" s="16">
        <v>2</v>
      </c>
      <c r="J724" s="12">
        <v>2.5462962962962961E-3</v>
      </c>
      <c r="K724" s="17" t="s">
        <v>18</v>
      </c>
      <c r="L724" s="12" t="s">
        <v>19</v>
      </c>
      <c r="M724" s="12" t="s">
        <v>44</v>
      </c>
      <c r="N724" s="12" t="s">
        <v>36</v>
      </c>
      <c r="O724" s="12" t="s">
        <v>69</v>
      </c>
      <c r="P724" s="19"/>
    </row>
    <row r="725" spans="2:16" ht="21" customHeight="1" x14ac:dyDescent="0.3">
      <c r="B725" s="3" t="s">
        <v>14</v>
      </c>
      <c r="C725" s="3">
        <v>11</v>
      </c>
      <c r="D725" s="4" t="s">
        <v>29</v>
      </c>
      <c r="E725" s="5" t="s">
        <v>16</v>
      </c>
      <c r="F725" s="3" t="s">
        <v>24</v>
      </c>
      <c r="G725" s="3">
        <v>5</v>
      </c>
      <c r="H725" s="6">
        <v>21000000</v>
      </c>
      <c r="I725" s="2">
        <v>5</v>
      </c>
      <c r="J725" s="3">
        <v>2.5462962962962961E-3</v>
      </c>
      <c r="K725" s="7" t="s">
        <v>18</v>
      </c>
      <c r="L725" s="3" t="s">
        <v>60</v>
      </c>
      <c r="M725" s="3" t="s">
        <v>44</v>
      </c>
      <c r="N725" s="3" t="s">
        <v>27</v>
      </c>
      <c r="O725" s="3" t="s">
        <v>78</v>
      </c>
      <c r="P725" s="19"/>
    </row>
    <row r="726" spans="2:16" ht="21" customHeight="1" x14ac:dyDescent="0.3">
      <c r="B726" s="3" t="s">
        <v>14</v>
      </c>
      <c r="C726" s="12">
        <v>30</v>
      </c>
      <c r="D726" s="13" t="s">
        <v>29</v>
      </c>
      <c r="E726" s="14" t="s">
        <v>34</v>
      </c>
      <c r="F726" s="12" t="s">
        <v>17</v>
      </c>
      <c r="G726" s="12">
        <v>4</v>
      </c>
      <c r="H726" s="15">
        <v>20000000</v>
      </c>
      <c r="I726" s="16">
        <v>4</v>
      </c>
      <c r="J726" s="12">
        <v>2.5462962962962961E-3</v>
      </c>
      <c r="K726" s="17" t="s">
        <v>18</v>
      </c>
      <c r="L726" s="12" t="s">
        <v>54</v>
      </c>
      <c r="M726" s="12" t="s">
        <v>47</v>
      </c>
      <c r="N726" s="12" t="s">
        <v>27</v>
      </c>
      <c r="O726" s="12" t="s">
        <v>28</v>
      </c>
      <c r="P726" s="19"/>
    </row>
    <row r="727" spans="2:16" ht="21" customHeight="1" x14ac:dyDescent="0.3">
      <c r="B727" s="3" t="s">
        <v>14</v>
      </c>
      <c r="C727" s="3">
        <v>30</v>
      </c>
      <c r="D727" s="4" t="s">
        <v>41</v>
      </c>
      <c r="E727" s="5" t="s">
        <v>30</v>
      </c>
      <c r="F727" s="3" t="s">
        <v>46</v>
      </c>
      <c r="G727" s="3">
        <v>2</v>
      </c>
      <c r="H727" s="6">
        <v>12000000</v>
      </c>
      <c r="I727" s="2">
        <v>1</v>
      </c>
      <c r="J727" s="3">
        <v>2.5462962962962961E-3</v>
      </c>
      <c r="K727" s="7" t="s">
        <v>18</v>
      </c>
      <c r="L727" s="3" t="s">
        <v>60</v>
      </c>
      <c r="M727" s="3" t="s">
        <v>52</v>
      </c>
      <c r="N727" s="3" t="s">
        <v>36</v>
      </c>
      <c r="O727" s="3" t="s">
        <v>69</v>
      </c>
      <c r="P727" s="19"/>
    </row>
    <row r="728" spans="2:16" ht="21" customHeight="1" x14ac:dyDescent="0.3">
      <c r="B728" s="3" t="s">
        <v>14</v>
      </c>
      <c r="C728" s="12">
        <v>17</v>
      </c>
      <c r="D728" s="13" t="s">
        <v>48</v>
      </c>
      <c r="E728" s="14" t="s">
        <v>34</v>
      </c>
      <c r="F728" s="12" t="s">
        <v>17</v>
      </c>
      <c r="G728" s="12">
        <v>4</v>
      </c>
      <c r="H728" s="15">
        <v>11000000</v>
      </c>
      <c r="I728" s="16">
        <v>1</v>
      </c>
      <c r="J728" s="12">
        <v>2.5462962962962961E-3</v>
      </c>
      <c r="K728" s="17" t="s">
        <v>65</v>
      </c>
      <c r="L728" s="12" t="s">
        <v>31</v>
      </c>
      <c r="M728" s="12" t="s">
        <v>44</v>
      </c>
      <c r="N728" s="12" t="s">
        <v>39</v>
      </c>
      <c r="O728" s="12" t="s">
        <v>70</v>
      </c>
      <c r="P728" s="19"/>
    </row>
    <row r="729" spans="2:16" ht="21" customHeight="1" x14ac:dyDescent="0.3">
      <c r="B729" s="3" t="s">
        <v>14</v>
      </c>
      <c r="C729" s="3">
        <v>16</v>
      </c>
      <c r="D729" s="4" t="s">
        <v>48</v>
      </c>
      <c r="E729" s="5" t="s">
        <v>42</v>
      </c>
      <c r="F729" s="3" t="s">
        <v>71</v>
      </c>
      <c r="G729" s="3">
        <v>5</v>
      </c>
      <c r="H729" s="6">
        <v>25000000</v>
      </c>
      <c r="I729" s="2">
        <v>1</v>
      </c>
      <c r="J729" s="3">
        <v>2.5462962962962961E-3</v>
      </c>
      <c r="K729" s="7" t="s">
        <v>18</v>
      </c>
      <c r="L729" s="3" t="s">
        <v>31</v>
      </c>
      <c r="M729" s="3" t="s">
        <v>26</v>
      </c>
      <c r="N729" s="3" t="s">
        <v>27</v>
      </c>
      <c r="O729" s="3" t="s">
        <v>56</v>
      </c>
      <c r="P729" s="19"/>
    </row>
    <row r="730" spans="2:16" ht="21" customHeight="1" x14ac:dyDescent="0.3">
      <c r="B730" s="3" t="s">
        <v>14</v>
      </c>
      <c r="C730" s="12">
        <v>27</v>
      </c>
      <c r="D730" s="13" t="s">
        <v>72</v>
      </c>
      <c r="E730" s="14" t="s">
        <v>34</v>
      </c>
      <c r="F730" s="12" t="s">
        <v>46</v>
      </c>
      <c r="G730" s="12">
        <v>2</v>
      </c>
      <c r="H730" s="15">
        <v>38000000</v>
      </c>
      <c r="I730" s="16">
        <v>1</v>
      </c>
      <c r="J730" s="12">
        <v>2.5462962962962961E-3</v>
      </c>
      <c r="K730" s="17" t="s">
        <v>50</v>
      </c>
      <c r="L730" s="12" t="s">
        <v>19</v>
      </c>
      <c r="M730" s="12" t="s">
        <v>32</v>
      </c>
      <c r="N730" s="12" t="s">
        <v>21</v>
      </c>
      <c r="O730" s="12" t="s">
        <v>67</v>
      </c>
      <c r="P730" s="19"/>
    </row>
    <row r="731" spans="2:16" ht="21" customHeight="1" x14ac:dyDescent="0.3">
      <c r="B731" s="3" t="s">
        <v>14</v>
      </c>
      <c r="C731" s="3">
        <v>11</v>
      </c>
      <c r="D731" s="4" t="s">
        <v>61</v>
      </c>
      <c r="E731" s="5" t="s">
        <v>16</v>
      </c>
      <c r="F731" s="3" t="s">
        <v>71</v>
      </c>
      <c r="G731" s="3">
        <v>3</v>
      </c>
      <c r="H731" s="6">
        <v>15000000</v>
      </c>
      <c r="I731" s="2">
        <v>1</v>
      </c>
      <c r="J731" s="3">
        <v>2.5462962962962961E-3</v>
      </c>
      <c r="K731" s="7" t="s">
        <v>18</v>
      </c>
      <c r="L731" s="3" t="s">
        <v>19</v>
      </c>
      <c r="M731" s="3" t="s">
        <v>35</v>
      </c>
      <c r="N731" s="3" t="s">
        <v>39</v>
      </c>
      <c r="O731" s="3" t="s">
        <v>70</v>
      </c>
      <c r="P731" s="19"/>
    </row>
    <row r="732" spans="2:16" ht="21" customHeight="1" x14ac:dyDescent="0.3">
      <c r="B732" s="3" t="s">
        <v>14</v>
      </c>
      <c r="C732" s="12">
        <v>13</v>
      </c>
      <c r="D732" s="13" t="s">
        <v>75</v>
      </c>
      <c r="E732" s="14" t="s">
        <v>42</v>
      </c>
      <c r="F732" s="12" t="s">
        <v>24</v>
      </c>
      <c r="G732" s="12">
        <v>3</v>
      </c>
      <c r="H732" s="15">
        <v>15000000</v>
      </c>
      <c r="I732" s="16">
        <v>5</v>
      </c>
      <c r="J732" s="12">
        <v>2.5462962962962961E-3</v>
      </c>
      <c r="K732" s="17" t="s">
        <v>18</v>
      </c>
      <c r="L732" s="12" t="s">
        <v>51</v>
      </c>
      <c r="M732" s="12" t="s">
        <v>55</v>
      </c>
      <c r="N732" s="12" t="s">
        <v>36</v>
      </c>
      <c r="O732" s="12" t="s">
        <v>69</v>
      </c>
      <c r="P732" s="19"/>
    </row>
    <row r="733" spans="2:16" ht="21" customHeight="1" x14ac:dyDescent="0.3">
      <c r="B733" s="3" t="s">
        <v>14</v>
      </c>
      <c r="C733" s="3">
        <v>10</v>
      </c>
      <c r="D733" s="4" t="s">
        <v>23</v>
      </c>
      <c r="E733" s="5" t="s">
        <v>16</v>
      </c>
      <c r="F733" s="3" t="s">
        <v>24</v>
      </c>
      <c r="G733" s="3">
        <v>2</v>
      </c>
      <c r="H733" s="6">
        <v>12000000</v>
      </c>
      <c r="I733" s="2">
        <v>2</v>
      </c>
      <c r="J733" s="3">
        <v>2.5462962962962961E-3</v>
      </c>
      <c r="K733" s="7" t="s">
        <v>18</v>
      </c>
      <c r="L733" s="3" t="s">
        <v>31</v>
      </c>
      <c r="M733" s="3" t="s">
        <v>52</v>
      </c>
      <c r="N733" s="3" t="s">
        <v>27</v>
      </c>
      <c r="O733" s="3" t="s">
        <v>56</v>
      </c>
      <c r="P733" s="19"/>
    </row>
    <row r="734" spans="2:16" ht="21" customHeight="1" x14ac:dyDescent="0.3">
      <c r="B734" s="3" t="s">
        <v>14</v>
      </c>
      <c r="C734" s="12">
        <v>19</v>
      </c>
      <c r="D734" s="13" t="s">
        <v>23</v>
      </c>
      <c r="E734" s="14" t="s">
        <v>53</v>
      </c>
      <c r="F734" s="12" t="s">
        <v>46</v>
      </c>
      <c r="G734" s="12">
        <v>3</v>
      </c>
      <c r="H734" s="15">
        <v>15000000</v>
      </c>
      <c r="I734" s="16">
        <v>2</v>
      </c>
      <c r="J734" s="12">
        <v>2.5462962962962961E-3</v>
      </c>
      <c r="K734" s="17" t="s">
        <v>18</v>
      </c>
      <c r="L734" s="12" t="s">
        <v>19</v>
      </c>
      <c r="M734" s="12" t="s">
        <v>44</v>
      </c>
      <c r="N734" s="12" t="s">
        <v>36</v>
      </c>
      <c r="O734" s="12" t="s">
        <v>69</v>
      </c>
      <c r="P734" s="19"/>
    </row>
    <row r="735" spans="2:16" ht="21" customHeight="1" x14ac:dyDescent="0.3">
      <c r="B735" s="3" t="s">
        <v>73</v>
      </c>
      <c r="C735" s="3">
        <v>23</v>
      </c>
      <c r="D735" s="4" t="s">
        <v>29</v>
      </c>
      <c r="E735" s="5" t="s">
        <v>34</v>
      </c>
      <c r="F735" s="3" t="s">
        <v>46</v>
      </c>
      <c r="G735" s="3">
        <v>0</v>
      </c>
      <c r="H735" s="6">
        <v>0</v>
      </c>
      <c r="I735" s="2">
        <v>1</v>
      </c>
      <c r="J735" s="3">
        <v>2.5462962962962961E-3</v>
      </c>
      <c r="K735" s="7"/>
      <c r="L735" s="3"/>
      <c r="M735" s="3" t="s">
        <v>44</v>
      </c>
      <c r="N735" s="3" t="s">
        <v>27</v>
      </c>
      <c r="O735" s="3" t="s">
        <v>28</v>
      </c>
      <c r="P735" s="19"/>
    </row>
    <row r="736" spans="2:16" ht="21" customHeight="1" x14ac:dyDescent="0.3">
      <c r="B736" s="3" t="s">
        <v>73</v>
      </c>
      <c r="C736" s="12">
        <v>19</v>
      </c>
      <c r="D736" s="13" t="s">
        <v>41</v>
      </c>
      <c r="E736" s="14" t="s">
        <v>34</v>
      </c>
      <c r="F736" s="12" t="s">
        <v>46</v>
      </c>
      <c r="G736" s="12">
        <v>0</v>
      </c>
      <c r="H736" s="15">
        <v>0</v>
      </c>
      <c r="I736" s="16">
        <v>4</v>
      </c>
      <c r="J736" s="12">
        <v>2.5462962962962961E-3</v>
      </c>
      <c r="K736" s="17"/>
      <c r="L736" s="12"/>
      <c r="M736" s="12" t="s">
        <v>47</v>
      </c>
      <c r="N736" s="12" t="s">
        <v>21</v>
      </c>
      <c r="O736" s="12" t="s">
        <v>67</v>
      </c>
      <c r="P736" s="19"/>
    </row>
    <row r="737" spans="2:16" ht="21" customHeight="1" x14ac:dyDescent="0.3">
      <c r="B737" s="3" t="s">
        <v>73</v>
      </c>
      <c r="C737" s="3">
        <v>27</v>
      </c>
      <c r="D737" s="4" t="s">
        <v>48</v>
      </c>
      <c r="E737" s="5" t="s">
        <v>16</v>
      </c>
      <c r="F737" s="3" t="s">
        <v>46</v>
      </c>
      <c r="G737" s="3">
        <v>0</v>
      </c>
      <c r="H737" s="6">
        <v>0</v>
      </c>
      <c r="I737" s="2">
        <v>1</v>
      </c>
      <c r="J737" s="3">
        <v>2.5462962962962961E-3</v>
      </c>
      <c r="K737" s="7"/>
      <c r="L737" s="3"/>
      <c r="M737" s="3" t="s">
        <v>32</v>
      </c>
      <c r="N737" s="3" t="s">
        <v>21</v>
      </c>
      <c r="O737" s="3" t="s">
        <v>66</v>
      </c>
      <c r="P737" s="19"/>
    </row>
    <row r="738" spans="2:16" ht="21" customHeight="1" x14ac:dyDescent="0.3">
      <c r="B738" s="3" t="s">
        <v>14</v>
      </c>
      <c r="C738" s="12">
        <v>15</v>
      </c>
      <c r="D738" s="13" t="s">
        <v>61</v>
      </c>
      <c r="E738" s="14" t="s">
        <v>53</v>
      </c>
      <c r="F738" s="12" t="s">
        <v>24</v>
      </c>
      <c r="G738" s="12">
        <v>3</v>
      </c>
      <c r="H738" s="15">
        <v>12000000</v>
      </c>
      <c r="I738" s="16">
        <v>4</v>
      </c>
      <c r="J738" s="12">
        <v>2.7777777777777779E-3</v>
      </c>
      <c r="K738" s="17" t="s">
        <v>18</v>
      </c>
      <c r="L738" s="12" t="s">
        <v>31</v>
      </c>
      <c r="M738" s="12" t="s">
        <v>32</v>
      </c>
      <c r="N738" s="12" t="s">
        <v>21</v>
      </c>
      <c r="O738" s="12" t="s">
        <v>57</v>
      </c>
      <c r="P738" s="19"/>
    </row>
    <row r="739" spans="2:16" ht="21" customHeight="1" x14ac:dyDescent="0.3">
      <c r="B739" s="3" t="s">
        <v>14</v>
      </c>
      <c r="C739" s="3">
        <v>4</v>
      </c>
      <c r="D739" s="4" t="s">
        <v>75</v>
      </c>
      <c r="E739" s="5" t="s">
        <v>30</v>
      </c>
      <c r="F739" s="3" t="s">
        <v>24</v>
      </c>
      <c r="G739" s="3">
        <v>1</v>
      </c>
      <c r="H739" s="6">
        <v>19000000</v>
      </c>
      <c r="I739" s="2">
        <v>2</v>
      </c>
      <c r="J739" s="3">
        <v>2.7777777777777779E-3</v>
      </c>
      <c r="K739" s="7" t="s">
        <v>50</v>
      </c>
      <c r="L739" s="3" t="s">
        <v>51</v>
      </c>
      <c r="M739" s="3" t="s">
        <v>26</v>
      </c>
      <c r="N739" s="3" t="s">
        <v>36</v>
      </c>
      <c r="O739" s="3" t="s">
        <v>37</v>
      </c>
      <c r="P739" s="19"/>
    </row>
    <row r="740" spans="2:16" ht="21" customHeight="1" x14ac:dyDescent="0.3">
      <c r="B740" s="3" t="s">
        <v>14</v>
      </c>
      <c r="C740" s="12">
        <v>11</v>
      </c>
      <c r="D740" s="13" t="s">
        <v>29</v>
      </c>
      <c r="E740" s="14" t="s">
        <v>16</v>
      </c>
      <c r="F740" s="12" t="s">
        <v>17</v>
      </c>
      <c r="G740" s="12">
        <v>2</v>
      </c>
      <c r="H740" s="15">
        <v>38000000</v>
      </c>
      <c r="I740" s="16">
        <v>1</v>
      </c>
      <c r="J740" s="12">
        <v>2.7777777777777779E-3</v>
      </c>
      <c r="K740" s="17" t="s">
        <v>77</v>
      </c>
      <c r="L740" s="12" t="s">
        <v>43</v>
      </c>
      <c r="M740" s="12" t="s">
        <v>44</v>
      </c>
      <c r="N740" s="12" t="s">
        <v>27</v>
      </c>
      <c r="O740" s="12" t="s">
        <v>78</v>
      </c>
      <c r="P740" s="19"/>
    </row>
    <row r="741" spans="2:16" ht="21" customHeight="1" x14ac:dyDescent="0.3">
      <c r="B741" s="3" t="s">
        <v>14</v>
      </c>
      <c r="C741" s="3">
        <v>23</v>
      </c>
      <c r="D741" s="4" t="s">
        <v>29</v>
      </c>
      <c r="E741" s="5" t="s">
        <v>34</v>
      </c>
      <c r="F741" s="3" t="s">
        <v>17</v>
      </c>
      <c r="G741" s="3">
        <v>1</v>
      </c>
      <c r="H741" s="6">
        <v>7000000</v>
      </c>
      <c r="I741" s="2">
        <v>3</v>
      </c>
      <c r="J741" s="3">
        <v>2.7777777777777779E-3</v>
      </c>
      <c r="K741" s="7" t="s">
        <v>18</v>
      </c>
      <c r="L741" s="3" t="s">
        <v>19</v>
      </c>
      <c r="M741" s="3" t="s">
        <v>47</v>
      </c>
      <c r="N741" s="3" t="s">
        <v>39</v>
      </c>
      <c r="O741" s="3" t="s">
        <v>40</v>
      </c>
      <c r="P741" s="19"/>
    </row>
    <row r="742" spans="2:16" ht="21" customHeight="1" x14ac:dyDescent="0.3">
      <c r="B742" s="3" t="s">
        <v>14</v>
      </c>
      <c r="C742" s="12">
        <v>8</v>
      </c>
      <c r="D742" s="13" t="s">
        <v>41</v>
      </c>
      <c r="E742" s="14" t="s">
        <v>30</v>
      </c>
      <c r="F742" s="12" t="s">
        <v>24</v>
      </c>
      <c r="G742" s="12">
        <v>4</v>
      </c>
      <c r="H742" s="15">
        <v>20000000</v>
      </c>
      <c r="I742" s="16">
        <v>4</v>
      </c>
      <c r="J742" s="12">
        <v>2.7777777777777779E-3</v>
      </c>
      <c r="K742" s="17" t="s">
        <v>65</v>
      </c>
      <c r="L742" s="12" t="s">
        <v>19</v>
      </c>
      <c r="M742" s="12" t="s">
        <v>20</v>
      </c>
      <c r="N742" s="12" t="s">
        <v>27</v>
      </c>
      <c r="O742" s="12" t="s">
        <v>33</v>
      </c>
      <c r="P742" s="19"/>
    </row>
    <row r="743" spans="2:16" ht="21" customHeight="1" x14ac:dyDescent="0.3">
      <c r="B743" s="3" t="s">
        <v>14</v>
      </c>
      <c r="C743" s="3">
        <v>8</v>
      </c>
      <c r="D743" s="4" t="s">
        <v>41</v>
      </c>
      <c r="E743" s="5" t="s">
        <v>30</v>
      </c>
      <c r="F743" s="3" t="s">
        <v>17</v>
      </c>
      <c r="G743" s="3">
        <v>3</v>
      </c>
      <c r="H743" s="6">
        <v>15000000</v>
      </c>
      <c r="I743" s="2">
        <v>1</v>
      </c>
      <c r="J743" s="3">
        <v>2.7777777777777779E-3</v>
      </c>
      <c r="K743" s="7" t="s">
        <v>18</v>
      </c>
      <c r="L743" s="3" t="s">
        <v>51</v>
      </c>
      <c r="M743" s="3" t="s">
        <v>35</v>
      </c>
      <c r="N743" s="3" t="s">
        <v>21</v>
      </c>
      <c r="O743" s="3" t="s">
        <v>39</v>
      </c>
      <c r="P743" s="19"/>
    </row>
    <row r="744" spans="2:16" ht="21" customHeight="1" x14ac:dyDescent="0.3">
      <c r="B744" s="3" t="s">
        <v>14</v>
      </c>
      <c r="C744" s="12">
        <v>29</v>
      </c>
      <c r="D744" s="13" t="s">
        <v>41</v>
      </c>
      <c r="E744" s="14" t="s">
        <v>16</v>
      </c>
      <c r="F744" s="12" t="s">
        <v>17</v>
      </c>
      <c r="G744" s="12">
        <v>2</v>
      </c>
      <c r="H744" s="15">
        <v>12000000</v>
      </c>
      <c r="I744" s="16">
        <v>1</v>
      </c>
      <c r="J744" s="12">
        <v>2.7777777777777779E-3</v>
      </c>
      <c r="K744" s="17" t="s">
        <v>18</v>
      </c>
      <c r="L744" s="12" t="s">
        <v>68</v>
      </c>
      <c r="M744" s="12" t="s">
        <v>52</v>
      </c>
      <c r="N744" s="12" t="s">
        <v>21</v>
      </c>
      <c r="O744" s="12" t="s">
        <v>66</v>
      </c>
      <c r="P744" s="19"/>
    </row>
    <row r="745" spans="2:16" ht="21" customHeight="1" x14ac:dyDescent="0.3">
      <c r="B745" s="3" t="s">
        <v>14</v>
      </c>
      <c r="C745" s="3">
        <v>25</v>
      </c>
      <c r="D745" s="4" t="s">
        <v>41</v>
      </c>
      <c r="E745" s="5" t="s">
        <v>34</v>
      </c>
      <c r="F745" s="3" t="s">
        <v>24</v>
      </c>
      <c r="G745" s="3">
        <v>5</v>
      </c>
      <c r="H745" s="6">
        <v>25000000</v>
      </c>
      <c r="I745" s="2">
        <v>3</v>
      </c>
      <c r="J745" s="3">
        <v>2.7777777777777779E-3</v>
      </c>
      <c r="K745" s="7" t="s">
        <v>18</v>
      </c>
      <c r="L745" s="3" t="s">
        <v>31</v>
      </c>
      <c r="M745" s="3" t="s">
        <v>55</v>
      </c>
      <c r="N745" s="3" t="s">
        <v>36</v>
      </c>
      <c r="O745" s="3" t="s">
        <v>69</v>
      </c>
      <c r="P745" s="19"/>
    </row>
    <row r="746" spans="2:16" ht="21" customHeight="1" x14ac:dyDescent="0.3">
      <c r="B746" s="3" t="s">
        <v>14</v>
      </c>
      <c r="C746" s="12">
        <v>22</v>
      </c>
      <c r="D746" s="13" t="s">
        <v>48</v>
      </c>
      <c r="E746" s="14" t="s">
        <v>30</v>
      </c>
      <c r="F746" s="12" t="s">
        <v>24</v>
      </c>
      <c r="G746" s="12">
        <v>2</v>
      </c>
      <c r="H746" s="15">
        <v>12000000</v>
      </c>
      <c r="I746" s="16">
        <v>4</v>
      </c>
      <c r="J746" s="12">
        <v>2.7777777777777779E-3</v>
      </c>
      <c r="K746" s="17" t="s">
        <v>18</v>
      </c>
      <c r="L746" s="12" t="s">
        <v>43</v>
      </c>
      <c r="M746" s="12" t="s">
        <v>26</v>
      </c>
      <c r="N746" s="12" t="s">
        <v>27</v>
      </c>
      <c r="O746" s="12" t="s">
        <v>56</v>
      </c>
      <c r="P746" s="19"/>
    </row>
    <row r="747" spans="2:16" ht="21" customHeight="1" x14ac:dyDescent="0.3">
      <c r="B747" s="3" t="s">
        <v>14</v>
      </c>
      <c r="C747" s="3">
        <v>15</v>
      </c>
      <c r="D747" s="4" t="s">
        <v>61</v>
      </c>
      <c r="E747" s="5" t="s">
        <v>53</v>
      </c>
      <c r="F747" s="3" t="s">
        <v>24</v>
      </c>
      <c r="G747" s="3">
        <v>3</v>
      </c>
      <c r="H747" s="6">
        <v>12000000</v>
      </c>
      <c r="I747" s="2">
        <v>4</v>
      </c>
      <c r="J747" s="3">
        <v>2.7777777777777779E-3</v>
      </c>
      <c r="K747" s="7" t="s">
        <v>18</v>
      </c>
      <c r="L747" s="3" t="s">
        <v>31</v>
      </c>
      <c r="M747" s="3" t="s">
        <v>32</v>
      </c>
      <c r="N747" s="3" t="s">
        <v>21</v>
      </c>
      <c r="O747" s="3" t="s">
        <v>57</v>
      </c>
      <c r="P747" s="19"/>
    </row>
    <row r="748" spans="2:16" ht="21" customHeight="1" x14ac:dyDescent="0.3">
      <c r="B748" s="3" t="s">
        <v>14</v>
      </c>
      <c r="C748" s="12">
        <v>4</v>
      </c>
      <c r="D748" s="13" t="s">
        <v>75</v>
      </c>
      <c r="E748" s="14" t="s">
        <v>30</v>
      </c>
      <c r="F748" s="12" t="s">
        <v>24</v>
      </c>
      <c r="G748" s="12">
        <v>1</v>
      </c>
      <c r="H748" s="15">
        <v>19000000</v>
      </c>
      <c r="I748" s="16">
        <v>2</v>
      </c>
      <c r="J748" s="12">
        <v>2.7777777777777779E-3</v>
      </c>
      <c r="K748" s="17" t="s">
        <v>50</v>
      </c>
      <c r="L748" s="12" t="s">
        <v>51</v>
      </c>
      <c r="M748" s="12" t="s">
        <v>26</v>
      </c>
      <c r="N748" s="12" t="s">
        <v>36</v>
      </c>
      <c r="O748" s="12" t="s">
        <v>37</v>
      </c>
      <c r="P748" s="19"/>
    </row>
    <row r="749" spans="2:16" ht="21" customHeight="1" x14ac:dyDescent="0.3">
      <c r="B749" s="3" t="s">
        <v>73</v>
      </c>
      <c r="C749" s="3">
        <v>25</v>
      </c>
      <c r="D749" s="4" t="s">
        <v>41</v>
      </c>
      <c r="E749" s="5" t="s">
        <v>34</v>
      </c>
      <c r="F749" s="3" t="s">
        <v>46</v>
      </c>
      <c r="G749" s="3">
        <v>0</v>
      </c>
      <c r="H749" s="6">
        <v>0</v>
      </c>
      <c r="I749" s="2">
        <v>5</v>
      </c>
      <c r="J749" s="3">
        <v>2.7777777777777779E-3</v>
      </c>
      <c r="K749" s="7"/>
      <c r="L749" s="3"/>
      <c r="M749" s="3" t="s">
        <v>35</v>
      </c>
      <c r="N749" s="3" t="s">
        <v>36</v>
      </c>
      <c r="O749" s="3" t="s">
        <v>58</v>
      </c>
      <c r="P749" s="19"/>
    </row>
    <row r="750" spans="2:16" ht="21" customHeight="1" x14ac:dyDescent="0.3">
      <c r="B750" s="3" t="s">
        <v>73</v>
      </c>
      <c r="C750" s="12">
        <v>26</v>
      </c>
      <c r="D750" s="13" t="s">
        <v>48</v>
      </c>
      <c r="E750" s="14" t="s">
        <v>16</v>
      </c>
      <c r="F750" s="12" t="s">
        <v>24</v>
      </c>
      <c r="G750" s="12">
        <v>0</v>
      </c>
      <c r="H750" s="15">
        <v>0</v>
      </c>
      <c r="I750" s="16">
        <v>2</v>
      </c>
      <c r="J750" s="12">
        <v>2.7777777777777779E-3</v>
      </c>
      <c r="K750" s="17"/>
      <c r="L750" s="12"/>
      <c r="M750" s="12" t="s">
        <v>47</v>
      </c>
      <c r="N750" s="12" t="s">
        <v>27</v>
      </c>
      <c r="O750" s="12" t="s">
        <v>28</v>
      </c>
      <c r="P750" s="19"/>
    </row>
    <row r="751" spans="2:16" ht="21" customHeight="1" x14ac:dyDescent="0.3">
      <c r="B751" s="3" t="s">
        <v>73</v>
      </c>
      <c r="C751" s="3">
        <v>26</v>
      </c>
      <c r="D751" s="4" t="s">
        <v>48</v>
      </c>
      <c r="E751" s="5" t="s">
        <v>30</v>
      </c>
      <c r="F751" s="3" t="s">
        <v>24</v>
      </c>
      <c r="G751" s="3">
        <v>0</v>
      </c>
      <c r="H751" s="6">
        <v>0</v>
      </c>
      <c r="I751" s="2">
        <v>3</v>
      </c>
      <c r="J751" s="3">
        <v>2.7777777777777779E-3</v>
      </c>
      <c r="K751" s="7"/>
      <c r="L751" s="3"/>
      <c r="M751" s="3" t="s">
        <v>55</v>
      </c>
      <c r="N751" s="3" t="s">
        <v>27</v>
      </c>
      <c r="O751" s="3" t="s">
        <v>28</v>
      </c>
      <c r="P751" s="19"/>
    </row>
    <row r="752" spans="2:16" ht="21" customHeight="1" x14ac:dyDescent="0.3">
      <c r="B752" s="3" t="s">
        <v>73</v>
      </c>
      <c r="C752" s="12">
        <v>10</v>
      </c>
      <c r="D752" s="13" t="s">
        <v>72</v>
      </c>
      <c r="E752" s="14" t="s">
        <v>34</v>
      </c>
      <c r="F752" s="12" t="s">
        <v>17</v>
      </c>
      <c r="G752" s="12">
        <v>0</v>
      </c>
      <c r="H752" s="15">
        <v>0</v>
      </c>
      <c r="I752" s="16">
        <v>3</v>
      </c>
      <c r="J752" s="12">
        <v>2.7777777777777779E-3</v>
      </c>
      <c r="K752" s="17"/>
      <c r="L752" s="12"/>
      <c r="M752" s="12" t="s">
        <v>47</v>
      </c>
      <c r="N752" s="12" t="s">
        <v>39</v>
      </c>
      <c r="O752" s="12" t="s">
        <v>40</v>
      </c>
      <c r="P752" s="19"/>
    </row>
    <row r="753" spans="2:16" ht="21" customHeight="1" x14ac:dyDescent="0.3">
      <c r="B753" s="3" t="s">
        <v>14</v>
      </c>
      <c r="C753" s="3">
        <v>16</v>
      </c>
      <c r="D753" s="4" t="s">
        <v>59</v>
      </c>
      <c r="E753" s="5" t="s">
        <v>34</v>
      </c>
      <c r="F753" s="3" t="s">
        <v>24</v>
      </c>
      <c r="G753" s="3">
        <v>2</v>
      </c>
      <c r="H753" s="6">
        <v>12000000</v>
      </c>
      <c r="I753" s="2">
        <v>1</v>
      </c>
      <c r="J753" s="3">
        <v>3.2407407407407406E-3</v>
      </c>
      <c r="K753" s="7" t="s">
        <v>18</v>
      </c>
      <c r="L753" s="3" t="s">
        <v>31</v>
      </c>
      <c r="M753" s="3" t="s">
        <v>44</v>
      </c>
      <c r="N753" s="3" t="s">
        <v>27</v>
      </c>
      <c r="O753" s="3" t="s">
        <v>28</v>
      </c>
      <c r="P753" s="19"/>
    </row>
    <row r="754" spans="2:16" ht="21" customHeight="1" x14ac:dyDescent="0.3">
      <c r="B754" s="3" t="s">
        <v>14</v>
      </c>
      <c r="C754" s="12">
        <v>11</v>
      </c>
      <c r="D754" s="13" t="s">
        <v>61</v>
      </c>
      <c r="E754" s="14" t="s">
        <v>16</v>
      </c>
      <c r="F754" s="12" t="s">
        <v>46</v>
      </c>
      <c r="G754" s="12">
        <v>2</v>
      </c>
      <c r="H754" s="15">
        <v>12000000</v>
      </c>
      <c r="I754" s="16">
        <v>4</v>
      </c>
      <c r="J754" s="12">
        <v>3.2407407407407406E-3</v>
      </c>
      <c r="K754" s="17" t="s">
        <v>18</v>
      </c>
      <c r="L754" s="12" t="s">
        <v>19</v>
      </c>
      <c r="M754" s="12" t="s">
        <v>47</v>
      </c>
      <c r="N754" s="12" t="s">
        <v>39</v>
      </c>
      <c r="O754" s="12" t="s">
        <v>40</v>
      </c>
      <c r="P754" s="19"/>
    </row>
    <row r="755" spans="2:16" ht="21" customHeight="1" x14ac:dyDescent="0.3">
      <c r="B755" s="3" t="s">
        <v>14</v>
      </c>
      <c r="C755" s="3">
        <v>1</v>
      </c>
      <c r="D755" s="4" t="s">
        <v>63</v>
      </c>
      <c r="E755" s="5" t="s">
        <v>34</v>
      </c>
      <c r="F755" s="3" t="s">
        <v>24</v>
      </c>
      <c r="G755" s="3">
        <v>2</v>
      </c>
      <c r="H755" s="6">
        <v>12000000</v>
      </c>
      <c r="I755" s="2">
        <v>2</v>
      </c>
      <c r="J755" s="3">
        <v>3.2407407407407406E-3</v>
      </c>
      <c r="K755" s="7" t="s">
        <v>18</v>
      </c>
      <c r="L755" s="3" t="s">
        <v>31</v>
      </c>
      <c r="M755" s="3" t="s">
        <v>55</v>
      </c>
      <c r="N755" s="3" t="s">
        <v>39</v>
      </c>
      <c r="O755" s="3" t="s">
        <v>70</v>
      </c>
      <c r="P755" s="19"/>
    </row>
    <row r="756" spans="2:16" ht="21" customHeight="1" x14ac:dyDescent="0.3">
      <c r="B756" s="3" t="s">
        <v>14</v>
      </c>
      <c r="C756" s="12">
        <v>9</v>
      </c>
      <c r="D756" s="13" t="s">
        <v>29</v>
      </c>
      <c r="E756" s="14" t="s">
        <v>34</v>
      </c>
      <c r="F756" s="12" t="s">
        <v>24</v>
      </c>
      <c r="G756" s="12">
        <v>2</v>
      </c>
      <c r="H756" s="15">
        <v>38000000</v>
      </c>
      <c r="I756" s="16">
        <v>5</v>
      </c>
      <c r="J756" s="12">
        <v>3.2407407407407406E-3</v>
      </c>
      <c r="K756" s="17" t="s">
        <v>50</v>
      </c>
      <c r="L756" s="12" t="s">
        <v>19</v>
      </c>
      <c r="M756" s="12" t="s">
        <v>52</v>
      </c>
      <c r="N756" s="12" t="s">
        <v>27</v>
      </c>
      <c r="O756" s="12" t="s">
        <v>33</v>
      </c>
      <c r="P756" s="19"/>
    </row>
    <row r="757" spans="2:16" ht="21" customHeight="1" x14ac:dyDescent="0.3">
      <c r="B757" s="3" t="s">
        <v>14</v>
      </c>
      <c r="C757" s="3">
        <v>11</v>
      </c>
      <c r="D757" s="4" t="s">
        <v>29</v>
      </c>
      <c r="E757" s="5" t="s">
        <v>34</v>
      </c>
      <c r="F757" s="3" t="s">
        <v>46</v>
      </c>
      <c r="G757" s="3">
        <v>2</v>
      </c>
      <c r="H757" s="6">
        <v>12000000</v>
      </c>
      <c r="I757" s="2">
        <v>5</v>
      </c>
      <c r="J757" s="3">
        <v>3.2407407407407406E-3</v>
      </c>
      <c r="K757" s="7" t="s">
        <v>18</v>
      </c>
      <c r="L757" s="3" t="s">
        <v>54</v>
      </c>
      <c r="M757" s="3" t="s">
        <v>20</v>
      </c>
      <c r="N757" s="3" t="s">
        <v>21</v>
      </c>
      <c r="O757" s="3" t="s">
        <v>67</v>
      </c>
      <c r="P757" s="19"/>
    </row>
    <row r="758" spans="2:16" ht="21" customHeight="1" x14ac:dyDescent="0.3">
      <c r="B758" s="3" t="s">
        <v>14</v>
      </c>
      <c r="C758" s="12">
        <v>22</v>
      </c>
      <c r="D758" s="13" t="s">
        <v>29</v>
      </c>
      <c r="E758" s="14" t="s">
        <v>53</v>
      </c>
      <c r="F758" s="12" t="s">
        <v>46</v>
      </c>
      <c r="G758" s="12">
        <v>3</v>
      </c>
      <c r="H758" s="15">
        <v>15000000</v>
      </c>
      <c r="I758" s="16">
        <v>4</v>
      </c>
      <c r="J758" s="12">
        <v>3.2407407407407406E-3</v>
      </c>
      <c r="K758" s="17" t="s">
        <v>18</v>
      </c>
      <c r="L758" s="12" t="s">
        <v>60</v>
      </c>
      <c r="M758" s="12" t="s">
        <v>32</v>
      </c>
      <c r="N758" s="12" t="s">
        <v>36</v>
      </c>
      <c r="O758" s="12" t="s">
        <v>69</v>
      </c>
      <c r="P758" s="19"/>
    </row>
    <row r="759" spans="2:16" ht="21" customHeight="1" x14ac:dyDescent="0.3">
      <c r="B759" s="3" t="s">
        <v>14</v>
      </c>
      <c r="C759" s="3">
        <v>30</v>
      </c>
      <c r="D759" s="4" t="s">
        <v>29</v>
      </c>
      <c r="E759" s="5" t="s">
        <v>53</v>
      </c>
      <c r="F759" s="3" t="s">
        <v>24</v>
      </c>
      <c r="G759" s="3">
        <v>3</v>
      </c>
      <c r="H759" s="6">
        <v>15000000</v>
      </c>
      <c r="I759" s="2">
        <v>3</v>
      </c>
      <c r="J759" s="3">
        <v>3.2407407407407406E-3</v>
      </c>
      <c r="K759" s="7" t="s">
        <v>18</v>
      </c>
      <c r="L759" s="3" t="s">
        <v>31</v>
      </c>
      <c r="M759" s="3" t="s">
        <v>26</v>
      </c>
      <c r="N759" s="3" t="s">
        <v>27</v>
      </c>
      <c r="O759" s="3" t="s">
        <v>33</v>
      </c>
      <c r="P759" s="19"/>
    </row>
    <row r="760" spans="2:16" ht="21" customHeight="1" x14ac:dyDescent="0.3">
      <c r="B760" s="3" t="s">
        <v>14</v>
      </c>
      <c r="C760" s="12">
        <v>10</v>
      </c>
      <c r="D760" s="13" t="s">
        <v>41</v>
      </c>
      <c r="E760" s="14" t="s">
        <v>30</v>
      </c>
      <c r="F760" s="12" t="s">
        <v>17</v>
      </c>
      <c r="G760" s="12">
        <v>4</v>
      </c>
      <c r="H760" s="15">
        <v>11000000</v>
      </c>
      <c r="I760" s="16">
        <v>2</v>
      </c>
      <c r="J760" s="12">
        <v>3.2407407407407406E-3</v>
      </c>
      <c r="K760" s="17" t="s">
        <v>65</v>
      </c>
      <c r="L760" s="12" t="s">
        <v>19</v>
      </c>
      <c r="M760" s="12" t="s">
        <v>32</v>
      </c>
      <c r="N760" s="12" t="s">
        <v>27</v>
      </c>
      <c r="O760" s="12" t="s">
        <v>78</v>
      </c>
      <c r="P760" s="19"/>
    </row>
    <row r="761" spans="2:16" ht="21" customHeight="1" x14ac:dyDescent="0.3">
      <c r="B761" s="3" t="s">
        <v>14</v>
      </c>
      <c r="C761" s="3">
        <v>24</v>
      </c>
      <c r="D761" s="4" t="s">
        <v>41</v>
      </c>
      <c r="E761" s="5" t="s">
        <v>16</v>
      </c>
      <c r="F761" s="3" t="s">
        <v>46</v>
      </c>
      <c r="G761" s="3">
        <v>4</v>
      </c>
      <c r="H761" s="6">
        <v>20000000</v>
      </c>
      <c r="I761" s="2">
        <v>1</v>
      </c>
      <c r="J761" s="3">
        <v>3.2407407407407406E-3</v>
      </c>
      <c r="K761" s="7" t="s">
        <v>65</v>
      </c>
      <c r="L761" s="3" t="s">
        <v>19</v>
      </c>
      <c r="M761" s="3" t="s">
        <v>32</v>
      </c>
      <c r="N761" s="3" t="s">
        <v>39</v>
      </c>
      <c r="O761" s="3" t="s">
        <v>40</v>
      </c>
      <c r="P761" s="19"/>
    </row>
    <row r="762" spans="2:16" ht="21" customHeight="1" x14ac:dyDescent="0.3">
      <c r="B762" s="3" t="s">
        <v>14</v>
      </c>
      <c r="C762" s="12">
        <v>26</v>
      </c>
      <c r="D762" s="13" t="s">
        <v>41</v>
      </c>
      <c r="E762" s="14" t="s">
        <v>30</v>
      </c>
      <c r="F762" s="12" t="s">
        <v>46</v>
      </c>
      <c r="G762" s="12">
        <v>5</v>
      </c>
      <c r="H762" s="15">
        <v>20000000</v>
      </c>
      <c r="I762" s="16">
        <v>2</v>
      </c>
      <c r="J762" s="12">
        <v>3.2407407407407406E-3</v>
      </c>
      <c r="K762" s="17" t="s">
        <v>18</v>
      </c>
      <c r="L762" s="12" t="s">
        <v>19</v>
      </c>
      <c r="M762" s="12" t="s">
        <v>32</v>
      </c>
      <c r="N762" s="12" t="s">
        <v>21</v>
      </c>
      <c r="O762" s="12" t="s">
        <v>45</v>
      </c>
      <c r="P762" s="19"/>
    </row>
    <row r="763" spans="2:16" ht="21" customHeight="1" x14ac:dyDescent="0.3">
      <c r="B763" s="3" t="s">
        <v>14</v>
      </c>
      <c r="C763" s="3">
        <v>1</v>
      </c>
      <c r="D763" s="4" t="s">
        <v>41</v>
      </c>
      <c r="E763" s="5" t="s">
        <v>34</v>
      </c>
      <c r="F763" s="3" t="s">
        <v>49</v>
      </c>
      <c r="G763" s="3">
        <v>4</v>
      </c>
      <c r="H763" s="6">
        <v>20000000</v>
      </c>
      <c r="I763" s="2">
        <v>2</v>
      </c>
      <c r="J763" s="3">
        <v>3.2407407407407406E-3</v>
      </c>
      <c r="K763" s="7" t="s">
        <v>18</v>
      </c>
      <c r="L763" s="3" t="s">
        <v>43</v>
      </c>
      <c r="M763" s="3" t="s">
        <v>35</v>
      </c>
      <c r="N763" s="3" t="s">
        <v>21</v>
      </c>
      <c r="O763" s="3" t="s">
        <v>67</v>
      </c>
      <c r="P763" s="19"/>
    </row>
    <row r="764" spans="2:16" ht="21" customHeight="1" x14ac:dyDescent="0.3">
      <c r="B764" s="3" t="s">
        <v>14</v>
      </c>
      <c r="C764" s="12">
        <v>30</v>
      </c>
      <c r="D764" s="13" t="s">
        <v>41</v>
      </c>
      <c r="E764" s="14" t="s">
        <v>53</v>
      </c>
      <c r="F764" s="12" t="s">
        <v>49</v>
      </c>
      <c r="G764" s="12">
        <v>1</v>
      </c>
      <c r="H764" s="15">
        <v>7000000</v>
      </c>
      <c r="I764" s="16">
        <v>3</v>
      </c>
      <c r="J764" s="12">
        <v>3.2407407407407406E-3</v>
      </c>
      <c r="K764" s="17" t="s">
        <v>18</v>
      </c>
      <c r="L764" s="12" t="s">
        <v>51</v>
      </c>
      <c r="M764" s="12" t="s">
        <v>35</v>
      </c>
      <c r="N764" s="12" t="s">
        <v>36</v>
      </c>
      <c r="O764" s="12" t="s">
        <v>58</v>
      </c>
      <c r="P764" s="19"/>
    </row>
    <row r="765" spans="2:16" ht="21" customHeight="1" x14ac:dyDescent="0.3">
      <c r="B765" s="3" t="s">
        <v>14</v>
      </c>
      <c r="C765" s="3">
        <v>8</v>
      </c>
      <c r="D765" s="4" t="s">
        <v>41</v>
      </c>
      <c r="E765" s="5" t="s">
        <v>34</v>
      </c>
      <c r="F765" s="3" t="s">
        <v>24</v>
      </c>
      <c r="G765" s="3">
        <v>5</v>
      </c>
      <c r="H765" s="6">
        <v>25000000</v>
      </c>
      <c r="I765" s="2">
        <v>4</v>
      </c>
      <c r="J765" s="3">
        <v>3.2407407407407406E-3</v>
      </c>
      <c r="K765" s="7" t="s">
        <v>18</v>
      </c>
      <c r="L765" s="3" t="s">
        <v>25</v>
      </c>
      <c r="M765" s="3" t="s">
        <v>20</v>
      </c>
      <c r="N765" s="3" t="s">
        <v>36</v>
      </c>
      <c r="O765" s="3" t="s">
        <v>69</v>
      </c>
      <c r="P765" s="19"/>
    </row>
    <row r="766" spans="2:16" ht="21" customHeight="1" x14ac:dyDescent="0.3">
      <c r="B766" s="3" t="s">
        <v>14</v>
      </c>
      <c r="C766" s="12">
        <v>11</v>
      </c>
      <c r="D766" s="13" t="s">
        <v>41</v>
      </c>
      <c r="E766" s="14" t="s">
        <v>16</v>
      </c>
      <c r="F766" s="12" t="s">
        <v>46</v>
      </c>
      <c r="G766" s="12">
        <v>3</v>
      </c>
      <c r="H766" s="15">
        <v>15000000</v>
      </c>
      <c r="I766" s="16">
        <v>3</v>
      </c>
      <c r="J766" s="12">
        <v>3.2407407407407406E-3</v>
      </c>
      <c r="K766" s="17" t="s">
        <v>18</v>
      </c>
      <c r="L766" s="12" t="s">
        <v>43</v>
      </c>
      <c r="M766" s="12" t="s">
        <v>26</v>
      </c>
      <c r="N766" s="12" t="s">
        <v>21</v>
      </c>
      <c r="O766" s="12" t="s">
        <v>67</v>
      </c>
      <c r="P766" s="19"/>
    </row>
    <row r="767" spans="2:16" ht="21" customHeight="1" x14ac:dyDescent="0.3">
      <c r="B767" s="3" t="s">
        <v>14</v>
      </c>
      <c r="C767" s="3">
        <v>11</v>
      </c>
      <c r="D767" s="4" t="s">
        <v>41</v>
      </c>
      <c r="E767" s="5" t="s">
        <v>42</v>
      </c>
      <c r="F767" s="3" t="s">
        <v>46</v>
      </c>
      <c r="G767" s="3">
        <v>3</v>
      </c>
      <c r="H767" s="6">
        <v>15000000</v>
      </c>
      <c r="I767" s="2">
        <v>1</v>
      </c>
      <c r="J767" s="3">
        <v>3.2407407407407406E-3</v>
      </c>
      <c r="K767" s="7" t="s">
        <v>18</v>
      </c>
      <c r="L767" s="3" t="s">
        <v>38</v>
      </c>
      <c r="M767" s="3" t="s">
        <v>52</v>
      </c>
      <c r="N767" s="3" t="s">
        <v>21</v>
      </c>
      <c r="O767" s="3" t="s">
        <v>45</v>
      </c>
      <c r="P767" s="19"/>
    </row>
    <row r="768" spans="2:16" ht="21" customHeight="1" x14ac:dyDescent="0.3">
      <c r="B768" s="3" t="s">
        <v>14</v>
      </c>
      <c r="C768" s="12">
        <v>9</v>
      </c>
      <c r="D768" s="13" t="s">
        <v>48</v>
      </c>
      <c r="E768" s="14" t="s">
        <v>42</v>
      </c>
      <c r="F768" s="12" t="s">
        <v>24</v>
      </c>
      <c r="G768" s="12">
        <v>1</v>
      </c>
      <c r="H768" s="15">
        <v>19000000</v>
      </c>
      <c r="I768" s="16">
        <v>5</v>
      </c>
      <c r="J768" s="12">
        <v>3.2407407407407406E-3</v>
      </c>
      <c r="K768" s="17" t="s">
        <v>50</v>
      </c>
      <c r="L768" s="12" t="s">
        <v>31</v>
      </c>
      <c r="M768" s="12" t="s">
        <v>55</v>
      </c>
      <c r="N768" s="12" t="s">
        <v>36</v>
      </c>
      <c r="O768" s="12" t="s">
        <v>58</v>
      </c>
      <c r="P768" s="19"/>
    </row>
    <row r="769" spans="2:16" ht="21" customHeight="1" x14ac:dyDescent="0.3">
      <c r="B769" s="3" t="s">
        <v>14</v>
      </c>
      <c r="C769" s="3">
        <v>22</v>
      </c>
      <c r="D769" s="4" t="s">
        <v>48</v>
      </c>
      <c r="E769" s="5" t="s">
        <v>34</v>
      </c>
      <c r="F769" s="3" t="s">
        <v>46</v>
      </c>
      <c r="G769" s="3">
        <v>1</v>
      </c>
      <c r="H769" s="6">
        <v>19000000</v>
      </c>
      <c r="I769" s="2">
        <v>1</v>
      </c>
      <c r="J769" s="3">
        <v>3.2407407407407406E-3</v>
      </c>
      <c r="K769" s="7" t="s">
        <v>50</v>
      </c>
      <c r="L769" s="3" t="s">
        <v>68</v>
      </c>
      <c r="M769" s="3" t="s">
        <v>55</v>
      </c>
      <c r="N769" s="3" t="s">
        <v>27</v>
      </c>
      <c r="O769" s="3" t="s">
        <v>33</v>
      </c>
      <c r="P769" s="19"/>
    </row>
    <row r="770" spans="2:16" ht="21" customHeight="1" x14ac:dyDescent="0.3">
      <c r="B770" s="3" t="s">
        <v>14</v>
      </c>
      <c r="C770" s="12">
        <v>12</v>
      </c>
      <c r="D770" s="13" t="s">
        <v>48</v>
      </c>
      <c r="E770" s="14" t="s">
        <v>30</v>
      </c>
      <c r="F770" s="12" t="s">
        <v>46</v>
      </c>
      <c r="G770" s="12">
        <v>4</v>
      </c>
      <c r="H770" s="15">
        <v>20000000</v>
      </c>
      <c r="I770" s="16">
        <v>2</v>
      </c>
      <c r="J770" s="12">
        <v>3.2407407407407406E-3</v>
      </c>
      <c r="K770" s="17" t="s">
        <v>18</v>
      </c>
      <c r="L770" s="12" t="s">
        <v>31</v>
      </c>
      <c r="M770" s="12" t="s">
        <v>35</v>
      </c>
      <c r="N770" s="12" t="s">
        <v>21</v>
      </c>
      <c r="O770" s="12" t="s">
        <v>57</v>
      </c>
      <c r="P770" s="19"/>
    </row>
    <row r="771" spans="2:16" ht="21" customHeight="1" x14ac:dyDescent="0.3">
      <c r="B771" s="3" t="s">
        <v>14</v>
      </c>
      <c r="C771" s="3">
        <v>22</v>
      </c>
      <c r="D771" s="4" t="s">
        <v>48</v>
      </c>
      <c r="E771" s="5" t="s">
        <v>34</v>
      </c>
      <c r="F771" s="3" t="s">
        <v>46</v>
      </c>
      <c r="G771" s="3">
        <v>3</v>
      </c>
      <c r="H771" s="6">
        <v>15000000</v>
      </c>
      <c r="I771" s="2">
        <v>1</v>
      </c>
      <c r="J771" s="3">
        <v>3.2407407407407406E-3</v>
      </c>
      <c r="K771" s="7" t="s">
        <v>18</v>
      </c>
      <c r="L771" s="3" t="s">
        <v>19</v>
      </c>
      <c r="M771" s="3" t="s">
        <v>52</v>
      </c>
      <c r="N771" s="3" t="s">
        <v>21</v>
      </c>
      <c r="O771" s="3" t="s">
        <v>67</v>
      </c>
      <c r="P771" s="19"/>
    </row>
    <row r="772" spans="2:16" ht="21" customHeight="1" x14ac:dyDescent="0.3">
      <c r="B772" s="3" t="s">
        <v>14</v>
      </c>
      <c r="C772" s="12">
        <v>16</v>
      </c>
      <c r="D772" s="13" t="s">
        <v>59</v>
      </c>
      <c r="E772" s="14" t="s">
        <v>34</v>
      </c>
      <c r="F772" s="12" t="s">
        <v>24</v>
      </c>
      <c r="G772" s="12">
        <v>2</v>
      </c>
      <c r="H772" s="15">
        <v>12000000</v>
      </c>
      <c r="I772" s="16">
        <v>1</v>
      </c>
      <c r="J772" s="12">
        <v>3.2407407407407406E-3</v>
      </c>
      <c r="K772" s="17" t="s">
        <v>18</v>
      </c>
      <c r="L772" s="12" t="s">
        <v>31</v>
      </c>
      <c r="M772" s="12" t="s">
        <v>44</v>
      </c>
      <c r="N772" s="12" t="s">
        <v>27</v>
      </c>
      <c r="O772" s="12" t="s">
        <v>28</v>
      </c>
      <c r="P772" s="19"/>
    </row>
    <row r="773" spans="2:16" ht="21" customHeight="1" x14ac:dyDescent="0.3">
      <c r="B773" s="3" t="s">
        <v>14</v>
      </c>
      <c r="C773" s="3">
        <v>11</v>
      </c>
      <c r="D773" s="4" t="s">
        <v>61</v>
      </c>
      <c r="E773" s="5" t="s">
        <v>16</v>
      </c>
      <c r="F773" s="3" t="s">
        <v>46</v>
      </c>
      <c r="G773" s="3">
        <v>2</v>
      </c>
      <c r="H773" s="6">
        <v>12000000</v>
      </c>
      <c r="I773" s="2">
        <v>4</v>
      </c>
      <c r="J773" s="3">
        <v>3.2407407407407406E-3</v>
      </c>
      <c r="K773" s="7" t="s">
        <v>18</v>
      </c>
      <c r="L773" s="3" t="s">
        <v>19</v>
      </c>
      <c r="M773" s="3" t="s">
        <v>47</v>
      </c>
      <c r="N773" s="3" t="s">
        <v>39</v>
      </c>
      <c r="O773" s="3" t="s">
        <v>40</v>
      </c>
      <c r="P773" s="19"/>
    </row>
    <row r="774" spans="2:16" ht="21" customHeight="1" x14ac:dyDescent="0.3">
      <c r="B774" s="3" t="s">
        <v>14</v>
      </c>
      <c r="C774" s="12">
        <v>1</v>
      </c>
      <c r="D774" s="13" t="s">
        <v>63</v>
      </c>
      <c r="E774" s="14" t="s">
        <v>34</v>
      </c>
      <c r="F774" s="12" t="s">
        <v>24</v>
      </c>
      <c r="G774" s="12">
        <v>2</v>
      </c>
      <c r="H774" s="15">
        <v>12000000</v>
      </c>
      <c r="I774" s="16">
        <v>2</v>
      </c>
      <c r="J774" s="12">
        <v>3.2407407407407406E-3</v>
      </c>
      <c r="K774" s="17" t="s">
        <v>18</v>
      </c>
      <c r="L774" s="12" t="s">
        <v>31</v>
      </c>
      <c r="M774" s="12" t="s">
        <v>55</v>
      </c>
      <c r="N774" s="12" t="s">
        <v>39</v>
      </c>
      <c r="O774" s="12" t="s">
        <v>70</v>
      </c>
      <c r="P774" s="19"/>
    </row>
    <row r="775" spans="2:16" ht="21" customHeight="1" x14ac:dyDescent="0.3">
      <c r="B775" s="3" t="s">
        <v>73</v>
      </c>
      <c r="C775" s="3">
        <v>15</v>
      </c>
      <c r="D775" s="4" t="s">
        <v>62</v>
      </c>
      <c r="E775" s="5" t="s">
        <v>42</v>
      </c>
      <c r="F775" s="3" t="s">
        <v>17</v>
      </c>
      <c r="G775" s="3">
        <v>0</v>
      </c>
      <c r="H775" s="6">
        <v>0</v>
      </c>
      <c r="I775" s="2">
        <v>2</v>
      </c>
      <c r="J775" s="3">
        <v>3.2407407407407406E-3</v>
      </c>
      <c r="K775" s="7"/>
      <c r="L775" s="3"/>
      <c r="M775" s="3" t="s">
        <v>47</v>
      </c>
      <c r="N775" s="3" t="s">
        <v>27</v>
      </c>
      <c r="O775" s="3" t="s">
        <v>28</v>
      </c>
      <c r="P775" s="19"/>
    </row>
    <row r="776" spans="2:16" ht="21" customHeight="1" x14ac:dyDescent="0.3">
      <c r="B776" s="3" t="s">
        <v>73</v>
      </c>
      <c r="C776" s="12">
        <v>11</v>
      </c>
      <c r="D776" s="13" t="s">
        <v>63</v>
      </c>
      <c r="E776" s="14" t="s">
        <v>16</v>
      </c>
      <c r="F776" s="12" t="s">
        <v>46</v>
      </c>
      <c r="G776" s="12">
        <v>0</v>
      </c>
      <c r="H776" s="15">
        <v>0</v>
      </c>
      <c r="I776" s="16">
        <v>5</v>
      </c>
      <c r="J776" s="12">
        <v>3.2407407407407406E-3</v>
      </c>
      <c r="K776" s="17"/>
      <c r="L776" s="12"/>
      <c r="M776" s="12" t="s">
        <v>35</v>
      </c>
      <c r="N776" s="12" t="s">
        <v>39</v>
      </c>
      <c r="O776" s="12" t="s">
        <v>70</v>
      </c>
      <c r="P776" s="19"/>
    </row>
    <row r="777" spans="2:16" ht="21" customHeight="1" x14ac:dyDescent="0.3">
      <c r="B777" s="3" t="s">
        <v>73</v>
      </c>
      <c r="C777" s="3">
        <v>14</v>
      </c>
      <c r="D777" s="4" t="s">
        <v>23</v>
      </c>
      <c r="E777" s="5" t="s">
        <v>30</v>
      </c>
      <c r="F777" s="3" t="s">
        <v>46</v>
      </c>
      <c r="G777" s="3">
        <v>0</v>
      </c>
      <c r="H777" s="6">
        <v>0</v>
      </c>
      <c r="I777" s="2">
        <v>4</v>
      </c>
      <c r="J777" s="3">
        <v>3.2407407407407406E-3</v>
      </c>
      <c r="K777" s="7"/>
      <c r="L777" s="3"/>
      <c r="M777" s="3" t="s">
        <v>47</v>
      </c>
      <c r="N777" s="3" t="s">
        <v>21</v>
      </c>
      <c r="O777" s="3" t="s">
        <v>45</v>
      </c>
      <c r="P777" s="19"/>
    </row>
    <row r="778" spans="2:16" ht="21" customHeight="1" x14ac:dyDescent="0.3">
      <c r="B778" s="3" t="s">
        <v>73</v>
      </c>
      <c r="C778" s="12">
        <v>24</v>
      </c>
      <c r="D778" s="13" t="s">
        <v>29</v>
      </c>
      <c r="E778" s="14" t="s">
        <v>76</v>
      </c>
      <c r="F778" s="12" t="s">
        <v>46</v>
      </c>
      <c r="G778" s="12">
        <v>0</v>
      </c>
      <c r="H778" s="15">
        <v>0</v>
      </c>
      <c r="I778" s="16">
        <v>3</v>
      </c>
      <c r="J778" s="12">
        <v>3.2407407407407406E-3</v>
      </c>
      <c r="K778" s="17"/>
      <c r="L778" s="12"/>
      <c r="M778" s="12" t="s">
        <v>20</v>
      </c>
      <c r="N778" s="12" t="s">
        <v>21</v>
      </c>
      <c r="O778" s="12" t="s">
        <v>67</v>
      </c>
      <c r="P778" s="19"/>
    </row>
    <row r="779" spans="2:16" ht="21" customHeight="1" x14ac:dyDescent="0.3">
      <c r="B779" s="3" t="s">
        <v>73</v>
      </c>
      <c r="C779" s="3">
        <v>1</v>
      </c>
      <c r="D779" s="4" t="s">
        <v>41</v>
      </c>
      <c r="E779" s="5" t="s">
        <v>16</v>
      </c>
      <c r="F779" s="3" t="s">
        <v>46</v>
      </c>
      <c r="G779" s="3">
        <v>0</v>
      </c>
      <c r="H779" s="6">
        <v>0</v>
      </c>
      <c r="I779" s="2">
        <v>1</v>
      </c>
      <c r="J779" s="3">
        <v>3.2407407407407406E-3</v>
      </c>
      <c r="K779" s="7"/>
      <c r="L779" s="3"/>
      <c r="M779" s="3" t="s">
        <v>47</v>
      </c>
      <c r="N779" s="3" t="s">
        <v>27</v>
      </c>
      <c r="O779" s="3" t="s">
        <v>56</v>
      </c>
      <c r="P779" s="19"/>
    </row>
    <row r="780" spans="2:16" ht="21" customHeight="1" x14ac:dyDescent="0.3">
      <c r="B780" s="3" t="s">
        <v>73</v>
      </c>
      <c r="C780" s="12">
        <v>19</v>
      </c>
      <c r="D780" s="13" t="s">
        <v>72</v>
      </c>
      <c r="E780" s="14" t="s">
        <v>34</v>
      </c>
      <c r="F780" s="12" t="s">
        <v>46</v>
      </c>
      <c r="G780" s="12">
        <v>0</v>
      </c>
      <c r="H780" s="15">
        <v>0</v>
      </c>
      <c r="I780" s="16">
        <v>2</v>
      </c>
      <c r="J780" s="12">
        <v>3.2407407407407406E-3</v>
      </c>
      <c r="K780" s="17"/>
      <c r="L780" s="12"/>
      <c r="M780" s="12" t="s">
        <v>32</v>
      </c>
      <c r="N780" s="12" t="s">
        <v>39</v>
      </c>
      <c r="O780" s="12" t="s">
        <v>70</v>
      </c>
      <c r="P780" s="19"/>
    </row>
    <row r="781" spans="2:16" ht="21" customHeight="1" x14ac:dyDescent="0.3">
      <c r="B781" s="3" t="s">
        <v>73</v>
      </c>
      <c r="C781" s="3">
        <v>15</v>
      </c>
      <c r="D781" s="4" t="s">
        <v>62</v>
      </c>
      <c r="E781" s="5" t="s">
        <v>42</v>
      </c>
      <c r="F781" s="3" t="s">
        <v>17</v>
      </c>
      <c r="G781" s="3">
        <v>0</v>
      </c>
      <c r="H781" s="6">
        <v>0</v>
      </c>
      <c r="I781" s="2">
        <v>2</v>
      </c>
      <c r="J781" s="3">
        <v>3.2407407407407406E-3</v>
      </c>
      <c r="K781" s="7"/>
      <c r="L781" s="3"/>
      <c r="M781" s="3" t="s">
        <v>47</v>
      </c>
      <c r="N781" s="3" t="s">
        <v>27</v>
      </c>
      <c r="O781" s="3" t="s">
        <v>28</v>
      </c>
      <c r="P781" s="19"/>
    </row>
    <row r="782" spans="2:16" ht="21" customHeight="1" x14ac:dyDescent="0.3">
      <c r="B782" s="3" t="s">
        <v>73</v>
      </c>
      <c r="C782" s="12">
        <v>11</v>
      </c>
      <c r="D782" s="13" t="s">
        <v>63</v>
      </c>
      <c r="E782" s="14" t="s">
        <v>16</v>
      </c>
      <c r="F782" s="12" t="s">
        <v>46</v>
      </c>
      <c r="G782" s="12">
        <v>0</v>
      </c>
      <c r="H782" s="15">
        <v>0</v>
      </c>
      <c r="I782" s="16">
        <v>5</v>
      </c>
      <c r="J782" s="12">
        <v>3.2407407407407406E-3</v>
      </c>
      <c r="K782" s="17"/>
      <c r="L782" s="12"/>
      <c r="M782" s="12" t="s">
        <v>35</v>
      </c>
      <c r="N782" s="12" t="s">
        <v>39</v>
      </c>
      <c r="O782" s="12" t="s">
        <v>70</v>
      </c>
      <c r="P782" s="19"/>
    </row>
    <row r="783" spans="2:16" ht="21" customHeight="1" x14ac:dyDescent="0.3">
      <c r="B783" s="3" t="s">
        <v>14</v>
      </c>
      <c r="C783" s="3">
        <v>19</v>
      </c>
      <c r="D783" s="4" t="s">
        <v>23</v>
      </c>
      <c r="E783" s="5" t="s">
        <v>30</v>
      </c>
      <c r="F783" s="3" t="s">
        <v>49</v>
      </c>
      <c r="G783" s="3">
        <v>1</v>
      </c>
      <c r="H783" s="6">
        <v>7000000</v>
      </c>
      <c r="I783" s="2">
        <v>5</v>
      </c>
      <c r="J783" s="3">
        <v>3.2986111111111111E-3</v>
      </c>
      <c r="K783" s="7" t="s">
        <v>18</v>
      </c>
      <c r="L783" s="3" t="s">
        <v>25</v>
      </c>
      <c r="M783" s="3" t="s">
        <v>52</v>
      </c>
      <c r="N783" s="3" t="s">
        <v>21</v>
      </c>
      <c r="O783" s="3" t="s">
        <v>57</v>
      </c>
      <c r="P783" s="19"/>
    </row>
    <row r="784" spans="2:16" ht="21" customHeight="1" x14ac:dyDescent="0.3">
      <c r="B784" s="3" t="s">
        <v>14</v>
      </c>
      <c r="C784" s="12">
        <v>5</v>
      </c>
      <c r="D784" s="13" t="s">
        <v>29</v>
      </c>
      <c r="E784" s="14" t="s">
        <v>34</v>
      </c>
      <c r="F784" s="12" t="s">
        <v>46</v>
      </c>
      <c r="G784" s="12">
        <v>4</v>
      </c>
      <c r="H784" s="15">
        <v>15000000</v>
      </c>
      <c r="I784" s="16">
        <v>3</v>
      </c>
      <c r="J784" s="12">
        <v>3.2986111111111111E-3</v>
      </c>
      <c r="K784" s="17" t="s">
        <v>18</v>
      </c>
      <c r="L784" s="12" t="s">
        <v>19</v>
      </c>
      <c r="M784" s="12" t="s">
        <v>35</v>
      </c>
      <c r="N784" s="12" t="s">
        <v>39</v>
      </c>
      <c r="O784" s="12" t="s">
        <v>70</v>
      </c>
      <c r="P784" s="19"/>
    </row>
    <row r="785" spans="2:16" ht="21" customHeight="1" x14ac:dyDescent="0.3">
      <c r="B785" s="3" t="s">
        <v>14</v>
      </c>
      <c r="C785" s="3">
        <v>11</v>
      </c>
      <c r="D785" s="4" t="s">
        <v>41</v>
      </c>
      <c r="E785" s="5" t="s">
        <v>16</v>
      </c>
      <c r="F785" s="3" t="s">
        <v>49</v>
      </c>
      <c r="G785" s="3">
        <v>2</v>
      </c>
      <c r="H785" s="6">
        <v>38000000</v>
      </c>
      <c r="I785" s="2">
        <v>1</v>
      </c>
      <c r="J785" s="3">
        <v>3.2986111111111111E-3</v>
      </c>
      <c r="K785" s="7" t="s">
        <v>50</v>
      </c>
      <c r="L785" s="3" t="s">
        <v>19</v>
      </c>
      <c r="M785" s="3" t="s">
        <v>44</v>
      </c>
      <c r="N785" s="3" t="s">
        <v>21</v>
      </c>
      <c r="O785" s="3" t="s">
        <v>57</v>
      </c>
      <c r="P785" s="19"/>
    </row>
    <row r="786" spans="2:16" ht="21" customHeight="1" x14ac:dyDescent="0.3">
      <c r="B786" s="3" t="s">
        <v>14</v>
      </c>
      <c r="C786" s="12">
        <v>1</v>
      </c>
      <c r="D786" s="13" t="s">
        <v>41</v>
      </c>
      <c r="E786" s="14" t="s">
        <v>53</v>
      </c>
      <c r="F786" s="12" t="s">
        <v>17</v>
      </c>
      <c r="G786" s="12">
        <v>3</v>
      </c>
      <c r="H786" s="15">
        <v>15000000</v>
      </c>
      <c r="I786" s="16">
        <v>1</v>
      </c>
      <c r="J786" s="12">
        <v>3.2986111111111111E-3</v>
      </c>
      <c r="K786" s="17" t="s">
        <v>18</v>
      </c>
      <c r="L786" s="12" t="s">
        <v>43</v>
      </c>
      <c r="M786" s="12" t="s">
        <v>32</v>
      </c>
      <c r="N786" s="12" t="s">
        <v>39</v>
      </c>
      <c r="O786" s="12" t="s">
        <v>40</v>
      </c>
      <c r="P786" s="19"/>
    </row>
    <row r="787" spans="2:16" ht="21" customHeight="1" x14ac:dyDescent="0.3">
      <c r="B787" s="3" t="s">
        <v>14</v>
      </c>
      <c r="C787" s="3">
        <v>21</v>
      </c>
      <c r="D787" s="4" t="s">
        <v>41</v>
      </c>
      <c r="E787" s="5" t="s">
        <v>30</v>
      </c>
      <c r="F787" s="3" t="s">
        <v>17</v>
      </c>
      <c r="G787" s="3">
        <v>5</v>
      </c>
      <c r="H787" s="6">
        <v>20000000</v>
      </c>
      <c r="I787" s="2">
        <v>5</v>
      </c>
      <c r="J787" s="3">
        <v>3.2986111111111111E-3</v>
      </c>
      <c r="K787" s="7" t="s">
        <v>18</v>
      </c>
      <c r="L787" s="3" t="s">
        <v>60</v>
      </c>
      <c r="M787" s="3" t="s">
        <v>20</v>
      </c>
      <c r="N787" s="3" t="s">
        <v>27</v>
      </c>
      <c r="O787" s="3" t="s">
        <v>33</v>
      </c>
      <c r="P787" s="19"/>
    </row>
    <row r="788" spans="2:16" ht="21" customHeight="1" x14ac:dyDescent="0.3">
      <c r="B788" s="3" t="s">
        <v>14</v>
      </c>
      <c r="C788" s="12">
        <v>27</v>
      </c>
      <c r="D788" s="13" t="s">
        <v>48</v>
      </c>
      <c r="E788" s="14" t="s">
        <v>42</v>
      </c>
      <c r="F788" s="12" t="s">
        <v>46</v>
      </c>
      <c r="G788" s="12">
        <v>3</v>
      </c>
      <c r="H788" s="15">
        <v>11000000</v>
      </c>
      <c r="I788" s="16">
        <v>3</v>
      </c>
      <c r="J788" s="12">
        <v>3.2986111111111111E-3</v>
      </c>
      <c r="K788" s="17" t="s">
        <v>18</v>
      </c>
      <c r="L788" s="12" t="s">
        <v>60</v>
      </c>
      <c r="M788" s="12" t="s">
        <v>52</v>
      </c>
      <c r="N788" s="12" t="s">
        <v>36</v>
      </c>
      <c r="O788" s="12" t="s">
        <v>37</v>
      </c>
      <c r="P788" s="19"/>
    </row>
    <row r="789" spans="2:16" ht="21" customHeight="1" x14ac:dyDescent="0.3">
      <c r="B789" s="3" t="s">
        <v>14</v>
      </c>
      <c r="C789" s="3">
        <v>28</v>
      </c>
      <c r="D789" s="4" t="s">
        <v>48</v>
      </c>
      <c r="E789" s="5" t="s">
        <v>42</v>
      </c>
      <c r="F789" s="3" t="s">
        <v>24</v>
      </c>
      <c r="G789" s="3">
        <v>2</v>
      </c>
      <c r="H789" s="6">
        <v>12000000</v>
      </c>
      <c r="I789" s="2">
        <v>3</v>
      </c>
      <c r="J789" s="3">
        <v>3.2986111111111111E-3</v>
      </c>
      <c r="K789" s="7" t="s">
        <v>18</v>
      </c>
      <c r="L789" s="3" t="s">
        <v>43</v>
      </c>
      <c r="M789" s="3" t="s">
        <v>55</v>
      </c>
      <c r="N789" s="3" t="s">
        <v>21</v>
      </c>
      <c r="O789" s="3" t="s">
        <v>66</v>
      </c>
      <c r="P789" s="19"/>
    </row>
    <row r="790" spans="2:16" ht="21" customHeight="1" x14ac:dyDescent="0.3">
      <c r="B790" s="3" t="s">
        <v>14</v>
      </c>
      <c r="C790" s="12">
        <v>11</v>
      </c>
      <c r="D790" s="13" t="s">
        <v>72</v>
      </c>
      <c r="E790" s="14" t="s">
        <v>42</v>
      </c>
      <c r="F790" s="12" t="s">
        <v>24</v>
      </c>
      <c r="G790" s="12">
        <v>1</v>
      </c>
      <c r="H790" s="15">
        <v>19000000</v>
      </c>
      <c r="I790" s="16">
        <v>1</v>
      </c>
      <c r="J790" s="12">
        <v>3.2986111111111111E-3</v>
      </c>
      <c r="K790" s="17" t="s">
        <v>50</v>
      </c>
      <c r="L790" s="12" t="s">
        <v>31</v>
      </c>
      <c r="M790" s="12" t="s">
        <v>32</v>
      </c>
      <c r="N790" s="12" t="s">
        <v>21</v>
      </c>
      <c r="O790" s="12" t="s">
        <v>39</v>
      </c>
      <c r="P790" s="19"/>
    </row>
    <row r="791" spans="2:16" ht="21" customHeight="1" x14ac:dyDescent="0.3">
      <c r="B791" s="3" t="s">
        <v>14</v>
      </c>
      <c r="C791" s="3">
        <v>25</v>
      </c>
      <c r="D791" s="4" t="s">
        <v>72</v>
      </c>
      <c r="E791" s="5" t="s">
        <v>16</v>
      </c>
      <c r="F791" s="3" t="s">
        <v>24</v>
      </c>
      <c r="G791" s="3">
        <v>2</v>
      </c>
      <c r="H791" s="6">
        <v>12000000</v>
      </c>
      <c r="I791" s="2">
        <v>1</v>
      </c>
      <c r="J791" s="3">
        <v>3.2986111111111111E-3</v>
      </c>
      <c r="K791" s="7" t="s">
        <v>18</v>
      </c>
      <c r="L791" s="3" t="s">
        <v>60</v>
      </c>
      <c r="M791" s="3" t="s">
        <v>47</v>
      </c>
      <c r="N791" s="3" t="s">
        <v>36</v>
      </c>
      <c r="O791" s="3" t="s">
        <v>58</v>
      </c>
      <c r="P791" s="19"/>
    </row>
    <row r="792" spans="2:16" ht="21" customHeight="1" x14ac:dyDescent="0.3">
      <c r="B792" s="3" t="s">
        <v>14</v>
      </c>
      <c r="C792" s="12">
        <v>23</v>
      </c>
      <c r="D792" s="13" t="s">
        <v>72</v>
      </c>
      <c r="E792" s="14" t="s">
        <v>16</v>
      </c>
      <c r="F792" s="12" t="s">
        <v>17</v>
      </c>
      <c r="G792" s="12">
        <v>2</v>
      </c>
      <c r="H792" s="15">
        <v>12000000</v>
      </c>
      <c r="I792" s="16">
        <v>1</v>
      </c>
      <c r="J792" s="12">
        <v>3.2986111111111111E-3</v>
      </c>
      <c r="K792" s="17" t="s">
        <v>18</v>
      </c>
      <c r="L792" s="12" t="s">
        <v>68</v>
      </c>
      <c r="M792" s="12" t="s">
        <v>52</v>
      </c>
      <c r="N792" s="12" t="s">
        <v>27</v>
      </c>
      <c r="O792" s="12" t="s">
        <v>28</v>
      </c>
      <c r="P792" s="19"/>
    </row>
    <row r="793" spans="2:16" ht="21" customHeight="1" x14ac:dyDescent="0.3">
      <c r="B793" s="3" t="s">
        <v>14</v>
      </c>
      <c r="C793" s="3">
        <v>19</v>
      </c>
      <c r="D793" s="4" t="s">
        <v>23</v>
      </c>
      <c r="E793" s="5" t="s">
        <v>30</v>
      </c>
      <c r="F793" s="3" t="s">
        <v>49</v>
      </c>
      <c r="G793" s="3">
        <v>1</v>
      </c>
      <c r="H793" s="6">
        <v>7000000</v>
      </c>
      <c r="I793" s="2">
        <v>5</v>
      </c>
      <c r="J793" s="3">
        <v>3.2986111111111111E-3</v>
      </c>
      <c r="K793" s="7" t="s">
        <v>18</v>
      </c>
      <c r="L793" s="3" t="s">
        <v>25</v>
      </c>
      <c r="M793" s="3" t="s">
        <v>52</v>
      </c>
      <c r="N793" s="3" t="s">
        <v>21</v>
      </c>
      <c r="O793" s="3" t="s">
        <v>57</v>
      </c>
      <c r="P793" s="19"/>
    </row>
    <row r="794" spans="2:16" ht="21" customHeight="1" x14ac:dyDescent="0.3">
      <c r="B794" s="3" t="s">
        <v>73</v>
      </c>
      <c r="C794" s="12">
        <v>11</v>
      </c>
      <c r="D794" s="13" t="s">
        <v>59</v>
      </c>
      <c r="E794" s="14" t="s">
        <v>42</v>
      </c>
      <c r="F794" s="12" t="s">
        <v>24</v>
      </c>
      <c r="G794" s="12">
        <v>0</v>
      </c>
      <c r="H794" s="15">
        <v>0</v>
      </c>
      <c r="I794" s="16">
        <v>4</v>
      </c>
      <c r="J794" s="12">
        <v>3.2986111111111111E-3</v>
      </c>
      <c r="K794" s="17"/>
      <c r="L794" s="12"/>
      <c r="M794" s="12" t="s">
        <v>32</v>
      </c>
      <c r="N794" s="12" t="s">
        <v>36</v>
      </c>
      <c r="O794" s="12" t="s">
        <v>69</v>
      </c>
      <c r="P794" s="19"/>
    </row>
    <row r="795" spans="2:16" ht="21" customHeight="1" x14ac:dyDescent="0.3">
      <c r="B795" s="3" t="s">
        <v>73</v>
      </c>
      <c r="C795" s="3">
        <v>19</v>
      </c>
      <c r="D795" s="4" t="s">
        <v>29</v>
      </c>
      <c r="E795" s="5" t="s">
        <v>16</v>
      </c>
      <c r="F795" s="3" t="s">
        <v>46</v>
      </c>
      <c r="G795" s="3">
        <v>0</v>
      </c>
      <c r="H795" s="6">
        <v>0</v>
      </c>
      <c r="I795" s="2">
        <v>6</v>
      </c>
      <c r="J795" s="3">
        <v>3.2986111111111111E-3</v>
      </c>
      <c r="K795" s="7"/>
      <c r="L795" s="3"/>
      <c r="M795" s="3" t="s">
        <v>32</v>
      </c>
      <c r="N795" s="3" t="s">
        <v>27</v>
      </c>
      <c r="O795" s="3" t="s">
        <v>74</v>
      </c>
      <c r="P795" s="19"/>
    </row>
    <row r="796" spans="2:16" ht="21" customHeight="1" x14ac:dyDescent="0.3">
      <c r="B796" s="3" t="s">
        <v>73</v>
      </c>
      <c r="C796" s="12">
        <v>18</v>
      </c>
      <c r="D796" s="13" t="s">
        <v>48</v>
      </c>
      <c r="E796" s="14" t="s">
        <v>76</v>
      </c>
      <c r="F796" s="12" t="s">
        <v>46</v>
      </c>
      <c r="G796" s="12">
        <v>0</v>
      </c>
      <c r="H796" s="15">
        <v>0</v>
      </c>
      <c r="I796" s="16">
        <v>4</v>
      </c>
      <c r="J796" s="12">
        <v>3.2986111111111111E-3</v>
      </c>
      <c r="K796" s="17"/>
      <c r="L796" s="12"/>
      <c r="M796" s="12" t="s">
        <v>55</v>
      </c>
      <c r="N796" s="12" t="s">
        <v>39</v>
      </c>
      <c r="O796" s="12" t="s">
        <v>70</v>
      </c>
      <c r="P796" s="19"/>
    </row>
    <row r="797" spans="2:16" ht="21" customHeight="1" x14ac:dyDescent="0.3">
      <c r="B797" s="3" t="s">
        <v>73</v>
      </c>
      <c r="C797" s="3">
        <v>11</v>
      </c>
      <c r="D797" s="4" t="s">
        <v>59</v>
      </c>
      <c r="E797" s="5" t="s">
        <v>42</v>
      </c>
      <c r="F797" s="3" t="s">
        <v>24</v>
      </c>
      <c r="G797" s="3">
        <v>0</v>
      </c>
      <c r="H797" s="6">
        <v>0</v>
      </c>
      <c r="I797" s="2">
        <v>4</v>
      </c>
      <c r="J797" s="3">
        <v>3.2986111111111111E-3</v>
      </c>
      <c r="K797" s="7"/>
      <c r="L797" s="3"/>
      <c r="M797" s="3" t="s">
        <v>32</v>
      </c>
      <c r="N797" s="3" t="s">
        <v>36</v>
      </c>
      <c r="O797" s="3" t="s">
        <v>69</v>
      </c>
      <c r="P797" s="19"/>
    </row>
    <row r="798" spans="2:16" ht="21" customHeight="1" x14ac:dyDescent="0.3">
      <c r="B798" s="3" t="s">
        <v>14</v>
      </c>
      <c r="C798" s="12">
        <v>13</v>
      </c>
      <c r="D798" s="13" t="s">
        <v>59</v>
      </c>
      <c r="E798" s="14" t="s">
        <v>53</v>
      </c>
      <c r="F798" s="12" t="s">
        <v>46</v>
      </c>
      <c r="G798" s="12">
        <v>2</v>
      </c>
      <c r="H798" s="15">
        <v>12000000</v>
      </c>
      <c r="I798" s="16">
        <v>1</v>
      </c>
      <c r="J798" s="12">
        <v>3.3333333333333335E-3</v>
      </c>
      <c r="K798" s="17" t="s">
        <v>18</v>
      </c>
      <c r="L798" s="12" t="s">
        <v>60</v>
      </c>
      <c r="M798" s="12" t="s">
        <v>32</v>
      </c>
      <c r="N798" s="12" t="s">
        <v>27</v>
      </c>
      <c r="O798" s="12" t="s">
        <v>28</v>
      </c>
      <c r="P798" s="19"/>
    </row>
    <row r="799" spans="2:16" ht="21" customHeight="1" x14ac:dyDescent="0.3">
      <c r="B799" s="3" t="s">
        <v>14</v>
      </c>
      <c r="C799" s="3">
        <v>1</v>
      </c>
      <c r="D799" s="4" t="s">
        <v>63</v>
      </c>
      <c r="E799" s="5" t="s">
        <v>53</v>
      </c>
      <c r="F799" s="3" t="s">
        <v>24</v>
      </c>
      <c r="G799" s="3">
        <v>4</v>
      </c>
      <c r="H799" s="6">
        <v>20000000</v>
      </c>
      <c r="I799" s="2">
        <v>4</v>
      </c>
      <c r="J799" s="3">
        <v>3.3333333333333335E-3</v>
      </c>
      <c r="K799" s="7" t="s">
        <v>65</v>
      </c>
      <c r="L799" s="3" t="s">
        <v>68</v>
      </c>
      <c r="M799" s="3" t="s">
        <v>47</v>
      </c>
      <c r="N799" s="3" t="s">
        <v>21</v>
      </c>
      <c r="O799" s="3" t="s">
        <v>67</v>
      </c>
      <c r="P799" s="19"/>
    </row>
    <row r="800" spans="2:16" ht="21" customHeight="1" x14ac:dyDescent="0.3">
      <c r="B800" s="3" t="s">
        <v>14</v>
      </c>
      <c r="C800" s="12">
        <v>12</v>
      </c>
      <c r="D800" s="13" t="s">
        <v>29</v>
      </c>
      <c r="E800" s="14" t="s">
        <v>53</v>
      </c>
      <c r="F800" s="12" t="s">
        <v>17</v>
      </c>
      <c r="G800" s="12">
        <v>2</v>
      </c>
      <c r="H800" s="15">
        <v>10000000</v>
      </c>
      <c r="I800" s="16">
        <v>5</v>
      </c>
      <c r="J800" s="12">
        <v>3.3333333333333335E-3</v>
      </c>
      <c r="K800" s="17" t="s">
        <v>18</v>
      </c>
      <c r="L800" s="12" t="s">
        <v>38</v>
      </c>
      <c r="M800" s="12" t="s">
        <v>55</v>
      </c>
      <c r="N800" s="12" t="s">
        <v>39</v>
      </c>
      <c r="O800" s="12" t="s">
        <v>70</v>
      </c>
      <c r="P800" s="19"/>
    </row>
    <row r="801" spans="2:16" ht="21" customHeight="1" x14ac:dyDescent="0.3">
      <c r="B801" s="3" t="s">
        <v>14</v>
      </c>
      <c r="C801" s="3">
        <v>13</v>
      </c>
      <c r="D801" s="4" t="s">
        <v>41</v>
      </c>
      <c r="E801" s="5" t="s">
        <v>16</v>
      </c>
      <c r="F801" s="3" t="s">
        <v>24</v>
      </c>
      <c r="G801" s="3">
        <v>1</v>
      </c>
      <c r="H801" s="6">
        <v>19000000</v>
      </c>
      <c r="I801" s="2">
        <v>4</v>
      </c>
      <c r="J801" s="3">
        <v>3.3333333333333335E-3</v>
      </c>
      <c r="K801" s="7" t="s">
        <v>50</v>
      </c>
      <c r="L801" s="3" t="s">
        <v>60</v>
      </c>
      <c r="M801" s="3" t="s">
        <v>35</v>
      </c>
      <c r="N801" s="3" t="s">
        <v>27</v>
      </c>
      <c r="O801" s="3" t="s">
        <v>33</v>
      </c>
      <c r="P801" s="19"/>
    </row>
    <row r="802" spans="2:16" ht="21" customHeight="1" x14ac:dyDescent="0.3">
      <c r="B802" s="3" t="s">
        <v>14</v>
      </c>
      <c r="C802" s="12">
        <v>8</v>
      </c>
      <c r="D802" s="13" t="s">
        <v>41</v>
      </c>
      <c r="E802" s="14" t="s">
        <v>53</v>
      </c>
      <c r="F802" s="12" t="s">
        <v>24</v>
      </c>
      <c r="G802" s="12">
        <v>3</v>
      </c>
      <c r="H802" s="15">
        <v>15000000</v>
      </c>
      <c r="I802" s="16">
        <v>3</v>
      </c>
      <c r="J802" s="12">
        <v>3.3333333333333335E-3</v>
      </c>
      <c r="K802" s="17" t="s">
        <v>18</v>
      </c>
      <c r="L802" s="12" t="s">
        <v>19</v>
      </c>
      <c r="M802" s="12" t="s">
        <v>44</v>
      </c>
      <c r="N802" s="12" t="s">
        <v>21</v>
      </c>
      <c r="O802" s="12" t="s">
        <v>45</v>
      </c>
      <c r="P802" s="19"/>
    </row>
    <row r="803" spans="2:16" ht="21" customHeight="1" x14ac:dyDescent="0.3">
      <c r="B803" s="3" t="s">
        <v>14</v>
      </c>
      <c r="C803" s="3">
        <v>17</v>
      </c>
      <c r="D803" s="4" t="s">
        <v>48</v>
      </c>
      <c r="E803" s="5" t="s">
        <v>16</v>
      </c>
      <c r="F803" s="3" t="s">
        <v>46</v>
      </c>
      <c r="G803" s="3">
        <v>2</v>
      </c>
      <c r="H803" s="6">
        <v>12000000</v>
      </c>
      <c r="I803" s="2">
        <v>3</v>
      </c>
      <c r="J803" s="3">
        <v>3.3333333333333335E-3</v>
      </c>
      <c r="K803" s="7" t="s">
        <v>18</v>
      </c>
      <c r="L803" s="3" t="s">
        <v>31</v>
      </c>
      <c r="M803" s="3" t="s">
        <v>44</v>
      </c>
      <c r="N803" s="3" t="s">
        <v>39</v>
      </c>
      <c r="O803" s="3" t="s">
        <v>70</v>
      </c>
      <c r="P803" s="19"/>
    </row>
    <row r="804" spans="2:16" ht="21" customHeight="1" x14ac:dyDescent="0.3">
      <c r="B804" s="3" t="s">
        <v>14</v>
      </c>
      <c r="C804" s="12">
        <v>12</v>
      </c>
      <c r="D804" s="13" t="s">
        <v>48</v>
      </c>
      <c r="E804" s="14" t="s">
        <v>30</v>
      </c>
      <c r="F804" s="12" t="s">
        <v>46</v>
      </c>
      <c r="G804" s="12">
        <v>3</v>
      </c>
      <c r="H804" s="15">
        <v>15000000</v>
      </c>
      <c r="I804" s="16">
        <v>1</v>
      </c>
      <c r="J804" s="12">
        <v>3.3333333333333335E-3</v>
      </c>
      <c r="K804" s="17" t="s">
        <v>18</v>
      </c>
      <c r="L804" s="12" t="s">
        <v>43</v>
      </c>
      <c r="M804" s="12" t="s">
        <v>52</v>
      </c>
      <c r="N804" s="12" t="s">
        <v>27</v>
      </c>
      <c r="O804" s="12" t="s">
        <v>56</v>
      </c>
      <c r="P804" s="19"/>
    </row>
    <row r="805" spans="2:16" ht="21" customHeight="1" x14ac:dyDescent="0.3">
      <c r="B805" s="3" t="s">
        <v>14</v>
      </c>
      <c r="C805" s="3">
        <v>16</v>
      </c>
      <c r="D805" s="4" t="s">
        <v>72</v>
      </c>
      <c r="E805" s="5" t="s">
        <v>76</v>
      </c>
      <c r="F805" s="3" t="s">
        <v>24</v>
      </c>
      <c r="G805" s="3">
        <v>5</v>
      </c>
      <c r="H805" s="6">
        <v>25000000</v>
      </c>
      <c r="I805" s="2">
        <v>2</v>
      </c>
      <c r="J805" s="3">
        <v>3.3333333333333335E-3</v>
      </c>
      <c r="K805" s="7" t="s">
        <v>18</v>
      </c>
      <c r="L805" s="3" t="s">
        <v>19</v>
      </c>
      <c r="M805" s="3" t="s">
        <v>26</v>
      </c>
      <c r="N805" s="3" t="s">
        <v>36</v>
      </c>
      <c r="O805" s="3" t="s">
        <v>69</v>
      </c>
      <c r="P805" s="19"/>
    </row>
    <row r="806" spans="2:16" ht="21" customHeight="1" x14ac:dyDescent="0.3">
      <c r="B806" s="3" t="s">
        <v>14</v>
      </c>
      <c r="C806" s="12">
        <v>13</v>
      </c>
      <c r="D806" s="13" t="s">
        <v>59</v>
      </c>
      <c r="E806" s="14" t="s">
        <v>53</v>
      </c>
      <c r="F806" s="12" t="s">
        <v>46</v>
      </c>
      <c r="G806" s="12">
        <v>2</v>
      </c>
      <c r="H806" s="15">
        <v>12000000</v>
      </c>
      <c r="I806" s="16">
        <v>1</v>
      </c>
      <c r="J806" s="12">
        <v>3.3333333333333335E-3</v>
      </c>
      <c r="K806" s="17" t="s">
        <v>18</v>
      </c>
      <c r="L806" s="12" t="s">
        <v>60</v>
      </c>
      <c r="M806" s="12" t="s">
        <v>32</v>
      </c>
      <c r="N806" s="12" t="s">
        <v>27</v>
      </c>
      <c r="O806" s="12" t="s">
        <v>28</v>
      </c>
      <c r="P806" s="19"/>
    </row>
    <row r="807" spans="2:16" ht="21" customHeight="1" x14ac:dyDescent="0.3">
      <c r="B807" s="3" t="s">
        <v>14</v>
      </c>
      <c r="C807" s="3">
        <v>1</v>
      </c>
      <c r="D807" s="4" t="s">
        <v>63</v>
      </c>
      <c r="E807" s="5" t="s">
        <v>53</v>
      </c>
      <c r="F807" s="3" t="s">
        <v>24</v>
      </c>
      <c r="G807" s="3">
        <v>4</v>
      </c>
      <c r="H807" s="6">
        <v>20000000</v>
      </c>
      <c r="I807" s="2">
        <v>4</v>
      </c>
      <c r="J807" s="3">
        <v>3.3333333333333335E-3</v>
      </c>
      <c r="K807" s="7" t="s">
        <v>65</v>
      </c>
      <c r="L807" s="3" t="s">
        <v>68</v>
      </c>
      <c r="M807" s="3" t="s">
        <v>47</v>
      </c>
      <c r="N807" s="3" t="s">
        <v>21</v>
      </c>
      <c r="O807" s="3" t="s">
        <v>67</v>
      </c>
      <c r="P807" s="19"/>
    </row>
    <row r="808" spans="2:16" ht="21" customHeight="1" x14ac:dyDescent="0.3">
      <c r="B808" s="3" t="s">
        <v>73</v>
      </c>
      <c r="C808" s="12">
        <v>12</v>
      </c>
      <c r="D808" s="13" t="s">
        <v>64</v>
      </c>
      <c r="E808" s="14" t="s">
        <v>16</v>
      </c>
      <c r="F808" s="12" t="s">
        <v>46</v>
      </c>
      <c r="G808" s="12">
        <v>0</v>
      </c>
      <c r="H808" s="15">
        <v>0</v>
      </c>
      <c r="I808" s="16">
        <v>2</v>
      </c>
      <c r="J808" s="12">
        <v>3.3333333333333335E-3</v>
      </c>
      <c r="K808" s="17"/>
      <c r="L808" s="12"/>
      <c r="M808" s="12" t="s">
        <v>20</v>
      </c>
      <c r="N808" s="12" t="s">
        <v>36</v>
      </c>
      <c r="O808" s="12" t="s">
        <v>37</v>
      </c>
      <c r="P808" s="19"/>
    </row>
    <row r="809" spans="2:16" ht="21" customHeight="1" x14ac:dyDescent="0.3">
      <c r="B809" s="3" t="s">
        <v>73</v>
      </c>
      <c r="C809" s="3">
        <v>6</v>
      </c>
      <c r="D809" s="4" t="s">
        <v>29</v>
      </c>
      <c r="E809" s="5" t="s">
        <v>16</v>
      </c>
      <c r="F809" s="3" t="s">
        <v>24</v>
      </c>
      <c r="G809" s="3">
        <v>0</v>
      </c>
      <c r="H809" s="6">
        <v>0</v>
      </c>
      <c r="I809" s="2">
        <v>1</v>
      </c>
      <c r="J809" s="3">
        <v>3.3333333333333335E-3</v>
      </c>
      <c r="K809" s="7"/>
      <c r="L809" s="3"/>
      <c r="M809" s="3" t="s">
        <v>35</v>
      </c>
      <c r="N809" s="3" t="s">
        <v>27</v>
      </c>
      <c r="O809" s="3" t="s">
        <v>74</v>
      </c>
      <c r="P809" s="19"/>
    </row>
    <row r="810" spans="2:16" ht="21" customHeight="1" x14ac:dyDescent="0.3">
      <c r="B810" s="3" t="s">
        <v>73</v>
      </c>
      <c r="C810" s="12">
        <v>17</v>
      </c>
      <c r="D810" s="13" t="s">
        <v>29</v>
      </c>
      <c r="E810" s="14" t="s">
        <v>16</v>
      </c>
      <c r="F810" s="12" t="s">
        <v>46</v>
      </c>
      <c r="G810" s="12">
        <v>0</v>
      </c>
      <c r="H810" s="15">
        <v>0</v>
      </c>
      <c r="I810" s="16">
        <v>4</v>
      </c>
      <c r="J810" s="12">
        <v>3.3333333333333335E-3</v>
      </c>
      <c r="K810" s="17"/>
      <c r="L810" s="12"/>
      <c r="M810" s="12" t="s">
        <v>20</v>
      </c>
      <c r="N810" s="12" t="s">
        <v>21</v>
      </c>
      <c r="O810" s="12" t="s">
        <v>39</v>
      </c>
      <c r="P810" s="19"/>
    </row>
    <row r="811" spans="2:16" ht="21" customHeight="1" x14ac:dyDescent="0.3">
      <c r="B811" s="3" t="s">
        <v>73</v>
      </c>
      <c r="C811" s="3">
        <v>11</v>
      </c>
      <c r="D811" s="4" t="s">
        <v>48</v>
      </c>
      <c r="E811" s="5" t="s">
        <v>53</v>
      </c>
      <c r="F811" s="3" t="s">
        <v>17</v>
      </c>
      <c r="G811" s="3">
        <v>0</v>
      </c>
      <c r="H811" s="6">
        <v>0</v>
      </c>
      <c r="I811" s="2">
        <v>2</v>
      </c>
      <c r="J811" s="3">
        <v>3.3333333333333335E-3</v>
      </c>
      <c r="K811" s="7"/>
      <c r="L811" s="3"/>
      <c r="M811" s="3" t="s">
        <v>52</v>
      </c>
      <c r="N811" s="3" t="s">
        <v>21</v>
      </c>
      <c r="O811" s="3" t="s">
        <v>66</v>
      </c>
      <c r="P811" s="19"/>
    </row>
    <row r="812" spans="2:16" ht="21" customHeight="1" x14ac:dyDescent="0.3">
      <c r="B812" s="3" t="s">
        <v>73</v>
      </c>
      <c r="C812" s="12">
        <v>12</v>
      </c>
      <c r="D812" s="13" t="s">
        <v>64</v>
      </c>
      <c r="E812" s="14" t="s">
        <v>16</v>
      </c>
      <c r="F812" s="12" t="s">
        <v>46</v>
      </c>
      <c r="G812" s="12">
        <v>0</v>
      </c>
      <c r="H812" s="15">
        <v>0</v>
      </c>
      <c r="I812" s="16">
        <v>2</v>
      </c>
      <c r="J812" s="12">
        <v>3.3333333333333335E-3</v>
      </c>
      <c r="K812" s="17"/>
      <c r="L812" s="12"/>
      <c r="M812" s="12" t="s">
        <v>20</v>
      </c>
      <c r="N812" s="12" t="s">
        <v>36</v>
      </c>
      <c r="O812" s="12" t="s">
        <v>37</v>
      </c>
      <c r="P812" s="19"/>
    </row>
    <row r="813" spans="2:16" ht="21" customHeight="1" x14ac:dyDescent="0.3">
      <c r="B813" s="3" t="s">
        <v>14</v>
      </c>
      <c r="C813" s="3">
        <v>18</v>
      </c>
      <c r="D813" s="4" t="s">
        <v>61</v>
      </c>
      <c r="E813" s="5" t="s">
        <v>30</v>
      </c>
      <c r="F813" s="3" t="s">
        <v>46</v>
      </c>
      <c r="G813" s="3">
        <v>5</v>
      </c>
      <c r="H813" s="6">
        <v>20000000</v>
      </c>
      <c r="I813" s="2">
        <v>1</v>
      </c>
      <c r="J813" s="3">
        <v>3.6111111111111114E-3</v>
      </c>
      <c r="K813" s="7" t="s">
        <v>18</v>
      </c>
      <c r="L813" s="3" t="s">
        <v>68</v>
      </c>
      <c r="M813" s="3" t="s">
        <v>55</v>
      </c>
      <c r="N813" s="3" t="s">
        <v>36</v>
      </c>
      <c r="O813" s="3" t="s">
        <v>37</v>
      </c>
      <c r="P813" s="19"/>
    </row>
    <row r="814" spans="2:16" ht="21" customHeight="1" x14ac:dyDescent="0.3">
      <c r="B814" s="3" t="s">
        <v>14</v>
      </c>
      <c r="C814" s="12">
        <v>11</v>
      </c>
      <c r="D814" s="13" t="s">
        <v>41</v>
      </c>
      <c r="E814" s="14" t="s">
        <v>16</v>
      </c>
      <c r="F814" s="12" t="s">
        <v>24</v>
      </c>
      <c r="G814" s="12">
        <v>2</v>
      </c>
      <c r="H814" s="15">
        <v>38000000</v>
      </c>
      <c r="I814" s="16">
        <v>2</v>
      </c>
      <c r="J814" s="12">
        <v>3.6111111111111114E-3</v>
      </c>
      <c r="K814" s="17" t="s">
        <v>50</v>
      </c>
      <c r="L814" s="12" t="s">
        <v>25</v>
      </c>
      <c r="M814" s="12" t="s">
        <v>47</v>
      </c>
      <c r="N814" s="12" t="s">
        <v>39</v>
      </c>
      <c r="O814" s="12" t="s">
        <v>70</v>
      </c>
      <c r="P814" s="19"/>
    </row>
    <row r="815" spans="2:16" ht="21" customHeight="1" x14ac:dyDescent="0.3">
      <c r="B815" s="3" t="s">
        <v>14</v>
      </c>
      <c r="C815" s="3">
        <v>23</v>
      </c>
      <c r="D815" s="4" t="s">
        <v>41</v>
      </c>
      <c r="E815" s="5" t="s">
        <v>16</v>
      </c>
      <c r="F815" s="3" t="s">
        <v>17</v>
      </c>
      <c r="G815" s="3">
        <v>1</v>
      </c>
      <c r="H815" s="6">
        <v>19000000</v>
      </c>
      <c r="I815" s="2">
        <v>2</v>
      </c>
      <c r="J815" s="3">
        <v>3.6111111111111114E-3</v>
      </c>
      <c r="K815" s="7" t="s">
        <v>50</v>
      </c>
      <c r="L815" s="3" t="s">
        <v>60</v>
      </c>
      <c r="M815" s="3" t="s">
        <v>20</v>
      </c>
      <c r="N815" s="3" t="s">
        <v>21</v>
      </c>
      <c r="O815" s="3" t="s">
        <v>45</v>
      </c>
      <c r="P815" s="19"/>
    </row>
    <row r="816" spans="2:16" ht="21" customHeight="1" x14ac:dyDescent="0.3">
      <c r="B816" s="3" t="s">
        <v>14</v>
      </c>
      <c r="C816" s="12">
        <v>28</v>
      </c>
      <c r="D816" s="13" t="s">
        <v>41</v>
      </c>
      <c r="E816" s="14" t="s">
        <v>53</v>
      </c>
      <c r="F816" s="12" t="s">
        <v>46</v>
      </c>
      <c r="G816" s="12">
        <v>1</v>
      </c>
      <c r="H816" s="15">
        <v>7000000</v>
      </c>
      <c r="I816" s="16">
        <v>4</v>
      </c>
      <c r="J816" s="12">
        <v>3.6111111111111114E-3</v>
      </c>
      <c r="K816" s="17" t="s">
        <v>18</v>
      </c>
      <c r="L816" s="12" t="s">
        <v>43</v>
      </c>
      <c r="M816" s="12" t="s">
        <v>47</v>
      </c>
      <c r="N816" s="12" t="s">
        <v>21</v>
      </c>
      <c r="O816" s="12" t="s">
        <v>66</v>
      </c>
      <c r="P816" s="19"/>
    </row>
    <row r="817" spans="2:16" ht="21" customHeight="1" x14ac:dyDescent="0.3">
      <c r="B817" s="3" t="s">
        <v>14</v>
      </c>
      <c r="C817" s="3">
        <v>30</v>
      </c>
      <c r="D817" s="4" t="s">
        <v>41</v>
      </c>
      <c r="E817" s="5" t="s">
        <v>16</v>
      </c>
      <c r="F817" s="3" t="s">
        <v>24</v>
      </c>
      <c r="G817" s="3">
        <v>3</v>
      </c>
      <c r="H817" s="6">
        <v>12000000</v>
      </c>
      <c r="I817" s="2">
        <v>1</v>
      </c>
      <c r="J817" s="3">
        <v>3.6111111111111114E-3</v>
      </c>
      <c r="K817" s="7" t="s">
        <v>18</v>
      </c>
      <c r="L817" s="3" t="s">
        <v>19</v>
      </c>
      <c r="M817" s="3" t="s">
        <v>52</v>
      </c>
      <c r="N817" s="3" t="s">
        <v>21</v>
      </c>
      <c r="O817" s="3" t="s">
        <v>45</v>
      </c>
      <c r="P817" s="19"/>
    </row>
    <row r="818" spans="2:16" ht="21" customHeight="1" x14ac:dyDescent="0.3">
      <c r="B818" s="3" t="s">
        <v>14</v>
      </c>
      <c r="C818" s="12">
        <v>22</v>
      </c>
      <c r="D818" s="13" t="s">
        <v>48</v>
      </c>
      <c r="E818" s="14" t="s">
        <v>34</v>
      </c>
      <c r="F818" s="12" t="s">
        <v>46</v>
      </c>
      <c r="G818" s="12">
        <v>4</v>
      </c>
      <c r="H818" s="15">
        <v>20000000</v>
      </c>
      <c r="I818" s="16">
        <v>2</v>
      </c>
      <c r="J818" s="12">
        <v>3.6111111111111114E-3</v>
      </c>
      <c r="K818" s="17" t="s">
        <v>65</v>
      </c>
      <c r="L818" s="12" t="s">
        <v>19</v>
      </c>
      <c r="M818" s="12" t="s">
        <v>32</v>
      </c>
      <c r="N818" s="12" t="s">
        <v>27</v>
      </c>
      <c r="O818" s="12" t="s">
        <v>33</v>
      </c>
      <c r="P818" s="19"/>
    </row>
    <row r="819" spans="2:16" ht="21" customHeight="1" x14ac:dyDescent="0.3">
      <c r="B819" s="3" t="s">
        <v>14</v>
      </c>
      <c r="C819" s="3">
        <v>1</v>
      </c>
      <c r="D819" s="4" t="s">
        <v>48</v>
      </c>
      <c r="E819" s="5" t="s">
        <v>34</v>
      </c>
      <c r="F819" s="3" t="s">
        <v>17</v>
      </c>
      <c r="G819" s="3">
        <v>5</v>
      </c>
      <c r="H819" s="6">
        <v>25000000</v>
      </c>
      <c r="I819" s="2">
        <v>2</v>
      </c>
      <c r="J819" s="3">
        <v>3.6111111111111114E-3</v>
      </c>
      <c r="K819" s="7" t="s">
        <v>18</v>
      </c>
      <c r="L819" s="3" t="s">
        <v>31</v>
      </c>
      <c r="M819" s="3" t="s">
        <v>44</v>
      </c>
      <c r="N819" s="3" t="s">
        <v>36</v>
      </c>
      <c r="O819" s="3" t="s">
        <v>69</v>
      </c>
      <c r="P819" s="19"/>
    </row>
    <row r="820" spans="2:16" ht="21" customHeight="1" x14ac:dyDescent="0.3">
      <c r="B820" s="3" t="s">
        <v>14</v>
      </c>
      <c r="C820" s="12">
        <v>24</v>
      </c>
      <c r="D820" s="13" t="s">
        <v>72</v>
      </c>
      <c r="E820" s="14" t="s">
        <v>76</v>
      </c>
      <c r="F820" s="12" t="s">
        <v>24</v>
      </c>
      <c r="G820" s="12">
        <v>3</v>
      </c>
      <c r="H820" s="15">
        <v>11000000</v>
      </c>
      <c r="I820" s="16">
        <v>4</v>
      </c>
      <c r="J820" s="12">
        <v>3.6111111111111114E-3</v>
      </c>
      <c r="K820" s="17" t="s">
        <v>18</v>
      </c>
      <c r="L820" s="12" t="s">
        <v>60</v>
      </c>
      <c r="M820" s="12" t="s">
        <v>35</v>
      </c>
      <c r="N820" s="12" t="s">
        <v>21</v>
      </c>
      <c r="O820" s="12" t="s">
        <v>57</v>
      </c>
      <c r="P820" s="19"/>
    </row>
    <row r="821" spans="2:16" ht="21" customHeight="1" x14ac:dyDescent="0.3">
      <c r="B821" s="3" t="s">
        <v>14</v>
      </c>
      <c r="C821" s="3">
        <v>18</v>
      </c>
      <c r="D821" s="4" t="s">
        <v>61</v>
      </c>
      <c r="E821" s="5" t="s">
        <v>30</v>
      </c>
      <c r="F821" s="3" t="s">
        <v>46</v>
      </c>
      <c r="G821" s="3">
        <v>5</v>
      </c>
      <c r="H821" s="6">
        <v>20000000</v>
      </c>
      <c r="I821" s="2">
        <v>1</v>
      </c>
      <c r="J821" s="3">
        <v>3.6111111111111114E-3</v>
      </c>
      <c r="K821" s="7" t="s">
        <v>18</v>
      </c>
      <c r="L821" s="3" t="s">
        <v>68</v>
      </c>
      <c r="M821" s="3" t="s">
        <v>55</v>
      </c>
      <c r="N821" s="3" t="s">
        <v>36</v>
      </c>
      <c r="O821" s="3" t="s">
        <v>37</v>
      </c>
      <c r="P821" s="19"/>
    </row>
    <row r="822" spans="2:16" ht="21" customHeight="1" x14ac:dyDescent="0.3">
      <c r="B822" s="3" t="s">
        <v>73</v>
      </c>
      <c r="C822" s="12">
        <v>3</v>
      </c>
      <c r="D822" s="13" t="s">
        <v>59</v>
      </c>
      <c r="E822" s="14" t="s">
        <v>34</v>
      </c>
      <c r="F822" s="12" t="s">
        <v>24</v>
      </c>
      <c r="G822" s="12">
        <v>0</v>
      </c>
      <c r="H822" s="15">
        <v>0</v>
      </c>
      <c r="I822" s="16">
        <v>1</v>
      </c>
      <c r="J822" s="12">
        <v>3.6111111111111114E-3</v>
      </c>
      <c r="K822" s="17"/>
      <c r="L822" s="12"/>
      <c r="M822" s="12" t="s">
        <v>26</v>
      </c>
      <c r="N822" s="12" t="s">
        <v>21</v>
      </c>
      <c r="O822" s="12" t="s">
        <v>57</v>
      </c>
      <c r="P822" s="19"/>
    </row>
    <row r="823" spans="2:16" ht="21" customHeight="1" x14ac:dyDescent="0.3">
      <c r="B823" s="3" t="s">
        <v>73</v>
      </c>
      <c r="C823" s="3">
        <v>22</v>
      </c>
      <c r="D823" s="4" t="s">
        <v>29</v>
      </c>
      <c r="E823" s="5" t="s">
        <v>42</v>
      </c>
      <c r="F823" s="3" t="s">
        <v>71</v>
      </c>
      <c r="G823" s="3">
        <v>0</v>
      </c>
      <c r="H823" s="6">
        <v>0</v>
      </c>
      <c r="I823" s="2">
        <v>6</v>
      </c>
      <c r="J823" s="3">
        <v>3.6111111111111114E-3</v>
      </c>
      <c r="K823" s="7"/>
      <c r="L823" s="3"/>
      <c r="M823" s="3" t="s">
        <v>32</v>
      </c>
      <c r="N823" s="3" t="s">
        <v>21</v>
      </c>
      <c r="O823" s="3" t="s">
        <v>57</v>
      </c>
      <c r="P823" s="19"/>
    </row>
    <row r="824" spans="2:16" ht="21" customHeight="1" x14ac:dyDescent="0.3">
      <c r="B824" s="3" t="s">
        <v>73</v>
      </c>
      <c r="C824" s="12">
        <v>5</v>
      </c>
      <c r="D824" s="13" t="s">
        <v>41</v>
      </c>
      <c r="E824" s="14" t="s">
        <v>42</v>
      </c>
      <c r="F824" s="12" t="s">
        <v>24</v>
      </c>
      <c r="G824" s="12">
        <v>0</v>
      </c>
      <c r="H824" s="15">
        <v>0</v>
      </c>
      <c r="I824" s="16">
        <v>3</v>
      </c>
      <c r="J824" s="12">
        <v>3.6111111111111114E-3</v>
      </c>
      <c r="K824" s="17"/>
      <c r="L824" s="12"/>
      <c r="M824" s="12" t="s">
        <v>32</v>
      </c>
      <c r="N824" s="12" t="s">
        <v>27</v>
      </c>
      <c r="O824" s="12" t="s">
        <v>78</v>
      </c>
      <c r="P824" s="19"/>
    </row>
    <row r="825" spans="2:16" ht="21" customHeight="1" x14ac:dyDescent="0.3">
      <c r="B825" s="3" t="s">
        <v>73</v>
      </c>
      <c r="C825" s="3">
        <v>20</v>
      </c>
      <c r="D825" s="4" t="s">
        <v>48</v>
      </c>
      <c r="E825" s="5" t="s">
        <v>34</v>
      </c>
      <c r="F825" s="3" t="s">
        <v>49</v>
      </c>
      <c r="G825" s="3">
        <v>0</v>
      </c>
      <c r="H825" s="6">
        <v>0</v>
      </c>
      <c r="I825" s="2">
        <v>3</v>
      </c>
      <c r="J825" s="3">
        <v>3.6111111111111114E-3</v>
      </c>
      <c r="K825" s="7"/>
      <c r="L825" s="3"/>
      <c r="M825" s="3" t="s">
        <v>20</v>
      </c>
      <c r="N825" s="3" t="s">
        <v>27</v>
      </c>
      <c r="O825" s="3" t="s">
        <v>56</v>
      </c>
      <c r="P825" s="19"/>
    </row>
    <row r="826" spans="2:16" ht="21" customHeight="1" x14ac:dyDescent="0.3">
      <c r="B826" s="3" t="s">
        <v>73</v>
      </c>
      <c r="C826" s="12">
        <v>29</v>
      </c>
      <c r="D826" s="13" t="s">
        <v>48</v>
      </c>
      <c r="E826" s="14" t="s">
        <v>34</v>
      </c>
      <c r="F826" s="12" t="s">
        <v>24</v>
      </c>
      <c r="G826" s="12">
        <v>0</v>
      </c>
      <c r="H826" s="15">
        <v>0</v>
      </c>
      <c r="I826" s="16">
        <v>2</v>
      </c>
      <c r="J826" s="12">
        <v>3.6111111111111114E-3</v>
      </c>
      <c r="K826" s="17"/>
      <c r="L826" s="12"/>
      <c r="M826" s="12" t="s">
        <v>52</v>
      </c>
      <c r="N826" s="12" t="s">
        <v>39</v>
      </c>
      <c r="O826" s="12" t="s">
        <v>70</v>
      </c>
      <c r="P826" s="19"/>
    </row>
    <row r="827" spans="2:16" ht="21" customHeight="1" x14ac:dyDescent="0.3">
      <c r="B827" s="3" t="s">
        <v>73</v>
      </c>
      <c r="C827" s="3">
        <v>3</v>
      </c>
      <c r="D827" s="4" t="s">
        <v>59</v>
      </c>
      <c r="E827" s="5" t="s">
        <v>34</v>
      </c>
      <c r="F827" s="3" t="s">
        <v>24</v>
      </c>
      <c r="G827" s="3">
        <v>0</v>
      </c>
      <c r="H827" s="6">
        <v>0</v>
      </c>
      <c r="I827" s="2">
        <v>1</v>
      </c>
      <c r="J827" s="3">
        <v>3.6111111111111114E-3</v>
      </c>
      <c r="K827" s="7"/>
      <c r="L827" s="3"/>
      <c r="M827" s="3" t="s">
        <v>26</v>
      </c>
      <c r="N827" s="3" t="s">
        <v>21</v>
      </c>
      <c r="O827" s="3" t="s">
        <v>57</v>
      </c>
      <c r="P827" s="19"/>
    </row>
    <row r="828" spans="2:16" ht="21" customHeight="1" x14ac:dyDescent="0.3">
      <c r="B828" s="3" t="s">
        <v>14</v>
      </c>
      <c r="C828" s="12">
        <v>1</v>
      </c>
      <c r="D828" s="13" t="s">
        <v>63</v>
      </c>
      <c r="E828" s="14" t="s">
        <v>76</v>
      </c>
      <c r="F828" s="12" t="s">
        <v>46</v>
      </c>
      <c r="G828" s="12">
        <v>2</v>
      </c>
      <c r="H828" s="15">
        <v>12000000</v>
      </c>
      <c r="I828" s="16">
        <v>3</v>
      </c>
      <c r="J828" s="12">
        <v>3.6342592592592594E-3</v>
      </c>
      <c r="K828" s="17" t="s">
        <v>18</v>
      </c>
      <c r="L828" s="12" t="s">
        <v>19</v>
      </c>
      <c r="M828" s="12" t="s">
        <v>35</v>
      </c>
      <c r="N828" s="12" t="s">
        <v>27</v>
      </c>
      <c r="O828" s="12" t="s">
        <v>28</v>
      </c>
      <c r="P828" s="19"/>
    </row>
    <row r="829" spans="2:16" ht="21" customHeight="1" x14ac:dyDescent="0.3">
      <c r="B829" s="3" t="s">
        <v>14</v>
      </c>
      <c r="C829" s="3">
        <v>17</v>
      </c>
      <c r="D829" s="4" t="s">
        <v>23</v>
      </c>
      <c r="E829" s="5" t="s">
        <v>76</v>
      </c>
      <c r="F829" s="3" t="s">
        <v>46</v>
      </c>
      <c r="G829" s="3">
        <v>2</v>
      </c>
      <c r="H829" s="6">
        <v>12000000</v>
      </c>
      <c r="I829" s="2">
        <v>4</v>
      </c>
      <c r="J829" s="3">
        <v>3.6342592592592594E-3</v>
      </c>
      <c r="K829" s="7" t="s">
        <v>18</v>
      </c>
      <c r="L829" s="3" t="s">
        <v>31</v>
      </c>
      <c r="M829" s="3" t="s">
        <v>47</v>
      </c>
      <c r="N829" s="3" t="s">
        <v>36</v>
      </c>
      <c r="O829" s="3" t="s">
        <v>58</v>
      </c>
      <c r="P829" s="19"/>
    </row>
    <row r="830" spans="2:16" ht="21" customHeight="1" x14ac:dyDescent="0.3">
      <c r="B830" s="3" t="s">
        <v>14</v>
      </c>
      <c r="C830" s="12">
        <v>9</v>
      </c>
      <c r="D830" s="13" t="s">
        <v>29</v>
      </c>
      <c r="E830" s="14" t="s">
        <v>42</v>
      </c>
      <c r="F830" s="12" t="s">
        <v>46</v>
      </c>
      <c r="G830" s="12">
        <v>5</v>
      </c>
      <c r="H830" s="15">
        <v>25000000</v>
      </c>
      <c r="I830" s="16">
        <v>2</v>
      </c>
      <c r="J830" s="12">
        <v>3.6342592592592594E-3</v>
      </c>
      <c r="K830" s="17" t="s">
        <v>18</v>
      </c>
      <c r="L830" s="12" t="s">
        <v>38</v>
      </c>
      <c r="M830" s="12" t="s">
        <v>35</v>
      </c>
      <c r="N830" s="12" t="s">
        <v>21</v>
      </c>
      <c r="O830" s="12" t="s">
        <v>67</v>
      </c>
      <c r="P830" s="19"/>
    </row>
    <row r="831" spans="2:16" ht="21" customHeight="1" x14ac:dyDescent="0.3">
      <c r="B831" s="3" t="s">
        <v>14</v>
      </c>
      <c r="C831" s="3">
        <v>29</v>
      </c>
      <c r="D831" s="4" t="s">
        <v>29</v>
      </c>
      <c r="E831" s="5" t="s">
        <v>16</v>
      </c>
      <c r="F831" s="3" t="s">
        <v>49</v>
      </c>
      <c r="G831" s="3">
        <v>1</v>
      </c>
      <c r="H831" s="6">
        <v>7000000</v>
      </c>
      <c r="I831" s="2">
        <v>4</v>
      </c>
      <c r="J831" s="3">
        <v>3.6342592592592594E-3</v>
      </c>
      <c r="K831" s="7" t="s">
        <v>18</v>
      </c>
      <c r="L831" s="3" t="s">
        <v>31</v>
      </c>
      <c r="M831" s="3" t="s">
        <v>52</v>
      </c>
      <c r="N831" s="3" t="s">
        <v>36</v>
      </c>
      <c r="O831" s="3" t="s">
        <v>37</v>
      </c>
      <c r="P831" s="19"/>
    </row>
    <row r="832" spans="2:16" ht="21" customHeight="1" x14ac:dyDescent="0.3">
      <c r="B832" s="3" t="s">
        <v>14</v>
      </c>
      <c r="C832" s="12">
        <v>11</v>
      </c>
      <c r="D832" s="13" t="s">
        <v>41</v>
      </c>
      <c r="E832" s="14" t="s">
        <v>34</v>
      </c>
      <c r="F832" s="12" t="s">
        <v>46</v>
      </c>
      <c r="G832" s="12">
        <v>2</v>
      </c>
      <c r="H832" s="15">
        <v>38000000</v>
      </c>
      <c r="I832" s="16">
        <v>3</v>
      </c>
      <c r="J832" s="12">
        <v>3.6342592592592594E-3</v>
      </c>
      <c r="K832" s="17" t="s">
        <v>50</v>
      </c>
      <c r="L832" s="12" t="s">
        <v>43</v>
      </c>
      <c r="M832" s="12" t="s">
        <v>47</v>
      </c>
      <c r="N832" s="12" t="s">
        <v>21</v>
      </c>
      <c r="O832" s="12" t="s">
        <v>45</v>
      </c>
      <c r="P832" s="19"/>
    </row>
    <row r="833" spans="2:16" ht="21" customHeight="1" x14ac:dyDescent="0.3">
      <c r="B833" s="3" t="s">
        <v>14</v>
      </c>
      <c r="C833" s="3">
        <v>17</v>
      </c>
      <c r="D833" s="4" t="s">
        <v>41</v>
      </c>
      <c r="E833" s="5" t="s">
        <v>30</v>
      </c>
      <c r="F833" s="3" t="s">
        <v>17</v>
      </c>
      <c r="G833" s="3">
        <v>1</v>
      </c>
      <c r="H833" s="6">
        <v>19000000</v>
      </c>
      <c r="I833" s="2">
        <v>2</v>
      </c>
      <c r="J833" s="3">
        <v>3.6342592592592594E-3</v>
      </c>
      <c r="K833" s="7" t="s">
        <v>50</v>
      </c>
      <c r="L833" s="3" t="s">
        <v>25</v>
      </c>
      <c r="M833" s="3" t="s">
        <v>26</v>
      </c>
      <c r="N833" s="3" t="s">
        <v>27</v>
      </c>
      <c r="O833" s="3" t="s">
        <v>28</v>
      </c>
      <c r="P833" s="19"/>
    </row>
    <row r="834" spans="2:16" ht="21" customHeight="1" x14ac:dyDescent="0.3">
      <c r="B834" s="3" t="s">
        <v>14</v>
      </c>
      <c r="C834" s="12">
        <v>4</v>
      </c>
      <c r="D834" s="13" t="s">
        <v>41</v>
      </c>
      <c r="E834" s="14" t="s">
        <v>16</v>
      </c>
      <c r="F834" s="12" t="s">
        <v>46</v>
      </c>
      <c r="G834" s="12">
        <v>4</v>
      </c>
      <c r="H834" s="15">
        <v>15000000</v>
      </c>
      <c r="I834" s="16">
        <v>5</v>
      </c>
      <c r="J834" s="12">
        <v>3.6342592592592594E-3</v>
      </c>
      <c r="K834" s="17" t="s">
        <v>18</v>
      </c>
      <c r="L834" s="12" t="s">
        <v>31</v>
      </c>
      <c r="M834" s="12" t="s">
        <v>44</v>
      </c>
      <c r="N834" s="12" t="s">
        <v>21</v>
      </c>
      <c r="O834" s="12" t="s">
        <v>39</v>
      </c>
      <c r="P834" s="19"/>
    </row>
    <row r="835" spans="2:16" ht="21" customHeight="1" x14ac:dyDescent="0.3">
      <c r="B835" s="3" t="s">
        <v>14</v>
      </c>
      <c r="C835" s="3">
        <v>1</v>
      </c>
      <c r="D835" s="4" t="s">
        <v>41</v>
      </c>
      <c r="E835" s="5" t="s">
        <v>42</v>
      </c>
      <c r="F835" s="3" t="s">
        <v>17</v>
      </c>
      <c r="G835" s="3">
        <v>3</v>
      </c>
      <c r="H835" s="6">
        <v>15000000</v>
      </c>
      <c r="I835" s="2">
        <v>5</v>
      </c>
      <c r="J835" s="3">
        <v>3.6342592592592594E-3</v>
      </c>
      <c r="K835" s="7" t="s">
        <v>18</v>
      </c>
      <c r="L835" s="3" t="s">
        <v>31</v>
      </c>
      <c r="M835" s="3" t="s">
        <v>20</v>
      </c>
      <c r="N835" s="3" t="s">
        <v>21</v>
      </c>
      <c r="O835" s="3" t="s">
        <v>57</v>
      </c>
      <c r="P835" s="19"/>
    </row>
    <row r="836" spans="2:16" ht="21" customHeight="1" x14ac:dyDescent="0.3">
      <c r="B836" s="3" t="s">
        <v>14</v>
      </c>
      <c r="C836" s="12">
        <v>11</v>
      </c>
      <c r="D836" s="13" t="s">
        <v>48</v>
      </c>
      <c r="E836" s="14" t="s">
        <v>16</v>
      </c>
      <c r="F836" s="12" t="s">
        <v>46</v>
      </c>
      <c r="G836" s="12">
        <v>3</v>
      </c>
      <c r="H836" s="15">
        <v>11000000</v>
      </c>
      <c r="I836" s="16">
        <v>1</v>
      </c>
      <c r="J836" s="12">
        <v>3.6342592592592594E-3</v>
      </c>
      <c r="K836" s="17" t="s">
        <v>18</v>
      </c>
      <c r="L836" s="12" t="s">
        <v>19</v>
      </c>
      <c r="M836" s="12" t="s">
        <v>35</v>
      </c>
      <c r="N836" s="12" t="s">
        <v>27</v>
      </c>
      <c r="O836" s="12" t="s">
        <v>28</v>
      </c>
      <c r="P836" s="19"/>
    </row>
    <row r="837" spans="2:16" ht="21" customHeight="1" x14ac:dyDescent="0.3">
      <c r="B837" s="3" t="s">
        <v>14</v>
      </c>
      <c r="C837" s="3">
        <v>4</v>
      </c>
      <c r="D837" s="4" t="s">
        <v>48</v>
      </c>
      <c r="E837" s="5" t="s">
        <v>16</v>
      </c>
      <c r="F837" s="3" t="s">
        <v>24</v>
      </c>
      <c r="G837" s="3">
        <v>2</v>
      </c>
      <c r="H837" s="6">
        <v>12000000</v>
      </c>
      <c r="I837" s="2">
        <v>1</v>
      </c>
      <c r="J837" s="3">
        <v>3.6342592592592594E-3</v>
      </c>
      <c r="K837" s="7" t="s">
        <v>18</v>
      </c>
      <c r="L837" s="3" t="s">
        <v>25</v>
      </c>
      <c r="M837" s="3" t="s">
        <v>47</v>
      </c>
      <c r="N837" s="3" t="s">
        <v>39</v>
      </c>
      <c r="O837" s="3" t="s">
        <v>40</v>
      </c>
      <c r="P837" s="19"/>
    </row>
    <row r="838" spans="2:16" ht="21" customHeight="1" x14ac:dyDescent="0.3">
      <c r="B838" s="3" t="s">
        <v>14</v>
      </c>
      <c r="C838" s="12">
        <v>1</v>
      </c>
      <c r="D838" s="13" t="s">
        <v>63</v>
      </c>
      <c r="E838" s="14" t="s">
        <v>76</v>
      </c>
      <c r="F838" s="12" t="s">
        <v>46</v>
      </c>
      <c r="G838" s="12">
        <v>2</v>
      </c>
      <c r="H838" s="15">
        <v>12000000</v>
      </c>
      <c r="I838" s="16">
        <v>3</v>
      </c>
      <c r="J838" s="12">
        <v>3.6342592592592594E-3</v>
      </c>
      <c r="K838" s="17" t="s">
        <v>18</v>
      </c>
      <c r="L838" s="12" t="s">
        <v>19</v>
      </c>
      <c r="M838" s="12" t="s">
        <v>35</v>
      </c>
      <c r="N838" s="12" t="s">
        <v>27</v>
      </c>
      <c r="O838" s="12" t="s">
        <v>28</v>
      </c>
      <c r="P838" s="19"/>
    </row>
    <row r="839" spans="2:16" ht="21" customHeight="1" x14ac:dyDescent="0.3">
      <c r="B839" s="3" t="s">
        <v>14</v>
      </c>
      <c r="C839" s="3">
        <v>17</v>
      </c>
      <c r="D839" s="4" t="s">
        <v>23</v>
      </c>
      <c r="E839" s="5" t="s">
        <v>76</v>
      </c>
      <c r="F839" s="3" t="s">
        <v>46</v>
      </c>
      <c r="G839" s="3">
        <v>2</v>
      </c>
      <c r="H839" s="6">
        <v>12000000</v>
      </c>
      <c r="I839" s="2">
        <v>4</v>
      </c>
      <c r="J839" s="3">
        <v>3.6342592592592594E-3</v>
      </c>
      <c r="K839" s="7" t="s">
        <v>18</v>
      </c>
      <c r="L839" s="3" t="s">
        <v>31</v>
      </c>
      <c r="M839" s="3" t="s">
        <v>47</v>
      </c>
      <c r="N839" s="3" t="s">
        <v>36</v>
      </c>
      <c r="O839" s="3" t="s">
        <v>58</v>
      </c>
      <c r="P839" s="19"/>
    </row>
    <row r="840" spans="2:16" ht="21" customHeight="1" x14ac:dyDescent="0.3">
      <c r="B840" s="3" t="s">
        <v>73</v>
      </c>
      <c r="C840" s="12">
        <v>11</v>
      </c>
      <c r="D840" s="13" t="s">
        <v>23</v>
      </c>
      <c r="E840" s="14" t="s">
        <v>16</v>
      </c>
      <c r="F840" s="12" t="s">
        <v>17</v>
      </c>
      <c r="G840" s="12">
        <v>0</v>
      </c>
      <c r="H840" s="15">
        <v>0</v>
      </c>
      <c r="I840" s="16">
        <v>1</v>
      </c>
      <c r="J840" s="12">
        <v>3.6342592592592594E-3</v>
      </c>
      <c r="K840" s="17"/>
      <c r="L840" s="12"/>
      <c r="M840" s="12" t="s">
        <v>20</v>
      </c>
      <c r="N840" s="12" t="s">
        <v>27</v>
      </c>
      <c r="O840" s="12" t="s">
        <v>74</v>
      </c>
      <c r="P840" s="19"/>
    </row>
    <row r="841" spans="2:16" ht="21" customHeight="1" x14ac:dyDescent="0.3">
      <c r="B841" s="3" t="s">
        <v>73</v>
      </c>
      <c r="C841" s="3">
        <v>12</v>
      </c>
      <c r="D841" s="4" t="s">
        <v>23</v>
      </c>
      <c r="E841" s="5" t="s">
        <v>53</v>
      </c>
      <c r="F841" s="3" t="s">
        <v>46</v>
      </c>
      <c r="G841" s="3">
        <v>0</v>
      </c>
      <c r="H841" s="6">
        <v>0</v>
      </c>
      <c r="I841" s="2">
        <v>1</v>
      </c>
      <c r="J841" s="3">
        <v>3.6342592592592594E-3</v>
      </c>
      <c r="K841" s="7"/>
      <c r="L841" s="3"/>
      <c r="M841" s="3" t="s">
        <v>32</v>
      </c>
      <c r="N841" s="3" t="s">
        <v>27</v>
      </c>
      <c r="O841" s="3" t="s">
        <v>28</v>
      </c>
      <c r="P841" s="19"/>
    </row>
    <row r="842" spans="2:16" ht="21" customHeight="1" x14ac:dyDescent="0.3">
      <c r="B842" s="3" t="s">
        <v>73</v>
      </c>
      <c r="C842" s="12">
        <v>25</v>
      </c>
      <c r="D842" s="13" t="s">
        <v>41</v>
      </c>
      <c r="E842" s="14" t="s">
        <v>53</v>
      </c>
      <c r="F842" s="12" t="s">
        <v>24</v>
      </c>
      <c r="G842" s="12">
        <v>0</v>
      </c>
      <c r="H842" s="15">
        <v>0</v>
      </c>
      <c r="I842" s="16">
        <v>1</v>
      </c>
      <c r="J842" s="12">
        <v>3.6342592592592594E-3</v>
      </c>
      <c r="K842" s="17"/>
      <c r="L842" s="12"/>
      <c r="M842" s="12" t="s">
        <v>55</v>
      </c>
      <c r="N842" s="12" t="s">
        <v>21</v>
      </c>
      <c r="O842" s="12" t="s">
        <v>45</v>
      </c>
      <c r="P842" s="19"/>
    </row>
    <row r="843" spans="2:16" ht="21" customHeight="1" x14ac:dyDescent="0.3">
      <c r="B843" s="3" t="s">
        <v>14</v>
      </c>
      <c r="C843" s="3">
        <v>8</v>
      </c>
      <c r="D843" s="4" t="s">
        <v>59</v>
      </c>
      <c r="E843" s="5" t="s">
        <v>34</v>
      </c>
      <c r="F843" s="3" t="s">
        <v>17</v>
      </c>
      <c r="G843" s="3">
        <v>3</v>
      </c>
      <c r="H843" s="6">
        <v>15000000</v>
      </c>
      <c r="I843" s="2">
        <v>5</v>
      </c>
      <c r="J843" s="3">
        <v>3.645833333333333E-3</v>
      </c>
      <c r="K843" s="7" t="s">
        <v>18</v>
      </c>
      <c r="L843" s="3" t="s">
        <v>60</v>
      </c>
      <c r="M843" s="3" t="s">
        <v>26</v>
      </c>
      <c r="N843" s="3" t="s">
        <v>21</v>
      </c>
      <c r="O843" s="3" t="s">
        <v>57</v>
      </c>
      <c r="P843" s="19"/>
    </row>
    <row r="844" spans="2:16" ht="21" customHeight="1" x14ac:dyDescent="0.3">
      <c r="B844" s="3" t="s">
        <v>14</v>
      </c>
      <c r="C844" s="12">
        <v>12</v>
      </c>
      <c r="D844" s="13" t="s">
        <v>64</v>
      </c>
      <c r="E844" s="14" t="s">
        <v>34</v>
      </c>
      <c r="F844" s="12" t="s">
        <v>17</v>
      </c>
      <c r="G844" s="12">
        <v>5</v>
      </c>
      <c r="H844" s="15">
        <v>25000000</v>
      </c>
      <c r="I844" s="16">
        <v>1</v>
      </c>
      <c r="J844" s="12">
        <v>3.645833333333333E-3</v>
      </c>
      <c r="K844" s="17" t="s">
        <v>18</v>
      </c>
      <c r="L844" s="12" t="s">
        <v>68</v>
      </c>
      <c r="M844" s="12" t="s">
        <v>47</v>
      </c>
      <c r="N844" s="12" t="s">
        <v>27</v>
      </c>
      <c r="O844" s="12" t="s">
        <v>56</v>
      </c>
      <c r="P844" s="19"/>
    </row>
    <row r="845" spans="2:16" ht="21" customHeight="1" x14ac:dyDescent="0.3">
      <c r="B845" s="3" t="s">
        <v>14</v>
      </c>
      <c r="C845" s="3">
        <v>30</v>
      </c>
      <c r="D845" s="4" t="s">
        <v>29</v>
      </c>
      <c r="E845" s="5" t="s">
        <v>34</v>
      </c>
      <c r="F845" s="3" t="s">
        <v>46</v>
      </c>
      <c r="G845" s="3">
        <v>4</v>
      </c>
      <c r="H845" s="6">
        <v>20000000</v>
      </c>
      <c r="I845" s="2">
        <v>3</v>
      </c>
      <c r="J845" s="3">
        <v>3.645833333333333E-3</v>
      </c>
      <c r="K845" s="7" t="s">
        <v>18</v>
      </c>
      <c r="L845" s="3" t="s">
        <v>19</v>
      </c>
      <c r="M845" s="3" t="s">
        <v>44</v>
      </c>
      <c r="N845" s="3" t="s">
        <v>36</v>
      </c>
      <c r="O845" s="3" t="s">
        <v>37</v>
      </c>
      <c r="P845" s="19"/>
    </row>
    <row r="846" spans="2:16" ht="21" customHeight="1" x14ac:dyDescent="0.3">
      <c r="B846" s="3" t="s">
        <v>14</v>
      </c>
      <c r="C846" s="12">
        <v>18</v>
      </c>
      <c r="D846" s="13" t="s">
        <v>48</v>
      </c>
      <c r="E846" s="14" t="s">
        <v>53</v>
      </c>
      <c r="F846" s="12" t="s">
        <v>17</v>
      </c>
      <c r="G846" s="12">
        <v>4</v>
      </c>
      <c r="H846" s="15">
        <v>11000000</v>
      </c>
      <c r="I846" s="16">
        <v>1</v>
      </c>
      <c r="J846" s="12">
        <v>3.645833333333333E-3</v>
      </c>
      <c r="K846" s="17" t="s">
        <v>65</v>
      </c>
      <c r="L846" s="12" t="s">
        <v>43</v>
      </c>
      <c r="M846" s="12" t="s">
        <v>52</v>
      </c>
      <c r="N846" s="12" t="s">
        <v>27</v>
      </c>
      <c r="O846" s="12" t="s">
        <v>56</v>
      </c>
      <c r="P846" s="19"/>
    </row>
    <row r="847" spans="2:16" ht="21" customHeight="1" x14ac:dyDescent="0.3">
      <c r="B847" s="3" t="s">
        <v>14</v>
      </c>
      <c r="C847" s="3">
        <v>3</v>
      </c>
      <c r="D847" s="4" t="s">
        <v>48</v>
      </c>
      <c r="E847" s="5" t="s">
        <v>30</v>
      </c>
      <c r="F847" s="3" t="s">
        <v>46</v>
      </c>
      <c r="G847" s="3">
        <v>2</v>
      </c>
      <c r="H847" s="6">
        <v>12000000</v>
      </c>
      <c r="I847" s="2">
        <v>4</v>
      </c>
      <c r="J847" s="3">
        <v>3.645833333333333E-3</v>
      </c>
      <c r="K847" s="7" t="s">
        <v>18</v>
      </c>
      <c r="L847" s="3" t="s">
        <v>38</v>
      </c>
      <c r="M847" s="3" t="s">
        <v>44</v>
      </c>
      <c r="N847" s="3" t="s">
        <v>21</v>
      </c>
      <c r="O847" s="3" t="s">
        <v>66</v>
      </c>
      <c r="P847" s="19"/>
    </row>
    <row r="848" spans="2:16" ht="21" customHeight="1" x14ac:dyDescent="0.3">
      <c r="B848" s="3" t="s">
        <v>14</v>
      </c>
      <c r="C848" s="12">
        <v>7</v>
      </c>
      <c r="D848" s="13" t="s">
        <v>48</v>
      </c>
      <c r="E848" s="14" t="s">
        <v>30</v>
      </c>
      <c r="F848" s="12" t="s">
        <v>46</v>
      </c>
      <c r="G848" s="12">
        <v>3</v>
      </c>
      <c r="H848" s="15">
        <v>15000000</v>
      </c>
      <c r="I848" s="16">
        <v>5</v>
      </c>
      <c r="J848" s="12">
        <v>3.645833333333333E-3</v>
      </c>
      <c r="K848" s="17" t="s">
        <v>18</v>
      </c>
      <c r="L848" s="12" t="s">
        <v>60</v>
      </c>
      <c r="M848" s="12" t="s">
        <v>35</v>
      </c>
      <c r="N848" s="12" t="s">
        <v>27</v>
      </c>
      <c r="O848" s="12" t="s">
        <v>33</v>
      </c>
      <c r="P848" s="19"/>
    </row>
    <row r="849" spans="2:16" ht="21" customHeight="1" x14ac:dyDescent="0.3">
      <c r="B849" s="3" t="s">
        <v>14</v>
      </c>
      <c r="C849" s="3">
        <v>19</v>
      </c>
      <c r="D849" s="4" t="s">
        <v>48</v>
      </c>
      <c r="E849" s="5" t="s">
        <v>53</v>
      </c>
      <c r="F849" s="3" t="s">
        <v>24</v>
      </c>
      <c r="G849" s="3">
        <v>3</v>
      </c>
      <c r="H849" s="6">
        <v>15000000</v>
      </c>
      <c r="I849" s="2">
        <v>3</v>
      </c>
      <c r="J849" s="3">
        <v>3.645833333333333E-3</v>
      </c>
      <c r="K849" s="7" t="s">
        <v>18</v>
      </c>
      <c r="L849" s="3" t="s">
        <v>31</v>
      </c>
      <c r="M849" s="3" t="s">
        <v>32</v>
      </c>
      <c r="N849" s="3" t="s">
        <v>21</v>
      </c>
      <c r="O849" s="3" t="s">
        <v>45</v>
      </c>
      <c r="P849" s="19"/>
    </row>
    <row r="850" spans="2:16" ht="21" customHeight="1" x14ac:dyDescent="0.3">
      <c r="B850" s="3" t="s">
        <v>14</v>
      </c>
      <c r="C850" s="12">
        <v>13</v>
      </c>
      <c r="D850" s="13" t="s">
        <v>72</v>
      </c>
      <c r="E850" s="14" t="s">
        <v>16</v>
      </c>
      <c r="F850" s="12" t="s">
        <v>49</v>
      </c>
      <c r="G850" s="12">
        <v>2</v>
      </c>
      <c r="H850" s="15">
        <v>38000000</v>
      </c>
      <c r="I850" s="16">
        <v>2</v>
      </c>
      <c r="J850" s="12">
        <v>3.645833333333333E-3</v>
      </c>
      <c r="K850" s="17" t="s">
        <v>50</v>
      </c>
      <c r="L850" s="12" t="s">
        <v>43</v>
      </c>
      <c r="M850" s="12" t="s">
        <v>20</v>
      </c>
      <c r="N850" s="12" t="s">
        <v>39</v>
      </c>
      <c r="O850" s="12" t="s">
        <v>70</v>
      </c>
      <c r="P850" s="19"/>
    </row>
    <row r="851" spans="2:16" ht="21" customHeight="1" x14ac:dyDescent="0.3">
      <c r="B851" s="3" t="s">
        <v>14</v>
      </c>
      <c r="C851" s="3">
        <v>14</v>
      </c>
      <c r="D851" s="4" t="s">
        <v>72</v>
      </c>
      <c r="E851" s="5" t="s">
        <v>30</v>
      </c>
      <c r="F851" s="3" t="s">
        <v>17</v>
      </c>
      <c r="G851" s="3">
        <v>2</v>
      </c>
      <c r="H851" s="6">
        <v>12000000</v>
      </c>
      <c r="I851" s="2">
        <v>2</v>
      </c>
      <c r="J851" s="3">
        <v>3.645833333333333E-3</v>
      </c>
      <c r="K851" s="7" t="s">
        <v>18</v>
      </c>
      <c r="L851" s="3" t="s">
        <v>25</v>
      </c>
      <c r="M851" s="3" t="s">
        <v>47</v>
      </c>
      <c r="N851" s="3" t="s">
        <v>27</v>
      </c>
      <c r="O851" s="3" t="s">
        <v>33</v>
      </c>
      <c r="P851" s="19"/>
    </row>
    <row r="852" spans="2:16" ht="21" customHeight="1" x14ac:dyDescent="0.3">
      <c r="B852" s="3" t="s">
        <v>14</v>
      </c>
      <c r="C852" s="12">
        <v>8</v>
      </c>
      <c r="D852" s="13" t="s">
        <v>59</v>
      </c>
      <c r="E852" s="14" t="s">
        <v>34</v>
      </c>
      <c r="F852" s="12" t="s">
        <v>17</v>
      </c>
      <c r="G852" s="12">
        <v>3</v>
      </c>
      <c r="H852" s="15">
        <v>15000000</v>
      </c>
      <c r="I852" s="16">
        <v>5</v>
      </c>
      <c r="J852" s="12">
        <v>3.645833333333333E-3</v>
      </c>
      <c r="K852" s="17" t="s">
        <v>18</v>
      </c>
      <c r="L852" s="12" t="s">
        <v>60</v>
      </c>
      <c r="M852" s="12" t="s">
        <v>26</v>
      </c>
      <c r="N852" s="12" t="s">
        <v>21</v>
      </c>
      <c r="O852" s="12" t="s">
        <v>57</v>
      </c>
      <c r="P852" s="19"/>
    </row>
    <row r="853" spans="2:16" ht="21" customHeight="1" x14ac:dyDescent="0.3">
      <c r="B853" s="3" t="s">
        <v>14</v>
      </c>
      <c r="C853" s="3">
        <v>12</v>
      </c>
      <c r="D853" s="4" t="s">
        <v>64</v>
      </c>
      <c r="E853" s="5" t="s">
        <v>34</v>
      </c>
      <c r="F853" s="3" t="s">
        <v>17</v>
      </c>
      <c r="G853" s="3">
        <v>5</v>
      </c>
      <c r="H853" s="6">
        <v>25000000</v>
      </c>
      <c r="I853" s="2">
        <v>1</v>
      </c>
      <c r="J853" s="3">
        <v>3.645833333333333E-3</v>
      </c>
      <c r="K853" s="7" t="s">
        <v>18</v>
      </c>
      <c r="L853" s="3" t="s">
        <v>68</v>
      </c>
      <c r="M853" s="3" t="s">
        <v>47</v>
      </c>
      <c r="N853" s="3" t="s">
        <v>27</v>
      </c>
      <c r="O853" s="3" t="s">
        <v>56</v>
      </c>
      <c r="P853" s="19"/>
    </row>
    <row r="854" spans="2:16" ht="21" customHeight="1" x14ac:dyDescent="0.3">
      <c r="B854" s="3" t="s">
        <v>73</v>
      </c>
      <c r="C854" s="12">
        <v>29</v>
      </c>
      <c r="D854" s="13" t="s">
        <v>63</v>
      </c>
      <c r="E854" s="14" t="s">
        <v>30</v>
      </c>
      <c r="F854" s="12" t="s">
        <v>17</v>
      </c>
      <c r="G854" s="12">
        <v>0</v>
      </c>
      <c r="H854" s="15">
        <v>0</v>
      </c>
      <c r="I854" s="16">
        <v>2</v>
      </c>
      <c r="J854" s="12">
        <v>3.645833333333333E-3</v>
      </c>
      <c r="K854" s="17"/>
      <c r="L854" s="12"/>
      <c r="M854" s="12" t="s">
        <v>35</v>
      </c>
      <c r="N854" s="12" t="s">
        <v>36</v>
      </c>
      <c r="O854" s="12" t="s">
        <v>58</v>
      </c>
      <c r="P854" s="19"/>
    </row>
    <row r="855" spans="2:16" ht="21" customHeight="1" x14ac:dyDescent="0.3">
      <c r="B855" s="3" t="s">
        <v>73</v>
      </c>
      <c r="C855" s="3">
        <v>5</v>
      </c>
      <c r="D855" s="4" t="s">
        <v>41</v>
      </c>
      <c r="E855" s="5" t="s">
        <v>34</v>
      </c>
      <c r="F855" s="3" t="s">
        <v>17</v>
      </c>
      <c r="G855" s="3">
        <v>0</v>
      </c>
      <c r="H855" s="6">
        <v>0</v>
      </c>
      <c r="I855" s="2">
        <v>5</v>
      </c>
      <c r="J855" s="3">
        <v>3.645833333333333E-3</v>
      </c>
      <c r="K855" s="7"/>
      <c r="L855" s="3"/>
      <c r="M855" s="3" t="s">
        <v>52</v>
      </c>
      <c r="N855" s="3" t="s">
        <v>21</v>
      </c>
      <c r="O855" s="3" t="s">
        <v>45</v>
      </c>
      <c r="P855" s="19"/>
    </row>
    <row r="856" spans="2:16" ht="21" customHeight="1" x14ac:dyDescent="0.3">
      <c r="B856" s="3" t="s">
        <v>73</v>
      </c>
      <c r="C856" s="12">
        <v>10</v>
      </c>
      <c r="D856" s="13" t="s">
        <v>72</v>
      </c>
      <c r="E856" s="14" t="s">
        <v>16</v>
      </c>
      <c r="F856" s="12" t="s">
        <v>49</v>
      </c>
      <c r="G856" s="12">
        <v>0</v>
      </c>
      <c r="H856" s="15">
        <v>0</v>
      </c>
      <c r="I856" s="16">
        <v>3</v>
      </c>
      <c r="J856" s="12">
        <v>3.645833333333333E-3</v>
      </c>
      <c r="K856" s="17"/>
      <c r="L856" s="12"/>
      <c r="M856" s="12" t="s">
        <v>26</v>
      </c>
      <c r="N856" s="12" t="s">
        <v>21</v>
      </c>
      <c r="O856" s="12" t="s">
        <v>22</v>
      </c>
      <c r="P856" s="19"/>
    </row>
    <row r="857" spans="2:16" ht="21" customHeight="1" x14ac:dyDescent="0.3">
      <c r="B857" s="3" t="s">
        <v>73</v>
      </c>
      <c r="C857" s="3">
        <v>5</v>
      </c>
      <c r="D857" s="4" t="s">
        <v>72</v>
      </c>
      <c r="E857" s="5" t="s">
        <v>30</v>
      </c>
      <c r="F857" s="3" t="s">
        <v>46</v>
      </c>
      <c r="G857" s="3">
        <v>0</v>
      </c>
      <c r="H857" s="6">
        <v>0</v>
      </c>
      <c r="I857" s="2">
        <v>5</v>
      </c>
      <c r="J857" s="3">
        <v>3.645833333333333E-3</v>
      </c>
      <c r="K857" s="7"/>
      <c r="L857" s="3"/>
      <c r="M857" s="3" t="s">
        <v>55</v>
      </c>
      <c r="N857" s="3" t="s">
        <v>27</v>
      </c>
      <c r="O857" s="3" t="s">
        <v>78</v>
      </c>
      <c r="P857" s="19"/>
    </row>
    <row r="858" spans="2:16" ht="21" customHeight="1" x14ac:dyDescent="0.3">
      <c r="B858" s="3" t="s">
        <v>73</v>
      </c>
      <c r="C858" s="12">
        <v>29</v>
      </c>
      <c r="D858" s="13" t="s">
        <v>63</v>
      </c>
      <c r="E858" s="14" t="s">
        <v>30</v>
      </c>
      <c r="F858" s="12" t="s">
        <v>17</v>
      </c>
      <c r="G858" s="12">
        <v>0</v>
      </c>
      <c r="H858" s="15">
        <v>0</v>
      </c>
      <c r="I858" s="16">
        <v>2</v>
      </c>
      <c r="J858" s="12">
        <v>3.645833333333333E-3</v>
      </c>
      <c r="K858" s="17"/>
      <c r="L858" s="12"/>
      <c r="M858" s="12" t="s">
        <v>35</v>
      </c>
      <c r="N858" s="12" t="s">
        <v>36</v>
      </c>
      <c r="O858" s="12" t="s">
        <v>58</v>
      </c>
      <c r="P858" s="19"/>
    </row>
    <row r="859" spans="2:16" ht="21" customHeight="1" x14ac:dyDescent="0.3">
      <c r="B859" s="3" t="s">
        <v>14</v>
      </c>
      <c r="C859" s="3">
        <v>18</v>
      </c>
      <c r="D859" s="4" t="s">
        <v>64</v>
      </c>
      <c r="E859" s="5" t="s">
        <v>16</v>
      </c>
      <c r="F859" s="3" t="s">
        <v>17</v>
      </c>
      <c r="G859" s="3">
        <v>5</v>
      </c>
      <c r="H859" s="6">
        <v>25000000</v>
      </c>
      <c r="I859" s="2">
        <v>5</v>
      </c>
      <c r="J859" s="3">
        <v>4.340277777777778E-3</v>
      </c>
      <c r="K859" s="7" t="s">
        <v>18</v>
      </c>
      <c r="L859" s="3" t="s">
        <v>54</v>
      </c>
      <c r="M859" s="3" t="s">
        <v>35</v>
      </c>
      <c r="N859" s="3" t="s">
        <v>21</v>
      </c>
      <c r="O859" s="3" t="s">
        <v>67</v>
      </c>
      <c r="P859" s="19"/>
    </row>
    <row r="860" spans="2:16" ht="21" customHeight="1" x14ac:dyDescent="0.3">
      <c r="B860" s="3" t="s">
        <v>14</v>
      </c>
      <c r="C860" s="12">
        <v>12</v>
      </c>
      <c r="D860" s="13" t="s">
        <v>23</v>
      </c>
      <c r="E860" s="14" t="s">
        <v>42</v>
      </c>
      <c r="F860" s="12" t="s">
        <v>17</v>
      </c>
      <c r="G860" s="12">
        <v>3</v>
      </c>
      <c r="H860" s="15">
        <v>15000000</v>
      </c>
      <c r="I860" s="16">
        <v>4</v>
      </c>
      <c r="J860" s="12">
        <v>4.340277777777778E-3</v>
      </c>
      <c r="K860" s="17" t="s">
        <v>18</v>
      </c>
      <c r="L860" s="12" t="s">
        <v>51</v>
      </c>
      <c r="M860" s="12" t="s">
        <v>26</v>
      </c>
      <c r="N860" s="12" t="s">
        <v>36</v>
      </c>
      <c r="O860" s="12" t="s">
        <v>37</v>
      </c>
      <c r="P860" s="19"/>
    </row>
    <row r="861" spans="2:16" ht="21" customHeight="1" x14ac:dyDescent="0.3">
      <c r="B861" s="3" t="s">
        <v>14</v>
      </c>
      <c r="C861" s="3">
        <v>30</v>
      </c>
      <c r="D861" s="4" t="s">
        <v>29</v>
      </c>
      <c r="E861" s="5" t="s">
        <v>76</v>
      </c>
      <c r="F861" s="3" t="s">
        <v>46</v>
      </c>
      <c r="G861" s="3">
        <v>4</v>
      </c>
      <c r="H861" s="6">
        <v>20000000</v>
      </c>
      <c r="I861" s="2">
        <v>5</v>
      </c>
      <c r="J861" s="3">
        <v>4.340277777777778E-3</v>
      </c>
      <c r="K861" s="7" t="s">
        <v>65</v>
      </c>
      <c r="L861" s="3" t="s">
        <v>19</v>
      </c>
      <c r="M861" s="3" t="s">
        <v>52</v>
      </c>
      <c r="N861" s="3" t="s">
        <v>39</v>
      </c>
      <c r="O861" s="3" t="s">
        <v>40</v>
      </c>
      <c r="P861" s="19"/>
    </row>
    <row r="862" spans="2:16" ht="21" customHeight="1" x14ac:dyDescent="0.3">
      <c r="B862" s="3" t="s">
        <v>14</v>
      </c>
      <c r="C862" s="12">
        <v>16</v>
      </c>
      <c r="D862" s="13" t="s">
        <v>29</v>
      </c>
      <c r="E862" s="14" t="s">
        <v>76</v>
      </c>
      <c r="F862" s="12" t="s">
        <v>46</v>
      </c>
      <c r="G862" s="12">
        <v>3</v>
      </c>
      <c r="H862" s="15">
        <v>12000000</v>
      </c>
      <c r="I862" s="16">
        <v>2</v>
      </c>
      <c r="J862" s="12">
        <v>4.340277777777778E-3</v>
      </c>
      <c r="K862" s="17" t="s">
        <v>18</v>
      </c>
      <c r="L862" s="12" t="s">
        <v>31</v>
      </c>
      <c r="M862" s="12" t="s">
        <v>44</v>
      </c>
      <c r="N862" s="12" t="s">
        <v>39</v>
      </c>
      <c r="O862" s="12" t="s">
        <v>40</v>
      </c>
      <c r="P862" s="19"/>
    </row>
    <row r="863" spans="2:16" ht="21" customHeight="1" x14ac:dyDescent="0.3">
      <c r="B863" s="3" t="s">
        <v>14</v>
      </c>
      <c r="C863" s="3">
        <v>28</v>
      </c>
      <c r="D863" s="4" t="s">
        <v>29</v>
      </c>
      <c r="E863" s="5" t="s">
        <v>42</v>
      </c>
      <c r="F863" s="3" t="s">
        <v>17</v>
      </c>
      <c r="G863" s="3">
        <v>2</v>
      </c>
      <c r="H863" s="6">
        <v>12000000</v>
      </c>
      <c r="I863" s="2">
        <v>2</v>
      </c>
      <c r="J863" s="3">
        <v>4.340277777777778E-3</v>
      </c>
      <c r="K863" s="7" t="s">
        <v>18</v>
      </c>
      <c r="L863" s="3" t="s">
        <v>38</v>
      </c>
      <c r="M863" s="3" t="s">
        <v>35</v>
      </c>
      <c r="N863" s="3" t="s">
        <v>21</v>
      </c>
      <c r="O863" s="3" t="s">
        <v>57</v>
      </c>
      <c r="P863" s="19"/>
    </row>
    <row r="864" spans="2:16" ht="21" customHeight="1" x14ac:dyDescent="0.3">
      <c r="B864" s="3" t="s">
        <v>14</v>
      </c>
      <c r="C864" s="12">
        <v>7</v>
      </c>
      <c r="D864" s="13" t="s">
        <v>41</v>
      </c>
      <c r="E864" s="14" t="s">
        <v>16</v>
      </c>
      <c r="F864" s="12" t="s">
        <v>17</v>
      </c>
      <c r="G864" s="12">
        <v>2</v>
      </c>
      <c r="H864" s="15">
        <v>10000000</v>
      </c>
      <c r="I864" s="16">
        <v>1</v>
      </c>
      <c r="J864" s="12">
        <v>4.340277777777778E-3</v>
      </c>
      <c r="K864" s="17" t="s">
        <v>18</v>
      </c>
      <c r="L864" s="12" t="s">
        <v>19</v>
      </c>
      <c r="M864" s="12" t="s">
        <v>32</v>
      </c>
      <c r="N864" s="12" t="s">
        <v>36</v>
      </c>
      <c r="O864" s="12" t="s">
        <v>58</v>
      </c>
      <c r="P864" s="19"/>
    </row>
    <row r="865" spans="2:16" ht="21" customHeight="1" x14ac:dyDescent="0.3">
      <c r="B865" s="3" t="s">
        <v>14</v>
      </c>
      <c r="C865" s="3">
        <v>9</v>
      </c>
      <c r="D865" s="4" t="s">
        <v>41</v>
      </c>
      <c r="E865" s="5" t="s">
        <v>16</v>
      </c>
      <c r="F865" s="3" t="s">
        <v>17</v>
      </c>
      <c r="G865" s="3">
        <v>1</v>
      </c>
      <c r="H865" s="6">
        <v>7000000</v>
      </c>
      <c r="I865" s="2">
        <v>4</v>
      </c>
      <c r="J865" s="3">
        <v>4.340277777777778E-3</v>
      </c>
      <c r="K865" s="7" t="s">
        <v>18</v>
      </c>
      <c r="L865" s="3" t="s">
        <v>31</v>
      </c>
      <c r="M865" s="3" t="s">
        <v>44</v>
      </c>
      <c r="N865" s="3" t="s">
        <v>27</v>
      </c>
      <c r="O865" s="3" t="s">
        <v>33</v>
      </c>
      <c r="P865" s="19"/>
    </row>
    <row r="866" spans="2:16" ht="21" customHeight="1" x14ac:dyDescent="0.3">
      <c r="B866" s="3" t="s">
        <v>14</v>
      </c>
      <c r="C866" s="12">
        <v>18</v>
      </c>
      <c r="D866" s="13" t="s">
        <v>41</v>
      </c>
      <c r="E866" s="14" t="s">
        <v>42</v>
      </c>
      <c r="F866" s="12" t="s">
        <v>46</v>
      </c>
      <c r="G866" s="12">
        <v>3</v>
      </c>
      <c r="H866" s="15">
        <v>15000000</v>
      </c>
      <c r="I866" s="16">
        <v>1</v>
      </c>
      <c r="J866" s="12">
        <v>4.340277777777778E-3</v>
      </c>
      <c r="K866" s="17" t="s">
        <v>18</v>
      </c>
      <c r="L866" s="12" t="s">
        <v>60</v>
      </c>
      <c r="M866" s="12" t="s">
        <v>47</v>
      </c>
      <c r="N866" s="12" t="s">
        <v>27</v>
      </c>
      <c r="O866" s="12" t="s">
        <v>33</v>
      </c>
      <c r="P866" s="19"/>
    </row>
    <row r="867" spans="2:16" ht="21" customHeight="1" x14ac:dyDescent="0.3">
      <c r="B867" s="3" t="s">
        <v>14</v>
      </c>
      <c r="C867" s="3">
        <v>4</v>
      </c>
      <c r="D867" s="4" t="s">
        <v>48</v>
      </c>
      <c r="E867" s="5" t="s">
        <v>16</v>
      </c>
      <c r="F867" s="3" t="s">
        <v>46</v>
      </c>
      <c r="G867" s="3">
        <v>2</v>
      </c>
      <c r="H867" s="6">
        <v>38000000</v>
      </c>
      <c r="I867" s="2">
        <v>5</v>
      </c>
      <c r="J867" s="3">
        <v>4.340277777777778E-3</v>
      </c>
      <c r="K867" s="7" t="s">
        <v>50</v>
      </c>
      <c r="L867" s="3" t="s">
        <v>31</v>
      </c>
      <c r="M867" s="3" t="s">
        <v>20</v>
      </c>
      <c r="N867" s="3" t="s">
        <v>27</v>
      </c>
      <c r="O867" s="3" t="s">
        <v>33</v>
      </c>
      <c r="P867" s="19"/>
    </row>
    <row r="868" spans="2:16" ht="21" customHeight="1" x14ac:dyDescent="0.3">
      <c r="B868" s="3" t="s">
        <v>14</v>
      </c>
      <c r="C868" s="12">
        <v>23</v>
      </c>
      <c r="D868" s="13" t="s">
        <v>48</v>
      </c>
      <c r="E868" s="14" t="s">
        <v>16</v>
      </c>
      <c r="F868" s="12" t="s">
        <v>46</v>
      </c>
      <c r="G868" s="12">
        <v>2</v>
      </c>
      <c r="H868" s="15">
        <v>12000000</v>
      </c>
      <c r="I868" s="16">
        <v>2</v>
      </c>
      <c r="J868" s="12">
        <v>4.340277777777778E-3</v>
      </c>
      <c r="K868" s="17" t="s">
        <v>18</v>
      </c>
      <c r="L868" s="12" t="s">
        <v>43</v>
      </c>
      <c r="M868" s="12" t="s">
        <v>47</v>
      </c>
      <c r="N868" s="12" t="s">
        <v>27</v>
      </c>
      <c r="O868" s="12" t="s">
        <v>78</v>
      </c>
      <c r="P868" s="19"/>
    </row>
    <row r="869" spans="2:16" ht="21" customHeight="1" x14ac:dyDescent="0.3">
      <c r="B869" s="3" t="s">
        <v>14</v>
      </c>
      <c r="C869" s="3">
        <v>31</v>
      </c>
      <c r="D869" s="4" t="s">
        <v>72</v>
      </c>
      <c r="E869" s="5" t="s">
        <v>34</v>
      </c>
      <c r="F869" s="3" t="s">
        <v>24</v>
      </c>
      <c r="G869" s="3">
        <v>1</v>
      </c>
      <c r="H869" s="6">
        <v>19000000</v>
      </c>
      <c r="I869" s="2">
        <v>3</v>
      </c>
      <c r="J869" s="3">
        <v>4.340277777777778E-3</v>
      </c>
      <c r="K869" s="7" t="s">
        <v>50</v>
      </c>
      <c r="L869" s="3" t="s">
        <v>25</v>
      </c>
      <c r="M869" s="3" t="s">
        <v>32</v>
      </c>
      <c r="N869" s="3" t="s">
        <v>21</v>
      </c>
      <c r="O869" s="3" t="s">
        <v>57</v>
      </c>
      <c r="P869" s="19"/>
    </row>
    <row r="870" spans="2:16" ht="21" customHeight="1" x14ac:dyDescent="0.3">
      <c r="B870" s="3" t="s">
        <v>14</v>
      </c>
      <c r="C870" s="12">
        <v>18</v>
      </c>
      <c r="D870" s="13" t="s">
        <v>64</v>
      </c>
      <c r="E870" s="14" t="s">
        <v>16</v>
      </c>
      <c r="F870" s="12" t="s">
        <v>17</v>
      </c>
      <c r="G870" s="12">
        <v>5</v>
      </c>
      <c r="H870" s="15">
        <v>25000000</v>
      </c>
      <c r="I870" s="16">
        <v>5</v>
      </c>
      <c r="J870" s="12">
        <v>4.340277777777778E-3</v>
      </c>
      <c r="K870" s="17" t="s">
        <v>18</v>
      </c>
      <c r="L870" s="12" t="s">
        <v>54</v>
      </c>
      <c r="M870" s="12" t="s">
        <v>35</v>
      </c>
      <c r="N870" s="12" t="s">
        <v>21</v>
      </c>
      <c r="O870" s="12" t="s">
        <v>67</v>
      </c>
      <c r="P870" s="19"/>
    </row>
    <row r="871" spans="2:16" ht="21" customHeight="1" x14ac:dyDescent="0.3">
      <c r="B871" s="3" t="s">
        <v>73</v>
      </c>
      <c r="C871" s="3">
        <v>15</v>
      </c>
      <c r="D871" s="4" t="s">
        <v>29</v>
      </c>
      <c r="E871" s="5" t="s">
        <v>34</v>
      </c>
      <c r="F871" s="3" t="s">
        <v>46</v>
      </c>
      <c r="G871" s="3">
        <v>0</v>
      </c>
      <c r="H871" s="6">
        <v>0</v>
      </c>
      <c r="I871" s="2">
        <v>1</v>
      </c>
      <c r="J871" s="3">
        <v>4.340277777777778E-3</v>
      </c>
      <c r="K871" s="7"/>
      <c r="L871" s="3"/>
      <c r="M871" s="3" t="s">
        <v>47</v>
      </c>
      <c r="N871" s="3" t="s">
        <v>21</v>
      </c>
      <c r="O871" s="3" t="s">
        <v>57</v>
      </c>
      <c r="P871" s="19"/>
    </row>
    <row r="872" spans="2:16" ht="21" customHeight="1" x14ac:dyDescent="0.3">
      <c r="B872" s="3" t="s">
        <v>73</v>
      </c>
      <c r="C872" s="12">
        <v>15</v>
      </c>
      <c r="D872" s="13" t="s">
        <v>72</v>
      </c>
      <c r="E872" s="14" t="s">
        <v>30</v>
      </c>
      <c r="F872" s="12" t="s">
        <v>46</v>
      </c>
      <c r="G872" s="12">
        <v>0</v>
      </c>
      <c r="H872" s="15">
        <v>0</v>
      </c>
      <c r="I872" s="16">
        <v>1</v>
      </c>
      <c r="J872" s="12">
        <v>4.340277777777778E-3</v>
      </c>
      <c r="K872" s="17"/>
      <c r="L872" s="12"/>
      <c r="M872" s="12" t="s">
        <v>55</v>
      </c>
      <c r="N872" s="12" t="s">
        <v>21</v>
      </c>
      <c r="O872" s="12" t="s">
        <v>45</v>
      </c>
      <c r="P872" s="19"/>
    </row>
    <row r="873" spans="2:16" ht="21" customHeight="1" x14ac:dyDescent="0.3">
      <c r="B873" s="3" t="s">
        <v>14</v>
      </c>
      <c r="C873" s="3">
        <v>1</v>
      </c>
      <c r="D873" s="4" t="s">
        <v>63</v>
      </c>
      <c r="E873" s="5" t="s">
        <v>16</v>
      </c>
      <c r="F873" s="3" t="s">
        <v>46</v>
      </c>
      <c r="G873" s="3">
        <v>5</v>
      </c>
      <c r="H873" s="6">
        <v>25000000</v>
      </c>
      <c r="I873" s="2">
        <v>1</v>
      </c>
      <c r="J873" s="3">
        <v>4.3749999999999995E-3</v>
      </c>
      <c r="K873" s="7" t="s">
        <v>18</v>
      </c>
      <c r="L873" s="3" t="s">
        <v>19</v>
      </c>
      <c r="M873" s="3" t="s">
        <v>55</v>
      </c>
      <c r="N873" s="3" t="s">
        <v>21</v>
      </c>
      <c r="O873" s="3" t="s">
        <v>66</v>
      </c>
      <c r="P873" s="19"/>
    </row>
    <row r="874" spans="2:16" ht="21" customHeight="1" x14ac:dyDescent="0.3">
      <c r="B874" s="3" t="s">
        <v>14</v>
      </c>
      <c r="C874" s="12">
        <v>7</v>
      </c>
      <c r="D874" s="13" t="s">
        <v>75</v>
      </c>
      <c r="E874" s="14" t="s">
        <v>42</v>
      </c>
      <c r="F874" s="12" t="s">
        <v>46</v>
      </c>
      <c r="G874" s="12">
        <v>1</v>
      </c>
      <c r="H874" s="15">
        <v>19000000</v>
      </c>
      <c r="I874" s="16">
        <v>6</v>
      </c>
      <c r="J874" s="12">
        <v>4.3749999999999995E-3</v>
      </c>
      <c r="K874" s="17" t="s">
        <v>50</v>
      </c>
      <c r="L874" s="12" t="s">
        <v>31</v>
      </c>
      <c r="M874" s="12" t="s">
        <v>20</v>
      </c>
      <c r="N874" s="12" t="s">
        <v>21</v>
      </c>
      <c r="O874" s="12" t="s">
        <v>22</v>
      </c>
      <c r="P874" s="19"/>
    </row>
    <row r="875" spans="2:16" ht="21" customHeight="1" x14ac:dyDescent="0.3">
      <c r="B875" s="3" t="s">
        <v>14</v>
      </c>
      <c r="C875" s="3">
        <v>27</v>
      </c>
      <c r="D875" s="4" t="s">
        <v>29</v>
      </c>
      <c r="E875" s="5" t="s">
        <v>34</v>
      </c>
      <c r="F875" s="3" t="s">
        <v>24</v>
      </c>
      <c r="G875" s="3">
        <v>2</v>
      </c>
      <c r="H875" s="6">
        <v>38000000</v>
      </c>
      <c r="I875" s="2">
        <v>3</v>
      </c>
      <c r="J875" s="3">
        <v>4.3749999999999995E-3</v>
      </c>
      <c r="K875" s="7" t="s">
        <v>50</v>
      </c>
      <c r="L875" s="3" t="s">
        <v>60</v>
      </c>
      <c r="M875" s="3" t="s">
        <v>35</v>
      </c>
      <c r="N875" s="3" t="s">
        <v>27</v>
      </c>
      <c r="O875" s="3" t="s">
        <v>33</v>
      </c>
      <c r="P875" s="19"/>
    </row>
    <row r="876" spans="2:16" ht="21" customHeight="1" x14ac:dyDescent="0.3">
      <c r="B876" s="3" t="s">
        <v>14</v>
      </c>
      <c r="C876" s="12">
        <v>12</v>
      </c>
      <c r="D876" s="13" t="s">
        <v>29</v>
      </c>
      <c r="E876" s="14" t="s">
        <v>16</v>
      </c>
      <c r="F876" s="12" t="s">
        <v>24</v>
      </c>
      <c r="G876" s="12">
        <v>1</v>
      </c>
      <c r="H876" s="15">
        <v>7000000</v>
      </c>
      <c r="I876" s="16">
        <v>1</v>
      </c>
      <c r="J876" s="12">
        <v>4.3749999999999995E-3</v>
      </c>
      <c r="K876" s="17" t="s">
        <v>18</v>
      </c>
      <c r="L876" s="12" t="s">
        <v>60</v>
      </c>
      <c r="M876" s="12" t="s">
        <v>55</v>
      </c>
      <c r="N876" s="12" t="s">
        <v>27</v>
      </c>
      <c r="O876" s="12" t="s">
        <v>78</v>
      </c>
      <c r="P876" s="19"/>
    </row>
    <row r="877" spans="2:16" ht="21" customHeight="1" x14ac:dyDescent="0.3">
      <c r="B877" s="3" t="s">
        <v>14</v>
      </c>
      <c r="C877" s="3">
        <v>11</v>
      </c>
      <c r="D877" s="4" t="s">
        <v>41</v>
      </c>
      <c r="E877" s="5" t="s">
        <v>16</v>
      </c>
      <c r="F877" s="3" t="s">
        <v>24</v>
      </c>
      <c r="G877" s="3">
        <v>2</v>
      </c>
      <c r="H877" s="6">
        <v>12000000</v>
      </c>
      <c r="I877" s="2">
        <v>3</v>
      </c>
      <c r="J877" s="3">
        <v>4.3749999999999995E-3</v>
      </c>
      <c r="K877" s="7" t="s">
        <v>18</v>
      </c>
      <c r="L877" s="3" t="s">
        <v>54</v>
      </c>
      <c r="M877" s="3" t="s">
        <v>35</v>
      </c>
      <c r="N877" s="3" t="s">
        <v>39</v>
      </c>
      <c r="O877" s="3" t="s">
        <v>40</v>
      </c>
      <c r="P877" s="19"/>
    </row>
    <row r="878" spans="2:16" ht="21" customHeight="1" x14ac:dyDescent="0.3">
      <c r="B878" s="3" t="s">
        <v>14</v>
      </c>
      <c r="C878" s="12">
        <v>29</v>
      </c>
      <c r="D878" s="13" t="s">
        <v>41</v>
      </c>
      <c r="E878" s="14" t="s">
        <v>16</v>
      </c>
      <c r="F878" s="12" t="s">
        <v>46</v>
      </c>
      <c r="G878" s="12">
        <v>3</v>
      </c>
      <c r="H878" s="15">
        <v>12000000</v>
      </c>
      <c r="I878" s="16">
        <v>5</v>
      </c>
      <c r="J878" s="12">
        <v>4.3749999999999995E-3</v>
      </c>
      <c r="K878" s="17" t="s">
        <v>18</v>
      </c>
      <c r="L878" s="12" t="s">
        <v>68</v>
      </c>
      <c r="M878" s="12" t="s">
        <v>35</v>
      </c>
      <c r="N878" s="12" t="s">
        <v>39</v>
      </c>
      <c r="O878" s="12" t="s">
        <v>40</v>
      </c>
      <c r="P878" s="19"/>
    </row>
    <row r="879" spans="2:16" ht="21" customHeight="1" x14ac:dyDescent="0.3">
      <c r="B879" s="3" t="s">
        <v>14</v>
      </c>
      <c r="C879" s="3">
        <v>31</v>
      </c>
      <c r="D879" s="4" t="s">
        <v>41</v>
      </c>
      <c r="E879" s="5" t="s">
        <v>42</v>
      </c>
      <c r="F879" s="3" t="s">
        <v>46</v>
      </c>
      <c r="G879" s="3">
        <v>3</v>
      </c>
      <c r="H879" s="6">
        <v>15000000</v>
      </c>
      <c r="I879" s="2">
        <v>1</v>
      </c>
      <c r="J879" s="3">
        <v>4.3749999999999995E-3</v>
      </c>
      <c r="K879" s="7" t="s">
        <v>18</v>
      </c>
      <c r="L879" s="3" t="s">
        <v>38</v>
      </c>
      <c r="M879" s="3" t="s">
        <v>55</v>
      </c>
      <c r="N879" s="3" t="s">
        <v>27</v>
      </c>
      <c r="O879" s="3" t="s">
        <v>33</v>
      </c>
      <c r="P879" s="19"/>
    </row>
    <row r="880" spans="2:16" ht="21" customHeight="1" x14ac:dyDescent="0.3">
      <c r="B880" s="3" t="s">
        <v>14</v>
      </c>
      <c r="C880" s="12">
        <v>22</v>
      </c>
      <c r="D880" s="13" t="s">
        <v>48</v>
      </c>
      <c r="E880" s="14" t="s">
        <v>34</v>
      </c>
      <c r="F880" s="12" t="s">
        <v>24</v>
      </c>
      <c r="G880" s="12">
        <v>2</v>
      </c>
      <c r="H880" s="15">
        <v>12000000</v>
      </c>
      <c r="I880" s="16">
        <v>6</v>
      </c>
      <c r="J880" s="12">
        <v>4.3749999999999995E-3</v>
      </c>
      <c r="K880" s="17" t="s">
        <v>18</v>
      </c>
      <c r="L880" s="12" t="s">
        <v>19</v>
      </c>
      <c r="M880" s="12" t="s">
        <v>35</v>
      </c>
      <c r="N880" s="12" t="s">
        <v>36</v>
      </c>
      <c r="O880" s="12" t="s">
        <v>69</v>
      </c>
      <c r="P880" s="19"/>
    </row>
    <row r="881" spans="2:16" ht="21" customHeight="1" x14ac:dyDescent="0.3">
      <c r="B881" s="3" t="s">
        <v>14</v>
      </c>
      <c r="C881" s="3">
        <v>1</v>
      </c>
      <c r="D881" s="4" t="s">
        <v>48</v>
      </c>
      <c r="E881" s="5" t="s">
        <v>53</v>
      </c>
      <c r="F881" s="3" t="s">
        <v>46</v>
      </c>
      <c r="G881" s="3">
        <v>3</v>
      </c>
      <c r="H881" s="6">
        <v>15000000</v>
      </c>
      <c r="I881" s="2">
        <v>3</v>
      </c>
      <c r="J881" s="3">
        <v>4.3749999999999995E-3</v>
      </c>
      <c r="K881" s="7" t="s">
        <v>18</v>
      </c>
      <c r="L881" s="3" t="s">
        <v>31</v>
      </c>
      <c r="M881" s="3" t="s">
        <v>47</v>
      </c>
      <c r="N881" s="3" t="s">
        <v>27</v>
      </c>
      <c r="O881" s="3" t="s">
        <v>56</v>
      </c>
      <c r="P881" s="19"/>
    </row>
    <row r="882" spans="2:16" ht="21" customHeight="1" x14ac:dyDescent="0.3">
      <c r="B882" s="3" t="s">
        <v>14</v>
      </c>
      <c r="C882" s="12">
        <v>25</v>
      </c>
      <c r="D882" s="13" t="s">
        <v>72</v>
      </c>
      <c r="E882" s="14" t="s">
        <v>34</v>
      </c>
      <c r="F882" s="12" t="s">
        <v>24</v>
      </c>
      <c r="G882" s="12">
        <v>4</v>
      </c>
      <c r="H882" s="15">
        <v>20000000</v>
      </c>
      <c r="I882" s="16">
        <v>4</v>
      </c>
      <c r="J882" s="12">
        <v>4.3749999999999995E-3</v>
      </c>
      <c r="K882" s="17" t="s">
        <v>65</v>
      </c>
      <c r="L882" s="12" t="s">
        <v>60</v>
      </c>
      <c r="M882" s="12" t="s">
        <v>32</v>
      </c>
      <c r="N882" s="12" t="s">
        <v>21</v>
      </c>
      <c r="O882" s="12" t="s">
        <v>57</v>
      </c>
      <c r="P882" s="19"/>
    </row>
    <row r="883" spans="2:16" ht="21" customHeight="1" x14ac:dyDescent="0.3">
      <c r="B883" s="3" t="s">
        <v>14</v>
      </c>
      <c r="C883" s="3">
        <v>1</v>
      </c>
      <c r="D883" s="4" t="s">
        <v>63</v>
      </c>
      <c r="E883" s="5" t="s">
        <v>16</v>
      </c>
      <c r="F883" s="3" t="s">
        <v>46</v>
      </c>
      <c r="G883" s="3">
        <v>5</v>
      </c>
      <c r="H883" s="6">
        <v>25000000</v>
      </c>
      <c r="I883" s="2">
        <v>1</v>
      </c>
      <c r="J883" s="3">
        <v>4.3749999999999995E-3</v>
      </c>
      <c r="K883" s="7" t="s">
        <v>18</v>
      </c>
      <c r="L883" s="3" t="s">
        <v>19</v>
      </c>
      <c r="M883" s="3" t="s">
        <v>55</v>
      </c>
      <c r="N883" s="3" t="s">
        <v>21</v>
      </c>
      <c r="O883" s="3" t="s">
        <v>66</v>
      </c>
      <c r="P883" s="19"/>
    </row>
    <row r="884" spans="2:16" ht="21" customHeight="1" x14ac:dyDescent="0.3">
      <c r="B884" s="3" t="s">
        <v>14</v>
      </c>
      <c r="C884" s="12">
        <v>7</v>
      </c>
      <c r="D884" s="13" t="s">
        <v>75</v>
      </c>
      <c r="E884" s="14" t="s">
        <v>42</v>
      </c>
      <c r="F884" s="12" t="s">
        <v>46</v>
      </c>
      <c r="G884" s="12">
        <v>1</v>
      </c>
      <c r="H884" s="15">
        <v>19000000</v>
      </c>
      <c r="I884" s="16">
        <v>6</v>
      </c>
      <c r="J884" s="12">
        <v>4.3749999999999995E-3</v>
      </c>
      <c r="K884" s="17" t="s">
        <v>50</v>
      </c>
      <c r="L884" s="12" t="s">
        <v>31</v>
      </c>
      <c r="M884" s="12" t="s">
        <v>20</v>
      </c>
      <c r="N884" s="12" t="s">
        <v>21</v>
      </c>
      <c r="O884" s="12" t="s">
        <v>22</v>
      </c>
      <c r="P884" s="19"/>
    </row>
    <row r="885" spans="2:16" ht="21" customHeight="1" x14ac:dyDescent="0.3">
      <c r="B885" s="3" t="s">
        <v>73</v>
      </c>
      <c r="C885" s="3">
        <v>7</v>
      </c>
      <c r="D885" s="4" t="s">
        <v>41</v>
      </c>
      <c r="E885" s="5" t="s">
        <v>34</v>
      </c>
      <c r="F885" s="3" t="s">
        <v>24</v>
      </c>
      <c r="G885" s="3">
        <v>0</v>
      </c>
      <c r="H885" s="6">
        <v>0</v>
      </c>
      <c r="I885" s="2">
        <v>1</v>
      </c>
      <c r="J885" s="3">
        <v>4.3749999999999995E-3</v>
      </c>
      <c r="K885" s="7"/>
      <c r="L885" s="3"/>
      <c r="M885" s="3" t="s">
        <v>32</v>
      </c>
      <c r="N885" s="3" t="s">
        <v>21</v>
      </c>
      <c r="O885" s="3" t="s">
        <v>67</v>
      </c>
      <c r="P885" s="19"/>
    </row>
    <row r="886" spans="2:16" ht="21" customHeight="1" x14ac:dyDescent="0.3">
      <c r="B886" s="3" t="s">
        <v>73</v>
      </c>
      <c r="C886" s="12">
        <v>16</v>
      </c>
      <c r="D886" s="13" t="s">
        <v>48</v>
      </c>
      <c r="E886" s="14" t="s">
        <v>16</v>
      </c>
      <c r="F886" s="12" t="s">
        <v>17</v>
      </c>
      <c r="G886" s="12">
        <v>0</v>
      </c>
      <c r="H886" s="15">
        <v>0</v>
      </c>
      <c r="I886" s="16">
        <v>1</v>
      </c>
      <c r="J886" s="12">
        <v>4.3749999999999995E-3</v>
      </c>
      <c r="K886" s="17"/>
      <c r="L886" s="12"/>
      <c r="M886" s="12" t="s">
        <v>52</v>
      </c>
      <c r="N886" s="12" t="s">
        <v>36</v>
      </c>
      <c r="O886" s="12" t="s">
        <v>58</v>
      </c>
      <c r="P886" s="19"/>
    </row>
    <row r="887" spans="2:16" ht="21" customHeight="1" x14ac:dyDescent="0.3">
      <c r="B887" s="3" t="s">
        <v>73</v>
      </c>
      <c r="C887" s="3">
        <v>11</v>
      </c>
      <c r="D887" s="4" t="s">
        <v>72</v>
      </c>
      <c r="E887" s="5" t="s">
        <v>34</v>
      </c>
      <c r="F887" s="3" t="s">
        <v>24</v>
      </c>
      <c r="G887" s="3">
        <v>0</v>
      </c>
      <c r="H887" s="6">
        <v>0</v>
      </c>
      <c r="I887" s="2">
        <v>2</v>
      </c>
      <c r="J887" s="3">
        <v>4.3749999999999995E-3</v>
      </c>
      <c r="K887" s="7"/>
      <c r="L887" s="3"/>
      <c r="M887" s="3" t="s">
        <v>44</v>
      </c>
      <c r="N887" s="3" t="s">
        <v>27</v>
      </c>
      <c r="O887" s="3" t="s">
        <v>28</v>
      </c>
      <c r="P887" s="19"/>
    </row>
    <row r="888" spans="2:16" ht="21" customHeight="1" x14ac:dyDescent="0.3">
      <c r="B888" s="3" t="s">
        <v>14</v>
      </c>
      <c r="C888" s="12">
        <v>17</v>
      </c>
      <c r="D888" s="13" t="s">
        <v>61</v>
      </c>
      <c r="E888" s="14" t="s">
        <v>42</v>
      </c>
      <c r="F888" s="12" t="s">
        <v>46</v>
      </c>
      <c r="G888" s="12">
        <v>4</v>
      </c>
      <c r="H888" s="15">
        <v>15000000</v>
      </c>
      <c r="I888" s="16">
        <v>2</v>
      </c>
      <c r="J888" s="12">
        <v>4.3981481481481484E-3</v>
      </c>
      <c r="K888" s="17" t="s">
        <v>18</v>
      </c>
      <c r="L888" s="12" t="s">
        <v>68</v>
      </c>
      <c r="M888" s="12" t="s">
        <v>32</v>
      </c>
      <c r="N888" s="12" t="s">
        <v>36</v>
      </c>
      <c r="O888" s="12" t="s">
        <v>69</v>
      </c>
      <c r="P888" s="19"/>
    </row>
    <row r="889" spans="2:16" ht="21" customHeight="1" x14ac:dyDescent="0.3">
      <c r="B889" s="3" t="s">
        <v>14</v>
      </c>
      <c r="C889" s="3">
        <v>27</v>
      </c>
      <c r="D889" s="4" t="s">
        <v>41</v>
      </c>
      <c r="E889" s="5" t="s">
        <v>34</v>
      </c>
      <c r="F889" s="3" t="s">
        <v>46</v>
      </c>
      <c r="G889" s="3">
        <v>1</v>
      </c>
      <c r="H889" s="6">
        <v>19000000</v>
      </c>
      <c r="I889" s="2">
        <v>2</v>
      </c>
      <c r="J889" s="3">
        <v>4.3981481481481484E-3</v>
      </c>
      <c r="K889" s="7" t="s">
        <v>50</v>
      </c>
      <c r="L889" s="3" t="s">
        <v>19</v>
      </c>
      <c r="M889" s="3" t="s">
        <v>35</v>
      </c>
      <c r="N889" s="3" t="s">
        <v>27</v>
      </c>
      <c r="O889" s="3" t="s">
        <v>28</v>
      </c>
      <c r="P889" s="19"/>
    </row>
    <row r="890" spans="2:16" ht="21" customHeight="1" x14ac:dyDescent="0.3">
      <c r="B890" s="3" t="s">
        <v>14</v>
      </c>
      <c r="C890" s="12">
        <v>22</v>
      </c>
      <c r="D890" s="13" t="s">
        <v>41</v>
      </c>
      <c r="E890" s="14" t="s">
        <v>16</v>
      </c>
      <c r="F890" s="12" t="s">
        <v>24</v>
      </c>
      <c r="G890" s="12">
        <v>2</v>
      </c>
      <c r="H890" s="15">
        <v>38000000</v>
      </c>
      <c r="I890" s="16">
        <v>1</v>
      </c>
      <c r="J890" s="12">
        <v>4.3981481481481484E-3</v>
      </c>
      <c r="K890" s="17" t="s">
        <v>50</v>
      </c>
      <c r="L890" s="12" t="s">
        <v>60</v>
      </c>
      <c r="M890" s="12" t="s">
        <v>55</v>
      </c>
      <c r="N890" s="12" t="s">
        <v>39</v>
      </c>
      <c r="O890" s="12" t="s">
        <v>70</v>
      </c>
      <c r="P890" s="19"/>
    </row>
    <row r="891" spans="2:16" ht="21" customHeight="1" x14ac:dyDescent="0.3">
      <c r="B891" s="3" t="s">
        <v>14</v>
      </c>
      <c r="C891" s="3">
        <v>31</v>
      </c>
      <c r="D891" s="4" t="s">
        <v>41</v>
      </c>
      <c r="E891" s="5" t="s">
        <v>34</v>
      </c>
      <c r="F891" s="3" t="s">
        <v>24</v>
      </c>
      <c r="G891" s="3">
        <v>4</v>
      </c>
      <c r="H891" s="6">
        <v>20000000</v>
      </c>
      <c r="I891" s="2">
        <v>1</v>
      </c>
      <c r="J891" s="3">
        <v>4.3981481481481484E-3</v>
      </c>
      <c r="K891" s="7" t="s">
        <v>65</v>
      </c>
      <c r="L891" s="3" t="s">
        <v>54</v>
      </c>
      <c r="M891" s="3" t="s">
        <v>47</v>
      </c>
      <c r="N891" s="3" t="s">
        <v>21</v>
      </c>
      <c r="O891" s="3" t="s">
        <v>66</v>
      </c>
      <c r="P891" s="19"/>
    </row>
    <row r="892" spans="2:16" ht="21" customHeight="1" x14ac:dyDescent="0.3">
      <c r="B892" s="3" t="s">
        <v>14</v>
      </c>
      <c r="C892" s="12">
        <v>10</v>
      </c>
      <c r="D892" s="13" t="s">
        <v>41</v>
      </c>
      <c r="E892" s="14" t="s">
        <v>16</v>
      </c>
      <c r="F892" s="12" t="s">
        <v>24</v>
      </c>
      <c r="G892" s="12">
        <v>5</v>
      </c>
      <c r="H892" s="15">
        <v>25000000</v>
      </c>
      <c r="I892" s="16">
        <v>3</v>
      </c>
      <c r="J892" s="12">
        <v>4.3981481481481484E-3</v>
      </c>
      <c r="K892" s="17" t="s">
        <v>18</v>
      </c>
      <c r="L892" s="12" t="s">
        <v>31</v>
      </c>
      <c r="M892" s="12" t="s">
        <v>32</v>
      </c>
      <c r="N892" s="12" t="s">
        <v>27</v>
      </c>
      <c r="O892" s="12" t="s">
        <v>28</v>
      </c>
      <c r="P892" s="19"/>
    </row>
    <row r="893" spans="2:16" ht="21" customHeight="1" x14ac:dyDescent="0.3">
      <c r="B893" s="3" t="s">
        <v>14</v>
      </c>
      <c r="C893" s="3">
        <v>29</v>
      </c>
      <c r="D893" s="4" t="s">
        <v>41</v>
      </c>
      <c r="E893" s="5" t="s">
        <v>16</v>
      </c>
      <c r="F893" s="3" t="s">
        <v>24</v>
      </c>
      <c r="G893" s="3">
        <v>2</v>
      </c>
      <c r="H893" s="6">
        <v>10000000</v>
      </c>
      <c r="I893" s="2">
        <v>1</v>
      </c>
      <c r="J893" s="3">
        <v>4.3981481481481484E-3</v>
      </c>
      <c r="K893" s="7" t="s">
        <v>18</v>
      </c>
      <c r="L893" s="3" t="s">
        <v>31</v>
      </c>
      <c r="M893" s="3" t="s">
        <v>55</v>
      </c>
      <c r="N893" s="3" t="s">
        <v>27</v>
      </c>
      <c r="O893" s="3" t="s">
        <v>28</v>
      </c>
      <c r="P893" s="19"/>
    </row>
    <row r="894" spans="2:16" ht="21" customHeight="1" x14ac:dyDescent="0.3">
      <c r="B894" s="3" t="s">
        <v>14</v>
      </c>
      <c r="C894" s="12">
        <v>22</v>
      </c>
      <c r="D894" s="13" t="s">
        <v>48</v>
      </c>
      <c r="E894" s="14" t="s">
        <v>34</v>
      </c>
      <c r="F894" s="12" t="s">
        <v>24</v>
      </c>
      <c r="G894" s="12">
        <v>3</v>
      </c>
      <c r="H894" s="15">
        <v>15000000</v>
      </c>
      <c r="I894" s="16">
        <v>5</v>
      </c>
      <c r="J894" s="12">
        <v>4.3981481481481484E-3</v>
      </c>
      <c r="K894" s="17" t="s">
        <v>18</v>
      </c>
      <c r="L894" s="12" t="s">
        <v>19</v>
      </c>
      <c r="M894" s="12" t="s">
        <v>52</v>
      </c>
      <c r="N894" s="12" t="s">
        <v>21</v>
      </c>
      <c r="O894" s="12" t="s">
        <v>22</v>
      </c>
      <c r="P894" s="19"/>
    </row>
    <row r="895" spans="2:16" ht="21" customHeight="1" x14ac:dyDescent="0.3">
      <c r="B895" s="3" t="s">
        <v>14</v>
      </c>
      <c r="C895" s="3">
        <v>17</v>
      </c>
      <c r="D895" s="4" t="s">
        <v>72</v>
      </c>
      <c r="E895" s="5" t="s">
        <v>76</v>
      </c>
      <c r="F895" s="3" t="s">
        <v>49</v>
      </c>
      <c r="G895" s="3">
        <v>3</v>
      </c>
      <c r="H895" s="6">
        <v>12000000</v>
      </c>
      <c r="I895" s="2">
        <v>1</v>
      </c>
      <c r="J895" s="3">
        <v>4.3981481481481484E-3</v>
      </c>
      <c r="K895" s="7" t="s">
        <v>18</v>
      </c>
      <c r="L895" s="3" t="s">
        <v>60</v>
      </c>
      <c r="M895" s="3" t="s">
        <v>52</v>
      </c>
      <c r="N895" s="3" t="s">
        <v>21</v>
      </c>
      <c r="O895" s="3" t="s">
        <v>67</v>
      </c>
      <c r="P895" s="19"/>
    </row>
    <row r="896" spans="2:16" ht="21" customHeight="1" x14ac:dyDescent="0.3">
      <c r="B896" s="3" t="s">
        <v>14</v>
      </c>
      <c r="C896" s="12">
        <v>17</v>
      </c>
      <c r="D896" s="13" t="s">
        <v>61</v>
      </c>
      <c r="E896" s="14" t="s">
        <v>42</v>
      </c>
      <c r="F896" s="12" t="s">
        <v>46</v>
      </c>
      <c r="G896" s="12">
        <v>4</v>
      </c>
      <c r="H896" s="15">
        <v>15000000</v>
      </c>
      <c r="I896" s="16">
        <v>2</v>
      </c>
      <c r="J896" s="12">
        <v>4.3981481481481484E-3</v>
      </c>
      <c r="K896" s="17" t="s">
        <v>18</v>
      </c>
      <c r="L896" s="12" t="s">
        <v>68</v>
      </c>
      <c r="M896" s="12" t="s">
        <v>32</v>
      </c>
      <c r="N896" s="12" t="s">
        <v>36</v>
      </c>
      <c r="O896" s="12" t="s">
        <v>69</v>
      </c>
      <c r="P896" s="19"/>
    </row>
    <row r="897" spans="2:16" ht="21" customHeight="1" x14ac:dyDescent="0.3">
      <c r="B897" s="3" t="s">
        <v>73</v>
      </c>
      <c r="C897" s="3">
        <v>13</v>
      </c>
      <c r="D897" s="4" t="s">
        <v>29</v>
      </c>
      <c r="E897" s="5" t="s">
        <v>34</v>
      </c>
      <c r="F897" s="3" t="s">
        <v>24</v>
      </c>
      <c r="G897" s="3">
        <v>0</v>
      </c>
      <c r="H897" s="6">
        <v>0</v>
      </c>
      <c r="I897" s="2">
        <v>1</v>
      </c>
      <c r="J897" s="3">
        <v>4.3981481481481484E-3</v>
      </c>
      <c r="K897" s="7"/>
      <c r="L897" s="3"/>
      <c r="M897" s="3" t="s">
        <v>20</v>
      </c>
      <c r="N897" s="3" t="s">
        <v>39</v>
      </c>
      <c r="O897" s="3" t="s">
        <v>40</v>
      </c>
      <c r="P897" s="19"/>
    </row>
    <row r="898" spans="2:16" ht="21" customHeight="1" x14ac:dyDescent="0.3">
      <c r="B898" s="3" t="s">
        <v>73</v>
      </c>
      <c r="C898" s="12">
        <v>5</v>
      </c>
      <c r="D898" s="13" t="s">
        <v>41</v>
      </c>
      <c r="E898" s="14" t="s">
        <v>53</v>
      </c>
      <c r="F898" s="12" t="s">
        <v>46</v>
      </c>
      <c r="G898" s="12">
        <v>0</v>
      </c>
      <c r="H898" s="15">
        <v>0</v>
      </c>
      <c r="I898" s="16">
        <v>5</v>
      </c>
      <c r="J898" s="12">
        <v>4.3981481481481484E-3</v>
      </c>
      <c r="K898" s="17"/>
      <c r="L898" s="12"/>
      <c r="M898" s="12" t="s">
        <v>44</v>
      </c>
      <c r="N898" s="12" t="s">
        <v>27</v>
      </c>
      <c r="O898" s="12" t="s">
        <v>28</v>
      </c>
      <c r="P898" s="19"/>
    </row>
    <row r="899" spans="2:16" ht="21" customHeight="1" x14ac:dyDescent="0.3">
      <c r="B899" s="3" t="s">
        <v>73</v>
      </c>
      <c r="C899" s="3">
        <v>19</v>
      </c>
      <c r="D899" s="4" t="s">
        <v>48</v>
      </c>
      <c r="E899" s="5" t="s">
        <v>34</v>
      </c>
      <c r="F899" s="3" t="s">
        <v>17</v>
      </c>
      <c r="G899" s="3">
        <v>0</v>
      </c>
      <c r="H899" s="6">
        <v>0</v>
      </c>
      <c r="I899" s="2">
        <v>2</v>
      </c>
      <c r="J899" s="3">
        <v>4.3981481481481484E-3</v>
      </c>
      <c r="K899" s="7"/>
      <c r="L899" s="3"/>
      <c r="M899" s="3" t="s">
        <v>32</v>
      </c>
      <c r="N899" s="3" t="s">
        <v>27</v>
      </c>
      <c r="O899" s="3" t="s">
        <v>28</v>
      </c>
      <c r="P899" s="19"/>
    </row>
    <row r="900" spans="2:16" ht="21" customHeight="1" x14ac:dyDescent="0.3">
      <c r="B900" s="3" t="s">
        <v>73</v>
      </c>
      <c r="C900" s="12">
        <v>28</v>
      </c>
      <c r="D900" s="13" t="s">
        <v>48</v>
      </c>
      <c r="E900" s="14" t="s">
        <v>34</v>
      </c>
      <c r="F900" s="12" t="s">
        <v>24</v>
      </c>
      <c r="G900" s="12">
        <v>0</v>
      </c>
      <c r="H900" s="15">
        <v>0</v>
      </c>
      <c r="I900" s="16">
        <v>4</v>
      </c>
      <c r="J900" s="12">
        <v>4.3981481481481484E-3</v>
      </c>
      <c r="K900" s="17"/>
      <c r="L900" s="12"/>
      <c r="M900" s="12" t="s">
        <v>47</v>
      </c>
      <c r="N900" s="12" t="s">
        <v>39</v>
      </c>
      <c r="O900" s="12" t="s">
        <v>40</v>
      </c>
      <c r="P900" s="19"/>
    </row>
    <row r="901" spans="2:16" ht="21" customHeight="1" x14ac:dyDescent="0.3">
      <c r="B901" s="3" t="s">
        <v>73</v>
      </c>
      <c r="C901" s="3">
        <v>10</v>
      </c>
      <c r="D901" s="4" t="s">
        <v>72</v>
      </c>
      <c r="E901" s="5" t="s">
        <v>53</v>
      </c>
      <c r="F901" s="3" t="s">
        <v>46</v>
      </c>
      <c r="G901" s="3">
        <v>0</v>
      </c>
      <c r="H901" s="6">
        <v>0</v>
      </c>
      <c r="I901" s="2">
        <v>5</v>
      </c>
      <c r="J901" s="3">
        <v>4.3981481481481484E-3</v>
      </c>
      <c r="K901" s="7"/>
      <c r="L901" s="3"/>
      <c r="M901" s="3" t="s">
        <v>52</v>
      </c>
      <c r="N901" s="3" t="s">
        <v>21</v>
      </c>
      <c r="O901" s="3" t="s">
        <v>66</v>
      </c>
      <c r="P901" s="19"/>
    </row>
    <row r="902" spans="2:16" ht="21" customHeight="1" x14ac:dyDescent="0.3">
      <c r="B902" s="3" t="s">
        <v>14</v>
      </c>
      <c r="C902" s="12">
        <v>1</v>
      </c>
      <c r="D902" s="13" t="s">
        <v>15</v>
      </c>
      <c r="E902" s="14" t="s">
        <v>42</v>
      </c>
      <c r="F902" s="12" t="s">
        <v>71</v>
      </c>
      <c r="G902" s="12">
        <v>2</v>
      </c>
      <c r="H902" s="15">
        <v>12000000</v>
      </c>
      <c r="I902" s="16">
        <v>1</v>
      </c>
      <c r="J902" s="12">
        <v>4.5138888888888893E-3</v>
      </c>
      <c r="K902" s="17" t="s">
        <v>18</v>
      </c>
      <c r="L902" s="12" t="s">
        <v>51</v>
      </c>
      <c r="M902" s="12" t="s">
        <v>26</v>
      </c>
      <c r="N902" s="12" t="s">
        <v>39</v>
      </c>
      <c r="O902" s="12" t="s">
        <v>40</v>
      </c>
      <c r="P902" s="19"/>
    </row>
    <row r="903" spans="2:16" ht="21" customHeight="1" x14ac:dyDescent="0.3">
      <c r="B903" s="3" t="s">
        <v>14</v>
      </c>
      <c r="C903" s="3">
        <v>1</v>
      </c>
      <c r="D903" s="4" t="s">
        <v>15</v>
      </c>
      <c r="E903" s="5" t="s">
        <v>30</v>
      </c>
      <c r="F903" s="3" t="s">
        <v>24</v>
      </c>
      <c r="G903" s="3">
        <v>2</v>
      </c>
      <c r="H903" s="6">
        <v>12000000</v>
      </c>
      <c r="I903" s="2">
        <v>1</v>
      </c>
      <c r="J903" s="3">
        <v>4.5138888888888893E-3</v>
      </c>
      <c r="K903" s="7" t="s">
        <v>18</v>
      </c>
      <c r="L903" s="3" t="s">
        <v>43</v>
      </c>
      <c r="M903" s="3" t="s">
        <v>52</v>
      </c>
      <c r="N903" s="3" t="s">
        <v>27</v>
      </c>
      <c r="O903" s="3" t="s">
        <v>28</v>
      </c>
      <c r="P903" s="19"/>
    </row>
    <row r="904" spans="2:16" ht="21" customHeight="1" x14ac:dyDescent="0.3">
      <c r="B904" s="3" t="s">
        <v>14</v>
      </c>
      <c r="C904" s="12">
        <v>1</v>
      </c>
      <c r="D904" s="13" t="s">
        <v>15</v>
      </c>
      <c r="E904" s="14" t="s">
        <v>34</v>
      </c>
      <c r="F904" s="12" t="s">
        <v>46</v>
      </c>
      <c r="G904" s="12">
        <v>5</v>
      </c>
      <c r="H904" s="15">
        <v>25000000</v>
      </c>
      <c r="I904" s="16">
        <v>2</v>
      </c>
      <c r="J904" s="12">
        <v>4.5138888888888893E-3</v>
      </c>
      <c r="K904" s="17" t="s">
        <v>18</v>
      </c>
      <c r="L904" s="12" t="s">
        <v>51</v>
      </c>
      <c r="M904" s="12" t="s">
        <v>52</v>
      </c>
      <c r="N904" s="12" t="s">
        <v>21</v>
      </c>
      <c r="O904" s="12" t="s">
        <v>57</v>
      </c>
      <c r="P904" s="19"/>
    </row>
    <row r="905" spans="2:16" ht="21" customHeight="1" x14ac:dyDescent="0.3">
      <c r="B905" s="3" t="s">
        <v>14</v>
      </c>
      <c r="C905" s="3">
        <v>12</v>
      </c>
      <c r="D905" s="4" t="s">
        <v>64</v>
      </c>
      <c r="E905" s="5" t="s">
        <v>76</v>
      </c>
      <c r="F905" s="3" t="s">
        <v>46</v>
      </c>
      <c r="G905" s="3">
        <v>4</v>
      </c>
      <c r="H905" s="6">
        <v>11000000</v>
      </c>
      <c r="I905" s="2">
        <v>1</v>
      </c>
      <c r="J905" s="3">
        <v>4.5138888888888893E-3</v>
      </c>
      <c r="K905" s="7" t="s">
        <v>65</v>
      </c>
      <c r="L905" s="3" t="s">
        <v>25</v>
      </c>
      <c r="M905" s="3" t="s">
        <v>32</v>
      </c>
      <c r="N905" s="3" t="s">
        <v>27</v>
      </c>
      <c r="O905" s="3" t="s">
        <v>28</v>
      </c>
      <c r="P905" s="19"/>
    </row>
    <row r="906" spans="2:16" ht="21" customHeight="1" x14ac:dyDescent="0.3">
      <c r="B906" s="3" t="s">
        <v>14</v>
      </c>
      <c r="C906" s="12">
        <v>27</v>
      </c>
      <c r="D906" s="13" t="s">
        <v>23</v>
      </c>
      <c r="E906" s="14" t="s">
        <v>42</v>
      </c>
      <c r="F906" s="12" t="s">
        <v>24</v>
      </c>
      <c r="G906" s="12">
        <v>3</v>
      </c>
      <c r="H906" s="15">
        <v>15000000</v>
      </c>
      <c r="I906" s="16">
        <v>4</v>
      </c>
      <c r="J906" s="12">
        <v>4.5138888888888893E-3</v>
      </c>
      <c r="K906" s="17" t="s">
        <v>18</v>
      </c>
      <c r="L906" s="12" t="s">
        <v>43</v>
      </c>
      <c r="M906" s="12" t="s">
        <v>47</v>
      </c>
      <c r="N906" s="12" t="s">
        <v>21</v>
      </c>
      <c r="O906" s="12" t="s">
        <v>67</v>
      </c>
      <c r="P906" s="19"/>
    </row>
    <row r="907" spans="2:16" ht="21" customHeight="1" x14ac:dyDescent="0.3">
      <c r="B907" s="3" t="s">
        <v>14</v>
      </c>
      <c r="C907" s="3">
        <v>16</v>
      </c>
      <c r="D907" s="4" t="s">
        <v>23</v>
      </c>
      <c r="E907" s="5" t="s">
        <v>76</v>
      </c>
      <c r="F907" s="3" t="s">
        <v>24</v>
      </c>
      <c r="G907" s="3">
        <v>5</v>
      </c>
      <c r="H907" s="6">
        <v>20000000</v>
      </c>
      <c r="I907" s="2">
        <v>3</v>
      </c>
      <c r="J907" s="3">
        <v>4.5138888888888893E-3</v>
      </c>
      <c r="K907" s="7" t="s">
        <v>18</v>
      </c>
      <c r="L907" s="3" t="s">
        <v>54</v>
      </c>
      <c r="M907" s="3" t="s">
        <v>55</v>
      </c>
      <c r="N907" s="3" t="s">
        <v>21</v>
      </c>
      <c r="O907" s="3" t="s">
        <v>45</v>
      </c>
      <c r="P907" s="19"/>
    </row>
    <row r="908" spans="2:16" ht="21" customHeight="1" x14ac:dyDescent="0.3">
      <c r="B908" s="3" t="s">
        <v>14</v>
      </c>
      <c r="C908" s="12">
        <v>24</v>
      </c>
      <c r="D908" s="13" t="s">
        <v>29</v>
      </c>
      <c r="E908" s="14" t="s">
        <v>16</v>
      </c>
      <c r="F908" s="12" t="s">
        <v>17</v>
      </c>
      <c r="G908" s="12">
        <v>3</v>
      </c>
      <c r="H908" s="15">
        <v>15000000</v>
      </c>
      <c r="I908" s="16">
        <v>5</v>
      </c>
      <c r="J908" s="12">
        <v>4.5138888888888893E-3</v>
      </c>
      <c r="K908" s="17" t="s">
        <v>18</v>
      </c>
      <c r="L908" s="12" t="s">
        <v>19</v>
      </c>
      <c r="M908" s="12" t="s">
        <v>32</v>
      </c>
      <c r="N908" s="12" t="s">
        <v>27</v>
      </c>
      <c r="O908" s="12" t="s">
        <v>56</v>
      </c>
      <c r="P908" s="19"/>
    </row>
    <row r="909" spans="2:16" ht="21" customHeight="1" x14ac:dyDescent="0.3">
      <c r="B909" s="3" t="s">
        <v>14</v>
      </c>
      <c r="C909" s="3">
        <v>30</v>
      </c>
      <c r="D909" s="4" t="s">
        <v>29</v>
      </c>
      <c r="E909" s="5" t="s">
        <v>53</v>
      </c>
      <c r="F909" s="3" t="s">
        <v>46</v>
      </c>
      <c r="G909" s="3">
        <v>2</v>
      </c>
      <c r="H909" s="6">
        <v>12000000</v>
      </c>
      <c r="I909" s="2">
        <v>4</v>
      </c>
      <c r="J909" s="3">
        <v>4.5138888888888893E-3</v>
      </c>
      <c r="K909" s="7" t="s">
        <v>18</v>
      </c>
      <c r="L909" s="3" t="s">
        <v>31</v>
      </c>
      <c r="M909" s="3" t="s">
        <v>32</v>
      </c>
      <c r="N909" s="3" t="s">
        <v>21</v>
      </c>
      <c r="O909" s="3" t="s">
        <v>45</v>
      </c>
      <c r="P909" s="19"/>
    </row>
    <row r="910" spans="2:16" ht="21" customHeight="1" x14ac:dyDescent="0.3">
      <c r="B910" s="3" t="s">
        <v>14</v>
      </c>
      <c r="C910" s="12">
        <v>11</v>
      </c>
      <c r="D910" s="13" t="s">
        <v>29</v>
      </c>
      <c r="E910" s="14" t="s">
        <v>16</v>
      </c>
      <c r="F910" s="12" t="s">
        <v>24</v>
      </c>
      <c r="G910" s="12">
        <v>5</v>
      </c>
      <c r="H910" s="15">
        <v>21000000</v>
      </c>
      <c r="I910" s="16">
        <v>1</v>
      </c>
      <c r="J910" s="12">
        <v>4.5138888888888893E-3</v>
      </c>
      <c r="K910" s="17" t="s">
        <v>18</v>
      </c>
      <c r="L910" s="12" t="s">
        <v>31</v>
      </c>
      <c r="M910" s="12" t="s">
        <v>55</v>
      </c>
      <c r="N910" s="12" t="s">
        <v>36</v>
      </c>
      <c r="O910" s="12" t="s">
        <v>69</v>
      </c>
      <c r="P910" s="19"/>
    </row>
    <row r="911" spans="2:16" ht="21" customHeight="1" x14ac:dyDescent="0.3">
      <c r="B911" s="3" t="s">
        <v>14</v>
      </c>
      <c r="C911" s="3">
        <v>8</v>
      </c>
      <c r="D911" s="4" t="s">
        <v>41</v>
      </c>
      <c r="E911" s="5" t="s">
        <v>30</v>
      </c>
      <c r="F911" s="3" t="s">
        <v>24</v>
      </c>
      <c r="G911" s="3">
        <v>1</v>
      </c>
      <c r="H911" s="6">
        <v>19000000</v>
      </c>
      <c r="I911" s="2">
        <v>3</v>
      </c>
      <c r="J911" s="3">
        <v>4.5138888888888893E-3</v>
      </c>
      <c r="K911" s="7" t="s">
        <v>50</v>
      </c>
      <c r="L911" s="3" t="s">
        <v>31</v>
      </c>
      <c r="M911" s="3" t="s">
        <v>35</v>
      </c>
      <c r="N911" s="3" t="s">
        <v>27</v>
      </c>
      <c r="O911" s="3" t="s">
        <v>33</v>
      </c>
      <c r="P911" s="19"/>
    </row>
    <row r="912" spans="2:16" ht="21" customHeight="1" x14ac:dyDescent="0.3">
      <c r="B912" s="3" t="s">
        <v>14</v>
      </c>
      <c r="C912" s="12">
        <v>26</v>
      </c>
      <c r="D912" s="13" t="s">
        <v>41</v>
      </c>
      <c r="E912" s="14" t="s">
        <v>16</v>
      </c>
      <c r="F912" s="12" t="s">
        <v>17</v>
      </c>
      <c r="G912" s="12">
        <v>2</v>
      </c>
      <c r="H912" s="15">
        <v>38000000</v>
      </c>
      <c r="I912" s="16">
        <v>4</v>
      </c>
      <c r="J912" s="12">
        <v>4.5138888888888893E-3</v>
      </c>
      <c r="K912" s="17" t="s">
        <v>50</v>
      </c>
      <c r="L912" s="12" t="s">
        <v>19</v>
      </c>
      <c r="M912" s="12" t="s">
        <v>35</v>
      </c>
      <c r="N912" s="12" t="s">
        <v>39</v>
      </c>
      <c r="O912" s="12" t="s">
        <v>70</v>
      </c>
      <c r="P912" s="19"/>
    </row>
    <row r="913" spans="2:16" ht="21" customHeight="1" x14ac:dyDescent="0.3">
      <c r="B913" s="3" t="s">
        <v>14</v>
      </c>
      <c r="C913" s="3">
        <v>10</v>
      </c>
      <c r="D913" s="4" t="s">
        <v>41</v>
      </c>
      <c r="E913" s="5" t="s">
        <v>16</v>
      </c>
      <c r="F913" s="3" t="s">
        <v>24</v>
      </c>
      <c r="G913" s="3">
        <v>4</v>
      </c>
      <c r="H913" s="6">
        <v>11000000</v>
      </c>
      <c r="I913" s="2">
        <v>5</v>
      </c>
      <c r="J913" s="3">
        <v>4.5138888888888893E-3</v>
      </c>
      <c r="K913" s="7" t="s">
        <v>65</v>
      </c>
      <c r="L913" s="3" t="s">
        <v>38</v>
      </c>
      <c r="M913" s="3" t="s">
        <v>47</v>
      </c>
      <c r="N913" s="3" t="s">
        <v>39</v>
      </c>
      <c r="O913" s="3" t="s">
        <v>40</v>
      </c>
      <c r="P913" s="19"/>
    </row>
    <row r="914" spans="2:16" ht="21" customHeight="1" x14ac:dyDescent="0.3">
      <c r="B914" s="3" t="s">
        <v>14</v>
      </c>
      <c r="C914" s="12">
        <v>31</v>
      </c>
      <c r="D914" s="13" t="s">
        <v>41</v>
      </c>
      <c r="E914" s="14" t="s">
        <v>42</v>
      </c>
      <c r="F914" s="12" t="s">
        <v>46</v>
      </c>
      <c r="G914" s="12">
        <v>5</v>
      </c>
      <c r="H914" s="15">
        <v>21000000</v>
      </c>
      <c r="I914" s="16">
        <v>5</v>
      </c>
      <c r="J914" s="12">
        <v>4.5138888888888893E-3</v>
      </c>
      <c r="K914" s="17" t="s">
        <v>18</v>
      </c>
      <c r="L914" s="12" t="s">
        <v>43</v>
      </c>
      <c r="M914" s="12" t="s">
        <v>20</v>
      </c>
      <c r="N914" s="12" t="s">
        <v>27</v>
      </c>
      <c r="O914" s="12" t="s">
        <v>28</v>
      </c>
      <c r="P914" s="19"/>
    </row>
    <row r="915" spans="2:16" ht="21" customHeight="1" x14ac:dyDescent="0.3">
      <c r="B915" s="3" t="s">
        <v>14</v>
      </c>
      <c r="C915" s="3">
        <v>11</v>
      </c>
      <c r="D915" s="4" t="s">
        <v>41</v>
      </c>
      <c r="E915" s="5" t="s">
        <v>34</v>
      </c>
      <c r="F915" s="3" t="s">
        <v>17</v>
      </c>
      <c r="G915" s="3">
        <v>5</v>
      </c>
      <c r="H915" s="6">
        <v>25000000</v>
      </c>
      <c r="I915" s="2">
        <v>2</v>
      </c>
      <c r="J915" s="3">
        <v>4.5138888888888893E-3</v>
      </c>
      <c r="K915" s="7" t="s">
        <v>18</v>
      </c>
      <c r="L915" s="3" t="s">
        <v>43</v>
      </c>
      <c r="M915" s="3" t="s">
        <v>35</v>
      </c>
      <c r="N915" s="3" t="s">
        <v>21</v>
      </c>
      <c r="O915" s="3" t="s">
        <v>57</v>
      </c>
      <c r="P915" s="19"/>
    </row>
    <row r="916" spans="2:16" ht="21" customHeight="1" x14ac:dyDescent="0.3">
      <c r="B916" s="3" t="s">
        <v>14</v>
      </c>
      <c r="C916" s="12">
        <v>5</v>
      </c>
      <c r="D916" s="13" t="s">
        <v>41</v>
      </c>
      <c r="E916" s="14" t="s">
        <v>30</v>
      </c>
      <c r="F916" s="12" t="s">
        <v>24</v>
      </c>
      <c r="G916" s="12">
        <v>4</v>
      </c>
      <c r="H916" s="15">
        <v>20000000</v>
      </c>
      <c r="I916" s="16">
        <v>4</v>
      </c>
      <c r="J916" s="12">
        <v>4.5138888888888893E-3</v>
      </c>
      <c r="K916" s="17" t="s">
        <v>18</v>
      </c>
      <c r="L916" s="12" t="s">
        <v>68</v>
      </c>
      <c r="M916" s="12" t="s">
        <v>20</v>
      </c>
      <c r="N916" s="12" t="s">
        <v>21</v>
      </c>
      <c r="O916" s="12" t="s">
        <v>67</v>
      </c>
      <c r="P916" s="19"/>
    </row>
    <row r="917" spans="2:16" ht="21" customHeight="1" x14ac:dyDescent="0.3">
      <c r="B917" s="3" t="s">
        <v>14</v>
      </c>
      <c r="C917" s="3">
        <v>28</v>
      </c>
      <c r="D917" s="4" t="s">
        <v>41</v>
      </c>
      <c r="E917" s="5" t="s">
        <v>53</v>
      </c>
      <c r="F917" s="3" t="s">
        <v>17</v>
      </c>
      <c r="G917" s="3">
        <v>1</v>
      </c>
      <c r="H917" s="6">
        <v>7000000</v>
      </c>
      <c r="I917" s="2">
        <v>5</v>
      </c>
      <c r="J917" s="3">
        <v>4.5138888888888893E-3</v>
      </c>
      <c r="K917" s="7" t="s">
        <v>18</v>
      </c>
      <c r="L917" s="3" t="s">
        <v>19</v>
      </c>
      <c r="M917" s="3" t="s">
        <v>47</v>
      </c>
      <c r="N917" s="3" t="s">
        <v>36</v>
      </c>
      <c r="O917" s="3" t="s">
        <v>58</v>
      </c>
      <c r="P917" s="19"/>
    </row>
    <row r="918" spans="2:16" ht="21" customHeight="1" x14ac:dyDescent="0.3">
      <c r="B918" s="3" t="s">
        <v>14</v>
      </c>
      <c r="C918" s="12">
        <v>4</v>
      </c>
      <c r="D918" s="13" t="s">
        <v>48</v>
      </c>
      <c r="E918" s="14" t="s">
        <v>30</v>
      </c>
      <c r="F918" s="12" t="s">
        <v>24</v>
      </c>
      <c r="G918" s="12">
        <v>2</v>
      </c>
      <c r="H918" s="15">
        <v>38000000</v>
      </c>
      <c r="I918" s="16">
        <v>4</v>
      </c>
      <c r="J918" s="12">
        <v>4.5138888888888893E-3</v>
      </c>
      <c r="K918" s="17" t="s">
        <v>50</v>
      </c>
      <c r="L918" s="12" t="s">
        <v>68</v>
      </c>
      <c r="M918" s="12" t="s">
        <v>20</v>
      </c>
      <c r="N918" s="12" t="s">
        <v>27</v>
      </c>
      <c r="O918" s="12" t="s">
        <v>33</v>
      </c>
      <c r="P918" s="19"/>
    </row>
    <row r="919" spans="2:16" ht="21" customHeight="1" x14ac:dyDescent="0.3">
      <c r="B919" s="3" t="s">
        <v>14</v>
      </c>
      <c r="C919" s="3">
        <v>15</v>
      </c>
      <c r="D919" s="4" t="s">
        <v>48</v>
      </c>
      <c r="E919" s="5" t="s">
        <v>30</v>
      </c>
      <c r="F919" s="3" t="s">
        <v>49</v>
      </c>
      <c r="G919" s="3">
        <v>1</v>
      </c>
      <c r="H919" s="6">
        <v>19000000</v>
      </c>
      <c r="I919" s="2">
        <v>7</v>
      </c>
      <c r="J919" s="3">
        <v>4.5138888888888893E-3</v>
      </c>
      <c r="K919" s="7" t="s">
        <v>50</v>
      </c>
      <c r="L919" s="3" t="s">
        <v>51</v>
      </c>
      <c r="M919" s="3" t="s">
        <v>55</v>
      </c>
      <c r="N919" s="3" t="s">
        <v>36</v>
      </c>
      <c r="O919" s="3" t="s">
        <v>58</v>
      </c>
      <c r="P919" s="19"/>
    </row>
    <row r="920" spans="2:16" ht="21" customHeight="1" x14ac:dyDescent="0.3">
      <c r="B920" s="3" t="s">
        <v>14</v>
      </c>
      <c r="C920" s="12">
        <v>22</v>
      </c>
      <c r="D920" s="13" t="s">
        <v>48</v>
      </c>
      <c r="E920" s="14" t="s">
        <v>53</v>
      </c>
      <c r="F920" s="12" t="s">
        <v>46</v>
      </c>
      <c r="G920" s="12">
        <v>4</v>
      </c>
      <c r="H920" s="15">
        <v>20000000</v>
      </c>
      <c r="I920" s="16">
        <v>3</v>
      </c>
      <c r="J920" s="12">
        <v>4.5138888888888893E-3</v>
      </c>
      <c r="K920" s="17" t="s">
        <v>65</v>
      </c>
      <c r="L920" s="12" t="s">
        <v>60</v>
      </c>
      <c r="M920" s="12" t="s">
        <v>52</v>
      </c>
      <c r="N920" s="12" t="s">
        <v>27</v>
      </c>
      <c r="O920" s="12" t="s">
        <v>56</v>
      </c>
      <c r="P920" s="19"/>
    </row>
    <row r="921" spans="2:16" ht="21" customHeight="1" x14ac:dyDescent="0.3">
      <c r="B921" s="3" t="s">
        <v>14</v>
      </c>
      <c r="C921" s="3">
        <v>3</v>
      </c>
      <c r="D921" s="4" t="s">
        <v>48</v>
      </c>
      <c r="E921" s="5" t="s">
        <v>30</v>
      </c>
      <c r="F921" s="3" t="s">
        <v>46</v>
      </c>
      <c r="G921" s="3">
        <v>2</v>
      </c>
      <c r="H921" s="6">
        <v>12000000</v>
      </c>
      <c r="I921" s="2">
        <v>2</v>
      </c>
      <c r="J921" s="3">
        <v>4.5138888888888893E-3</v>
      </c>
      <c r="K921" s="7" t="s">
        <v>18</v>
      </c>
      <c r="L921" s="3" t="s">
        <v>19</v>
      </c>
      <c r="M921" s="3" t="s">
        <v>26</v>
      </c>
      <c r="N921" s="3" t="s">
        <v>21</v>
      </c>
      <c r="O921" s="3" t="s">
        <v>67</v>
      </c>
      <c r="P921" s="19"/>
    </row>
    <row r="922" spans="2:16" ht="21" customHeight="1" x14ac:dyDescent="0.3">
      <c r="B922" s="3" t="s">
        <v>14</v>
      </c>
      <c r="C922" s="12">
        <v>15</v>
      </c>
      <c r="D922" s="13" t="s">
        <v>48</v>
      </c>
      <c r="E922" s="14" t="s">
        <v>16</v>
      </c>
      <c r="F922" s="12" t="s">
        <v>24</v>
      </c>
      <c r="G922" s="12">
        <v>2</v>
      </c>
      <c r="H922" s="15">
        <v>12000000</v>
      </c>
      <c r="I922" s="16">
        <v>3</v>
      </c>
      <c r="J922" s="12">
        <v>4.5138888888888893E-3</v>
      </c>
      <c r="K922" s="17" t="s">
        <v>18</v>
      </c>
      <c r="L922" s="12" t="s">
        <v>38</v>
      </c>
      <c r="M922" s="12" t="s">
        <v>32</v>
      </c>
      <c r="N922" s="12" t="s">
        <v>21</v>
      </c>
      <c r="O922" s="12" t="s">
        <v>57</v>
      </c>
      <c r="P922" s="19"/>
    </row>
    <row r="923" spans="2:16" ht="21" customHeight="1" x14ac:dyDescent="0.3">
      <c r="B923" s="3" t="s">
        <v>14</v>
      </c>
      <c r="C923" s="3">
        <v>3</v>
      </c>
      <c r="D923" s="4" t="s">
        <v>48</v>
      </c>
      <c r="E923" s="5" t="s">
        <v>16</v>
      </c>
      <c r="F923" s="3" t="s">
        <v>17</v>
      </c>
      <c r="G923" s="3">
        <v>2</v>
      </c>
      <c r="H923" s="6">
        <v>12000000</v>
      </c>
      <c r="I923" s="2">
        <v>3</v>
      </c>
      <c r="J923" s="3">
        <v>4.5138888888888893E-3</v>
      </c>
      <c r="K923" s="7" t="s">
        <v>18</v>
      </c>
      <c r="L923" s="3" t="s">
        <v>31</v>
      </c>
      <c r="M923" s="3" t="s">
        <v>35</v>
      </c>
      <c r="N923" s="3" t="s">
        <v>27</v>
      </c>
      <c r="O923" s="3" t="s">
        <v>33</v>
      </c>
      <c r="P923" s="19"/>
    </row>
    <row r="924" spans="2:16" ht="21" customHeight="1" x14ac:dyDescent="0.3">
      <c r="B924" s="3" t="s">
        <v>14</v>
      </c>
      <c r="C924" s="12">
        <v>11</v>
      </c>
      <c r="D924" s="13" t="s">
        <v>48</v>
      </c>
      <c r="E924" s="14" t="s">
        <v>53</v>
      </c>
      <c r="F924" s="12" t="s">
        <v>49</v>
      </c>
      <c r="G924" s="12">
        <v>3</v>
      </c>
      <c r="H924" s="15">
        <v>15000000</v>
      </c>
      <c r="I924" s="16">
        <v>3</v>
      </c>
      <c r="J924" s="12">
        <v>4.5138888888888893E-3</v>
      </c>
      <c r="K924" s="17" t="s">
        <v>18</v>
      </c>
      <c r="L924" s="12" t="s">
        <v>68</v>
      </c>
      <c r="M924" s="12" t="s">
        <v>35</v>
      </c>
      <c r="N924" s="12" t="s">
        <v>36</v>
      </c>
      <c r="O924" s="12" t="s">
        <v>58</v>
      </c>
      <c r="P924" s="19"/>
    </row>
    <row r="925" spans="2:16" ht="21" customHeight="1" x14ac:dyDescent="0.3">
      <c r="B925" s="3" t="s">
        <v>14</v>
      </c>
      <c r="C925" s="3">
        <v>22</v>
      </c>
      <c r="D925" s="4" t="s">
        <v>48</v>
      </c>
      <c r="E925" s="5" t="s">
        <v>76</v>
      </c>
      <c r="F925" s="3" t="s">
        <v>46</v>
      </c>
      <c r="G925" s="3">
        <v>3</v>
      </c>
      <c r="H925" s="6">
        <v>15000000</v>
      </c>
      <c r="I925" s="2">
        <v>4</v>
      </c>
      <c r="J925" s="3">
        <v>4.5138888888888893E-3</v>
      </c>
      <c r="K925" s="7" t="s">
        <v>18</v>
      </c>
      <c r="L925" s="3" t="s">
        <v>19</v>
      </c>
      <c r="M925" s="3" t="s">
        <v>35</v>
      </c>
      <c r="N925" s="3" t="s">
        <v>21</v>
      </c>
      <c r="O925" s="3" t="s">
        <v>66</v>
      </c>
      <c r="P925" s="19"/>
    </row>
    <row r="926" spans="2:16" ht="21" customHeight="1" x14ac:dyDescent="0.3">
      <c r="B926" s="3" t="s">
        <v>14</v>
      </c>
      <c r="C926" s="12">
        <v>20</v>
      </c>
      <c r="D926" s="13" t="s">
        <v>48</v>
      </c>
      <c r="E926" s="14" t="s">
        <v>16</v>
      </c>
      <c r="F926" s="12" t="s">
        <v>46</v>
      </c>
      <c r="G926" s="12">
        <v>3</v>
      </c>
      <c r="H926" s="15">
        <v>15000000</v>
      </c>
      <c r="I926" s="16">
        <v>6</v>
      </c>
      <c r="J926" s="12">
        <v>4.5138888888888893E-3</v>
      </c>
      <c r="K926" s="17" t="s">
        <v>18</v>
      </c>
      <c r="L926" s="12" t="s">
        <v>38</v>
      </c>
      <c r="M926" s="12" t="s">
        <v>20</v>
      </c>
      <c r="N926" s="12" t="s">
        <v>39</v>
      </c>
      <c r="O926" s="12" t="s">
        <v>70</v>
      </c>
      <c r="P926" s="19"/>
    </row>
    <row r="927" spans="2:16" ht="21" customHeight="1" x14ac:dyDescent="0.3">
      <c r="B927" s="3" t="s">
        <v>14</v>
      </c>
      <c r="C927" s="3">
        <v>30</v>
      </c>
      <c r="D927" s="4" t="s">
        <v>48</v>
      </c>
      <c r="E927" s="5" t="s">
        <v>76</v>
      </c>
      <c r="F927" s="3" t="s">
        <v>46</v>
      </c>
      <c r="G927" s="3">
        <v>1</v>
      </c>
      <c r="H927" s="6">
        <v>7000000</v>
      </c>
      <c r="I927" s="2">
        <v>3</v>
      </c>
      <c r="J927" s="3">
        <v>4.5138888888888893E-3</v>
      </c>
      <c r="K927" s="7" t="s">
        <v>18</v>
      </c>
      <c r="L927" s="3" t="s">
        <v>19</v>
      </c>
      <c r="M927" s="3" t="s">
        <v>52</v>
      </c>
      <c r="N927" s="3" t="s">
        <v>27</v>
      </c>
      <c r="O927" s="3" t="s">
        <v>33</v>
      </c>
      <c r="P927" s="19"/>
    </row>
    <row r="928" spans="2:16" ht="21" customHeight="1" x14ac:dyDescent="0.3">
      <c r="B928" s="3" t="s">
        <v>14</v>
      </c>
      <c r="C928" s="12">
        <v>2</v>
      </c>
      <c r="D928" s="13" t="s">
        <v>72</v>
      </c>
      <c r="E928" s="14" t="s">
        <v>30</v>
      </c>
      <c r="F928" s="12" t="s">
        <v>46</v>
      </c>
      <c r="G928" s="12">
        <v>3</v>
      </c>
      <c r="H928" s="15">
        <v>12000000</v>
      </c>
      <c r="I928" s="16">
        <v>3</v>
      </c>
      <c r="J928" s="12">
        <v>4.5138888888888893E-3</v>
      </c>
      <c r="K928" s="17" t="s">
        <v>18</v>
      </c>
      <c r="L928" s="12" t="s">
        <v>43</v>
      </c>
      <c r="M928" s="12" t="s">
        <v>32</v>
      </c>
      <c r="N928" s="12" t="s">
        <v>27</v>
      </c>
      <c r="O928" s="12" t="s">
        <v>33</v>
      </c>
      <c r="P928" s="19"/>
    </row>
    <row r="929" spans="2:16" ht="21" customHeight="1" x14ac:dyDescent="0.3">
      <c r="B929" s="3" t="s">
        <v>14</v>
      </c>
      <c r="C929" s="3">
        <v>17</v>
      </c>
      <c r="D929" s="4" t="s">
        <v>72</v>
      </c>
      <c r="E929" s="5" t="s">
        <v>16</v>
      </c>
      <c r="F929" s="3" t="s">
        <v>46</v>
      </c>
      <c r="G929" s="3">
        <v>3</v>
      </c>
      <c r="H929" s="6">
        <v>11000000</v>
      </c>
      <c r="I929" s="2">
        <v>4</v>
      </c>
      <c r="J929" s="3">
        <v>4.5138888888888893E-3</v>
      </c>
      <c r="K929" s="7" t="s">
        <v>18</v>
      </c>
      <c r="L929" s="3" t="s">
        <v>51</v>
      </c>
      <c r="M929" s="3" t="s">
        <v>47</v>
      </c>
      <c r="N929" s="3" t="s">
        <v>21</v>
      </c>
      <c r="O929" s="3" t="s">
        <v>45</v>
      </c>
      <c r="P929" s="19"/>
    </row>
    <row r="930" spans="2:16" ht="21" customHeight="1" x14ac:dyDescent="0.3">
      <c r="B930" s="3" t="s">
        <v>14</v>
      </c>
      <c r="C930" s="12">
        <v>24</v>
      </c>
      <c r="D930" s="13" t="s">
        <v>72</v>
      </c>
      <c r="E930" s="14" t="s">
        <v>34</v>
      </c>
      <c r="F930" s="12" t="s">
        <v>17</v>
      </c>
      <c r="G930" s="12">
        <v>5</v>
      </c>
      <c r="H930" s="15">
        <v>25000000</v>
      </c>
      <c r="I930" s="16">
        <v>6</v>
      </c>
      <c r="J930" s="12">
        <v>4.5138888888888893E-3</v>
      </c>
      <c r="K930" s="17" t="s">
        <v>18</v>
      </c>
      <c r="L930" s="12" t="s">
        <v>38</v>
      </c>
      <c r="M930" s="12" t="s">
        <v>55</v>
      </c>
      <c r="N930" s="12" t="s">
        <v>21</v>
      </c>
      <c r="O930" s="12" t="s">
        <v>66</v>
      </c>
      <c r="P930" s="19"/>
    </row>
    <row r="931" spans="2:16" ht="21" customHeight="1" x14ac:dyDescent="0.3">
      <c r="B931" s="3" t="s">
        <v>14</v>
      </c>
      <c r="C931" s="3">
        <v>28</v>
      </c>
      <c r="D931" s="4" t="s">
        <v>72</v>
      </c>
      <c r="E931" s="5" t="s">
        <v>76</v>
      </c>
      <c r="F931" s="3" t="s">
        <v>46</v>
      </c>
      <c r="G931" s="3">
        <v>4</v>
      </c>
      <c r="H931" s="6">
        <v>20000000</v>
      </c>
      <c r="I931" s="2">
        <v>2</v>
      </c>
      <c r="J931" s="3">
        <v>4.5138888888888893E-3</v>
      </c>
      <c r="K931" s="7" t="s">
        <v>18</v>
      </c>
      <c r="L931" s="3" t="s">
        <v>43</v>
      </c>
      <c r="M931" s="3" t="s">
        <v>55</v>
      </c>
      <c r="N931" s="3" t="s">
        <v>27</v>
      </c>
      <c r="O931" s="3" t="s">
        <v>33</v>
      </c>
      <c r="P931" s="19"/>
    </row>
    <row r="932" spans="2:16" ht="21" customHeight="1" x14ac:dyDescent="0.3">
      <c r="B932" s="3" t="s">
        <v>14</v>
      </c>
      <c r="C932" s="12">
        <v>1</v>
      </c>
      <c r="D932" s="13" t="s">
        <v>15</v>
      </c>
      <c r="E932" s="14" t="s">
        <v>42</v>
      </c>
      <c r="F932" s="12" t="s">
        <v>71</v>
      </c>
      <c r="G932" s="12">
        <v>2</v>
      </c>
      <c r="H932" s="15">
        <v>12000000</v>
      </c>
      <c r="I932" s="16">
        <v>1</v>
      </c>
      <c r="J932" s="12">
        <v>4.5138888888888893E-3</v>
      </c>
      <c r="K932" s="17" t="s">
        <v>18</v>
      </c>
      <c r="L932" s="12" t="s">
        <v>51</v>
      </c>
      <c r="M932" s="12" t="s">
        <v>26</v>
      </c>
      <c r="N932" s="12" t="s">
        <v>39</v>
      </c>
      <c r="O932" s="12" t="s">
        <v>40</v>
      </c>
      <c r="P932" s="19"/>
    </row>
    <row r="933" spans="2:16" ht="21" customHeight="1" x14ac:dyDescent="0.3">
      <c r="B933" s="3" t="s">
        <v>14</v>
      </c>
      <c r="C933" s="3">
        <v>1</v>
      </c>
      <c r="D933" s="4" t="s">
        <v>15</v>
      </c>
      <c r="E933" s="5" t="s">
        <v>30</v>
      </c>
      <c r="F933" s="3" t="s">
        <v>24</v>
      </c>
      <c r="G933" s="3">
        <v>2</v>
      </c>
      <c r="H933" s="6">
        <v>12000000</v>
      </c>
      <c r="I933" s="2">
        <v>1</v>
      </c>
      <c r="J933" s="3">
        <v>4.5138888888888893E-3</v>
      </c>
      <c r="K933" s="7" t="s">
        <v>18</v>
      </c>
      <c r="L933" s="3" t="s">
        <v>43</v>
      </c>
      <c r="M933" s="3" t="s">
        <v>52</v>
      </c>
      <c r="N933" s="3" t="s">
        <v>27</v>
      </c>
      <c r="O933" s="3" t="s">
        <v>28</v>
      </c>
      <c r="P933" s="19"/>
    </row>
    <row r="934" spans="2:16" ht="21" customHeight="1" x14ac:dyDescent="0.3">
      <c r="B934" s="3" t="s">
        <v>14</v>
      </c>
      <c r="C934" s="12">
        <v>1</v>
      </c>
      <c r="D934" s="13" t="s">
        <v>15</v>
      </c>
      <c r="E934" s="14" t="s">
        <v>34</v>
      </c>
      <c r="F934" s="12" t="s">
        <v>46</v>
      </c>
      <c r="G934" s="12">
        <v>5</v>
      </c>
      <c r="H934" s="15">
        <v>25000000</v>
      </c>
      <c r="I934" s="16">
        <v>2</v>
      </c>
      <c r="J934" s="12">
        <v>4.5138888888888893E-3</v>
      </c>
      <c r="K934" s="17" t="s">
        <v>18</v>
      </c>
      <c r="L934" s="12" t="s">
        <v>51</v>
      </c>
      <c r="M934" s="12" t="s">
        <v>52</v>
      </c>
      <c r="N934" s="12" t="s">
        <v>21</v>
      </c>
      <c r="O934" s="12" t="s">
        <v>57</v>
      </c>
      <c r="P934" s="19"/>
    </row>
    <row r="935" spans="2:16" ht="21" customHeight="1" x14ac:dyDescent="0.3">
      <c r="B935" s="3" t="s">
        <v>14</v>
      </c>
      <c r="C935" s="3">
        <v>12</v>
      </c>
      <c r="D935" s="4" t="s">
        <v>64</v>
      </c>
      <c r="E935" s="5" t="s">
        <v>76</v>
      </c>
      <c r="F935" s="3" t="s">
        <v>46</v>
      </c>
      <c r="G935" s="3">
        <v>4</v>
      </c>
      <c r="H935" s="6">
        <v>11000000</v>
      </c>
      <c r="I935" s="2">
        <v>1</v>
      </c>
      <c r="J935" s="3">
        <v>4.5138888888888893E-3</v>
      </c>
      <c r="K935" s="7" t="s">
        <v>65</v>
      </c>
      <c r="L935" s="3" t="s">
        <v>25</v>
      </c>
      <c r="M935" s="3" t="s">
        <v>32</v>
      </c>
      <c r="N935" s="3" t="s">
        <v>27</v>
      </c>
      <c r="O935" s="3" t="s">
        <v>28</v>
      </c>
      <c r="P935" s="19"/>
    </row>
    <row r="936" spans="2:16" ht="21" customHeight="1" x14ac:dyDescent="0.3">
      <c r="B936" s="3" t="s">
        <v>73</v>
      </c>
      <c r="C936" s="12">
        <v>19</v>
      </c>
      <c r="D936" s="13" t="s">
        <v>62</v>
      </c>
      <c r="E936" s="14" t="s">
        <v>16</v>
      </c>
      <c r="F936" s="12" t="s">
        <v>24</v>
      </c>
      <c r="G936" s="12">
        <v>0</v>
      </c>
      <c r="H936" s="15">
        <v>0</v>
      </c>
      <c r="I936" s="16">
        <v>3</v>
      </c>
      <c r="J936" s="12">
        <v>4.5138888888888893E-3</v>
      </c>
      <c r="K936" s="17"/>
      <c r="L936" s="12"/>
      <c r="M936" s="12" t="s">
        <v>26</v>
      </c>
      <c r="N936" s="12" t="s">
        <v>39</v>
      </c>
      <c r="O936" s="12" t="s">
        <v>40</v>
      </c>
      <c r="P936" s="19"/>
    </row>
    <row r="937" spans="2:16" ht="21" customHeight="1" x14ac:dyDescent="0.3">
      <c r="B937" s="3" t="s">
        <v>73</v>
      </c>
      <c r="C937" s="3">
        <v>3</v>
      </c>
      <c r="D937" s="4" t="s">
        <v>75</v>
      </c>
      <c r="E937" s="5" t="s">
        <v>16</v>
      </c>
      <c r="F937" s="3" t="s">
        <v>24</v>
      </c>
      <c r="G937" s="3">
        <v>0</v>
      </c>
      <c r="H937" s="6">
        <v>0</v>
      </c>
      <c r="I937" s="2">
        <v>1</v>
      </c>
      <c r="J937" s="3">
        <v>4.5138888888888893E-3</v>
      </c>
      <c r="K937" s="7"/>
      <c r="L937" s="3"/>
      <c r="M937" s="3" t="s">
        <v>52</v>
      </c>
      <c r="N937" s="3" t="s">
        <v>27</v>
      </c>
      <c r="O937" s="3" t="s">
        <v>33</v>
      </c>
      <c r="P937" s="19"/>
    </row>
    <row r="938" spans="2:16" ht="21" customHeight="1" x14ac:dyDescent="0.3">
      <c r="B938" s="3" t="s">
        <v>73</v>
      </c>
      <c r="C938" s="12">
        <v>23</v>
      </c>
      <c r="D938" s="13" t="s">
        <v>29</v>
      </c>
      <c r="E938" s="14" t="s">
        <v>42</v>
      </c>
      <c r="F938" s="12" t="s">
        <v>24</v>
      </c>
      <c r="G938" s="12">
        <v>0</v>
      </c>
      <c r="H938" s="15">
        <v>0</v>
      </c>
      <c r="I938" s="16">
        <v>3</v>
      </c>
      <c r="J938" s="12">
        <v>4.5138888888888893E-3</v>
      </c>
      <c r="K938" s="17"/>
      <c r="L938" s="12"/>
      <c r="M938" s="12" t="s">
        <v>55</v>
      </c>
      <c r="N938" s="12" t="s">
        <v>21</v>
      </c>
      <c r="O938" s="12" t="s">
        <v>45</v>
      </c>
      <c r="P938" s="19"/>
    </row>
    <row r="939" spans="2:16" ht="21" customHeight="1" x14ac:dyDescent="0.3">
      <c r="B939" s="3" t="s">
        <v>73</v>
      </c>
      <c r="C939" s="3">
        <v>5</v>
      </c>
      <c r="D939" s="4" t="s">
        <v>41</v>
      </c>
      <c r="E939" s="5" t="s">
        <v>16</v>
      </c>
      <c r="F939" s="3" t="s">
        <v>17</v>
      </c>
      <c r="G939" s="3">
        <v>0</v>
      </c>
      <c r="H939" s="6">
        <v>0</v>
      </c>
      <c r="I939" s="2">
        <v>1</v>
      </c>
      <c r="J939" s="3">
        <v>4.5138888888888893E-3</v>
      </c>
      <c r="K939" s="7"/>
      <c r="L939" s="3"/>
      <c r="M939" s="3" t="s">
        <v>32</v>
      </c>
      <c r="N939" s="3" t="s">
        <v>21</v>
      </c>
      <c r="O939" s="3" t="s">
        <v>66</v>
      </c>
      <c r="P939" s="19"/>
    </row>
    <row r="940" spans="2:16" ht="21" customHeight="1" x14ac:dyDescent="0.3">
      <c r="B940" s="3" t="s">
        <v>73</v>
      </c>
      <c r="C940" s="12">
        <v>10</v>
      </c>
      <c r="D940" s="13" t="s">
        <v>41</v>
      </c>
      <c r="E940" s="14" t="s">
        <v>53</v>
      </c>
      <c r="F940" s="12" t="s">
        <v>24</v>
      </c>
      <c r="G940" s="12">
        <v>0</v>
      </c>
      <c r="H940" s="15">
        <v>0</v>
      </c>
      <c r="I940" s="16">
        <v>6</v>
      </c>
      <c r="J940" s="12">
        <v>4.5138888888888893E-3</v>
      </c>
      <c r="K940" s="17"/>
      <c r="L940" s="12"/>
      <c r="M940" s="12" t="s">
        <v>47</v>
      </c>
      <c r="N940" s="12" t="s">
        <v>36</v>
      </c>
      <c r="O940" s="12" t="s">
        <v>69</v>
      </c>
      <c r="P940" s="19"/>
    </row>
    <row r="941" spans="2:16" ht="21" customHeight="1" x14ac:dyDescent="0.3">
      <c r="B941" s="3" t="s">
        <v>73</v>
      </c>
      <c r="C941" s="3">
        <v>24</v>
      </c>
      <c r="D941" s="4" t="s">
        <v>41</v>
      </c>
      <c r="E941" s="5" t="s">
        <v>53</v>
      </c>
      <c r="F941" s="3" t="s">
        <v>46</v>
      </c>
      <c r="G941" s="3">
        <v>0</v>
      </c>
      <c r="H941" s="6">
        <v>0</v>
      </c>
      <c r="I941" s="2">
        <v>3</v>
      </c>
      <c r="J941" s="3">
        <v>4.5138888888888893E-3</v>
      </c>
      <c r="K941" s="7"/>
      <c r="L941" s="3"/>
      <c r="M941" s="3" t="s">
        <v>26</v>
      </c>
      <c r="N941" s="3" t="s">
        <v>39</v>
      </c>
      <c r="O941" s="3" t="s">
        <v>70</v>
      </c>
      <c r="P941" s="19"/>
    </row>
    <row r="942" spans="2:16" ht="21" customHeight="1" x14ac:dyDescent="0.3">
      <c r="B942" s="3" t="s">
        <v>73</v>
      </c>
      <c r="C942" s="12">
        <v>29</v>
      </c>
      <c r="D942" s="13" t="s">
        <v>72</v>
      </c>
      <c r="E942" s="14" t="s">
        <v>42</v>
      </c>
      <c r="F942" s="12" t="s">
        <v>46</v>
      </c>
      <c r="G942" s="12">
        <v>0</v>
      </c>
      <c r="H942" s="15">
        <v>0</v>
      </c>
      <c r="I942" s="16">
        <v>3</v>
      </c>
      <c r="J942" s="12">
        <v>4.5138888888888893E-3</v>
      </c>
      <c r="K942" s="17"/>
      <c r="L942" s="12"/>
      <c r="M942" s="12" t="s">
        <v>47</v>
      </c>
      <c r="N942" s="12" t="s">
        <v>27</v>
      </c>
      <c r="O942" s="12" t="s">
        <v>28</v>
      </c>
      <c r="P942" s="19"/>
    </row>
    <row r="943" spans="2:16" ht="21" customHeight="1" x14ac:dyDescent="0.3">
      <c r="B943" s="3" t="s">
        <v>73</v>
      </c>
      <c r="C943" s="3">
        <v>30</v>
      </c>
      <c r="D943" s="4" t="s">
        <v>72</v>
      </c>
      <c r="E943" s="5" t="s">
        <v>30</v>
      </c>
      <c r="F943" s="3" t="s">
        <v>71</v>
      </c>
      <c r="G943" s="3">
        <v>0</v>
      </c>
      <c r="H943" s="6">
        <v>0</v>
      </c>
      <c r="I943" s="2">
        <v>1</v>
      </c>
      <c r="J943" s="3">
        <v>4.5138888888888893E-3</v>
      </c>
      <c r="K943" s="7"/>
      <c r="L943" s="3"/>
      <c r="M943" s="3" t="s">
        <v>26</v>
      </c>
      <c r="N943" s="3" t="s">
        <v>21</v>
      </c>
      <c r="O943" s="3" t="s">
        <v>22</v>
      </c>
      <c r="P943" s="19"/>
    </row>
    <row r="944" spans="2:16" ht="21" customHeight="1" x14ac:dyDescent="0.3">
      <c r="B944" s="3" t="s">
        <v>73</v>
      </c>
      <c r="C944" s="12">
        <v>21</v>
      </c>
      <c r="D944" s="13" t="s">
        <v>72</v>
      </c>
      <c r="E944" s="14" t="s">
        <v>16</v>
      </c>
      <c r="F944" s="12" t="s">
        <v>24</v>
      </c>
      <c r="G944" s="12">
        <v>0</v>
      </c>
      <c r="H944" s="15">
        <v>0</v>
      </c>
      <c r="I944" s="16">
        <v>2</v>
      </c>
      <c r="J944" s="12">
        <v>4.5138888888888893E-3</v>
      </c>
      <c r="K944" s="17"/>
      <c r="L944" s="12"/>
      <c r="M944" s="12" t="s">
        <v>52</v>
      </c>
      <c r="N944" s="12" t="s">
        <v>27</v>
      </c>
      <c r="O944" s="12" t="s">
        <v>28</v>
      </c>
      <c r="P944" s="19"/>
    </row>
    <row r="945" spans="2:16" ht="21" customHeight="1" x14ac:dyDescent="0.3">
      <c r="B945" s="3" t="s">
        <v>73</v>
      </c>
      <c r="C945" s="3">
        <v>19</v>
      </c>
      <c r="D945" s="4" t="s">
        <v>62</v>
      </c>
      <c r="E945" s="5" t="s">
        <v>16</v>
      </c>
      <c r="F945" s="3" t="s">
        <v>24</v>
      </c>
      <c r="G945" s="3">
        <v>0</v>
      </c>
      <c r="H945" s="6">
        <v>0</v>
      </c>
      <c r="I945" s="2">
        <v>3</v>
      </c>
      <c r="J945" s="3">
        <v>4.5138888888888893E-3</v>
      </c>
      <c r="K945" s="7"/>
      <c r="L945" s="3"/>
      <c r="M945" s="3" t="s">
        <v>26</v>
      </c>
      <c r="N945" s="3" t="s">
        <v>39</v>
      </c>
      <c r="O945" s="3" t="s">
        <v>40</v>
      </c>
      <c r="P945" s="19"/>
    </row>
    <row r="946" spans="2:16" ht="21" customHeight="1" x14ac:dyDescent="0.3">
      <c r="B946" s="3" t="s">
        <v>73</v>
      </c>
      <c r="C946" s="12">
        <v>3</v>
      </c>
      <c r="D946" s="13" t="s">
        <v>75</v>
      </c>
      <c r="E946" s="14" t="s">
        <v>16</v>
      </c>
      <c r="F946" s="12" t="s">
        <v>24</v>
      </c>
      <c r="G946" s="12">
        <v>0</v>
      </c>
      <c r="H946" s="15">
        <v>0</v>
      </c>
      <c r="I946" s="16">
        <v>1</v>
      </c>
      <c r="J946" s="12">
        <v>4.5138888888888893E-3</v>
      </c>
      <c r="K946" s="17"/>
      <c r="L946" s="12"/>
      <c r="M946" s="12" t="s">
        <v>52</v>
      </c>
      <c r="N946" s="12" t="s">
        <v>27</v>
      </c>
      <c r="O946" s="12" t="s">
        <v>33</v>
      </c>
      <c r="P946" s="19"/>
    </row>
    <row r="947" spans="2:16" ht="21" customHeight="1" x14ac:dyDescent="0.3">
      <c r="B947" s="3" t="s">
        <v>14</v>
      </c>
      <c r="C947" s="3">
        <v>19</v>
      </c>
      <c r="D947" s="4" t="s">
        <v>61</v>
      </c>
      <c r="E947" s="5" t="s">
        <v>30</v>
      </c>
      <c r="F947" s="3" t="s">
        <v>49</v>
      </c>
      <c r="G947" s="3">
        <v>2</v>
      </c>
      <c r="H947" s="6">
        <v>12000000</v>
      </c>
      <c r="I947" s="2">
        <v>3</v>
      </c>
      <c r="J947" s="3">
        <v>4.9768518518518521E-3</v>
      </c>
      <c r="K947" s="7" t="s">
        <v>18</v>
      </c>
      <c r="L947" s="3" t="s">
        <v>25</v>
      </c>
      <c r="M947" s="3" t="s">
        <v>52</v>
      </c>
      <c r="N947" s="3" t="s">
        <v>27</v>
      </c>
      <c r="O947" s="3" t="s">
        <v>56</v>
      </c>
      <c r="P947" s="19"/>
    </row>
    <row r="948" spans="2:16" ht="21" customHeight="1" x14ac:dyDescent="0.3">
      <c r="B948" s="3" t="s">
        <v>14</v>
      </c>
      <c r="C948" s="12">
        <v>22</v>
      </c>
      <c r="D948" s="13" t="s">
        <v>29</v>
      </c>
      <c r="E948" s="14" t="s">
        <v>76</v>
      </c>
      <c r="F948" s="12" t="s">
        <v>17</v>
      </c>
      <c r="G948" s="12">
        <v>4</v>
      </c>
      <c r="H948" s="15">
        <v>15000000</v>
      </c>
      <c r="I948" s="16">
        <v>2</v>
      </c>
      <c r="J948" s="12">
        <v>4.9768518518518521E-3</v>
      </c>
      <c r="K948" s="17" t="s">
        <v>18</v>
      </c>
      <c r="L948" s="12" t="s">
        <v>38</v>
      </c>
      <c r="M948" s="12" t="s">
        <v>47</v>
      </c>
      <c r="N948" s="12" t="s">
        <v>36</v>
      </c>
      <c r="O948" s="12" t="s">
        <v>58</v>
      </c>
      <c r="P948" s="19"/>
    </row>
    <row r="949" spans="2:16" ht="21" customHeight="1" x14ac:dyDescent="0.3">
      <c r="B949" s="3" t="s">
        <v>14</v>
      </c>
      <c r="C949" s="3">
        <v>25</v>
      </c>
      <c r="D949" s="4" t="s">
        <v>41</v>
      </c>
      <c r="E949" s="5" t="s">
        <v>16</v>
      </c>
      <c r="F949" s="3" t="s">
        <v>46</v>
      </c>
      <c r="G949" s="3">
        <v>1</v>
      </c>
      <c r="H949" s="6">
        <v>19000000</v>
      </c>
      <c r="I949" s="2">
        <v>4</v>
      </c>
      <c r="J949" s="3">
        <v>4.9768518518518521E-3</v>
      </c>
      <c r="K949" s="7" t="s">
        <v>50</v>
      </c>
      <c r="L949" s="3" t="s">
        <v>68</v>
      </c>
      <c r="M949" s="3" t="s">
        <v>32</v>
      </c>
      <c r="N949" s="3" t="s">
        <v>39</v>
      </c>
      <c r="O949" s="3" t="s">
        <v>40</v>
      </c>
      <c r="P949" s="19"/>
    </row>
    <row r="950" spans="2:16" ht="21" customHeight="1" x14ac:dyDescent="0.3">
      <c r="B950" s="3" t="s">
        <v>14</v>
      </c>
      <c r="C950" s="12">
        <v>31</v>
      </c>
      <c r="D950" s="13" t="s">
        <v>41</v>
      </c>
      <c r="E950" s="14" t="s">
        <v>16</v>
      </c>
      <c r="F950" s="12" t="s">
        <v>17</v>
      </c>
      <c r="G950" s="12">
        <v>3</v>
      </c>
      <c r="H950" s="15">
        <v>11000000</v>
      </c>
      <c r="I950" s="16">
        <v>1</v>
      </c>
      <c r="J950" s="12">
        <v>4.9768518518518521E-3</v>
      </c>
      <c r="K950" s="17" t="s">
        <v>18</v>
      </c>
      <c r="L950" s="12" t="s">
        <v>43</v>
      </c>
      <c r="M950" s="12" t="s">
        <v>35</v>
      </c>
      <c r="N950" s="12" t="s">
        <v>27</v>
      </c>
      <c r="O950" s="12" t="s">
        <v>28</v>
      </c>
      <c r="P950" s="19"/>
    </row>
    <row r="951" spans="2:16" ht="21" customHeight="1" x14ac:dyDescent="0.3">
      <c r="B951" s="3" t="s">
        <v>14</v>
      </c>
      <c r="C951" s="3">
        <v>29</v>
      </c>
      <c r="D951" s="4" t="s">
        <v>41</v>
      </c>
      <c r="E951" s="5" t="s">
        <v>53</v>
      </c>
      <c r="F951" s="3" t="s">
        <v>24</v>
      </c>
      <c r="G951" s="3">
        <v>2</v>
      </c>
      <c r="H951" s="6">
        <v>12000000</v>
      </c>
      <c r="I951" s="2">
        <v>3</v>
      </c>
      <c r="J951" s="3">
        <v>4.9768518518518521E-3</v>
      </c>
      <c r="K951" s="7" t="s">
        <v>18</v>
      </c>
      <c r="L951" s="3" t="s">
        <v>43</v>
      </c>
      <c r="M951" s="3" t="s">
        <v>44</v>
      </c>
      <c r="N951" s="3" t="s">
        <v>27</v>
      </c>
      <c r="O951" s="3" t="s">
        <v>28</v>
      </c>
      <c r="P951" s="19"/>
    </row>
    <row r="952" spans="2:16" ht="21" customHeight="1" x14ac:dyDescent="0.3">
      <c r="B952" s="3" t="s">
        <v>14</v>
      </c>
      <c r="C952" s="12">
        <v>2</v>
      </c>
      <c r="D952" s="13" t="s">
        <v>48</v>
      </c>
      <c r="E952" s="14" t="s">
        <v>53</v>
      </c>
      <c r="F952" s="12" t="s">
        <v>71</v>
      </c>
      <c r="G952" s="12">
        <v>2</v>
      </c>
      <c r="H952" s="15">
        <v>38000000</v>
      </c>
      <c r="I952" s="16">
        <v>1</v>
      </c>
      <c r="J952" s="12">
        <v>4.9768518518518521E-3</v>
      </c>
      <c r="K952" s="17" t="s">
        <v>50</v>
      </c>
      <c r="L952" s="12" t="s">
        <v>19</v>
      </c>
      <c r="M952" s="12" t="s">
        <v>32</v>
      </c>
      <c r="N952" s="12" t="s">
        <v>36</v>
      </c>
      <c r="O952" s="12" t="s">
        <v>58</v>
      </c>
      <c r="P952" s="19"/>
    </row>
    <row r="953" spans="2:16" ht="21" customHeight="1" x14ac:dyDescent="0.3">
      <c r="B953" s="3" t="s">
        <v>14</v>
      </c>
      <c r="C953" s="3">
        <v>22</v>
      </c>
      <c r="D953" s="4" t="s">
        <v>48</v>
      </c>
      <c r="E953" s="5" t="s">
        <v>76</v>
      </c>
      <c r="F953" s="3" t="s">
        <v>24</v>
      </c>
      <c r="G953" s="3">
        <v>5</v>
      </c>
      <c r="H953" s="6">
        <v>25000000</v>
      </c>
      <c r="I953" s="2">
        <v>3</v>
      </c>
      <c r="J953" s="3">
        <v>4.9768518518518521E-3</v>
      </c>
      <c r="K953" s="7" t="s">
        <v>18</v>
      </c>
      <c r="L953" s="3" t="s">
        <v>60</v>
      </c>
      <c r="M953" s="3" t="s">
        <v>52</v>
      </c>
      <c r="N953" s="3" t="s">
        <v>27</v>
      </c>
      <c r="O953" s="3" t="s">
        <v>56</v>
      </c>
      <c r="P953" s="19"/>
    </row>
    <row r="954" spans="2:16" ht="21" customHeight="1" x14ac:dyDescent="0.3">
      <c r="B954" s="3" t="s">
        <v>14</v>
      </c>
      <c r="C954" s="12">
        <v>29</v>
      </c>
      <c r="D954" s="13" t="s">
        <v>72</v>
      </c>
      <c r="E954" s="14" t="s">
        <v>16</v>
      </c>
      <c r="F954" s="12" t="s">
        <v>24</v>
      </c>
      <c r="G954" s="12">
        <v>1</v>
      </c>
      <c r="H954" s="15">
        <v>7000000</v>
      </c>
      <c r="I954" s="16">
        <v>1</v>
      </c>
      <c r="J954" s="12">
        <v>4.9768518518518521E-3</v>
      </c>
      <c r="K954" s="17" t="s">
        <v>18</v>
      </c>
      <c r="L954" s="12" t="s">
        <v>38</v>
      </c>
      <c r="M954" s="12" t="s">
        <v>32</v>
      </c>
      <c r="N954" s="12" t="s">
        <v>21</v>
      </c>
      <c r="O954" s="12" t="s">
        <v>66</v>
      </c>
      <c r="P954" s="19"/>
    </row>
    <row r="955" spans="2:16" ht="21" customHeight="1" x14ac:dyDescent="0.3">
      <c r="B955" s="3" t="s">
        <v>14</v>
      </c>
      <c r="C955" s="3">
        <v>19</v>
      </c>
      <c r="D955" s="4" t="s">
        <v>61</v>
      </c>
      <c r="E955" s="5" t="s">
        <v>30</v>
      </c>
      <c r="F955" s="3" t="s">
        <v>49</v>
      </c>
      <c r="G955" s="3">
        <v>2</v>
      </c>
      <c r="H955" s="6">
        <v>12000000</v>
      </c>
      <c r="I955" s="2">
        <v>3</v>
      </c>
      <c r="J955" s="3">
        <v>4.9768518518518521E-3</v>
      </c>
      <c r="K955" s="7" t="s">
        <v>18</v>
      </c>
      <c r="L955" s="3" t="s">
        <v>25</v>
      </c>
      <c r="M955" s="3" t="s">
        <v>52</v>
      </c>
      <c r="N955" s="3" t="s">
        <v>27</v>
      </c>
      <c r="O955" s="3" t="s">
        <v>56</v>
      </c>
      <c r="P955" s="19"/>
    </row>
    <row r="956" spans="2:16" ht="21" customHeight="1" x14ac:dyDescent="0.3">
      <c r="B956" s="3" t="s">
        <v>73</v>
      </c>
      <c r="C956" s="12">
        <v>28</v>
      </c>
      <c r="D956" s="13" t="s">
        <v>29</v>
      </c>
      <c r="E956" s="14" t="s">
        <v>42</v>
      </c>
      <c r="F956" s="12" t="s">
        <v>46</v>
      </c>
      <c r="G956" s="12">
        <v>0</v>
      </c>
      <c r="H956" s="15">
        <v>0</v>
      </c>
      <c r="I956" s="16">
        <v>1</v>
      </c>
      <c r="J956" s="12">
        <v>4.9768518518518521E-3</v>
      </c>
      <c r="K956" s="17"/>
      <c r="L956" s="12"/>
      <c r="M956" s="12" t="s">
        <v>55</v>
      </c>
      <c r="N956" s="12" t="s">
        <v>21</v>
      </c>
      <c r="O956" s="12" t="s">
        <v>39</v>
      </c>
      <c r="P956" s="19"/>
    </row>
    <row r="957" spans="2:16" ht="21" customHeight="1" x14ac:dyDescent="0.3">
      <c r="B957" s="3" t="s">
        <v>73</v>
      </c>
      <c r="C957" s="3">
        <v>5</v>
      </c>
      <c r="D957" s="4" t="s">
        <v>41</v>
      </c>
      <c r="E957" s="5" t="s">
        <v>42</v>
      </c>
      <c r="F957" s="3" t="s">
        <v>46</v>
      </c>
      <c r="G957" s="3">
        <v>0</v>
      </c>
      <c r="H957" s="6">
        <v>0</v>
      </c>
      <c r="I957" s="2">
        <v>2</v>
      </c>
      <c r="J957" s="3">
        <v>4.9768518518518521E-3</v>
      </c>
      <c r="K957" s="7"/>
      <c r="L957" s="3"/>
      <c r="M957" s="3" t="s">
        <v>20</v>
      </c>
      <c r="N957" s="3" t="s">
        <v>21</v>
      </c>
      <c r="O957" s="3" t="s">
        <v>57</v>
      </c>
      <c r="P957" s="19"/>
    </row>
    <row r="958" spans="2:16" ht="21" customHeight="1" x14ac:dyDescent="0.3">
      <c r="B958" s="3" t="s">
        <v>73</v>
      </c>
      <c r="C958" s="12">
        <v>29</v>
      </c>
      <c r="D958" s="13" t="s">
        <v>41</v>
      </c>
      <c r="E958" s="14" t="s">
        <v>34</v>
      </c>
      <c r="F958" s="12" t="s">
        <v>49</v>
      </c>
      <c r="G958" s="12">
        <v>0</v>
      </c>
      <c r="H958" s="15">
        <v>0</v>
      </c>
      <c r="I958" s="16">
        <v>5</v>
      </c>
      <c r="J958" s="12">
        <v>4.9768518518518521E-3</v>
      </c>
      <c r="K958" s="17"/>
      <c r="L958" s="12"/>
      <c r="M958" s="12" t="s">
        <v>26</v>
      </c>
      <c r="N958" s="12" t="s">
        <v>39</v>
      </c>
      <c r="O958" s="12" t="s">
        <v>40</v>
      </c>
      <c r="P958" s="19"/>
    </row>
    <row r="959" spans="2:16" ht="21" customHeight="1" x14ac:dyDescent="0.3">
      <c r="B959" s="3" t="s">
        <v>73</v>
      </c>
      <c r="C959" s="3">
        <v>30</v>
      </c>
      <c r="D959" s="4" t="s">
        <v>48</v>
      </c>
      <c r="E959" s="5" t="s">
        <v>34</v>
      </c>
      <c r="F959" s="3" t="s">
        <v>46</v>
      </c>
      <c r="G959" s="3">
        <v>0</v>
      </c>
      <c r="H959" s="6">
        <v>0</v>
      </c>
      <c r="I959" s="2">
        <v>1</v>
      </c>
      <c r="J959" s="3">
        <v>4.9768518518518521E-3</v>
      </c>
      <c r="K959" s="7"/>
      <c r="L959" s="3"/>
      <c r="M959" s="3" t="s">
        <v>35</v>
      </c>
      <c r="N959" s="3" t="s">
        <v>21</v>
      </c>
      <c r="O959" s="3" t="s">
        <v>39</v>
      </c>
      <c r="P959" s="19"/>
    </row>
    <row r="960" spans="2:16" ht="21" customHeight="1" x14ac:dyDescent="0.3">
      <c r="B960" s="3" t="s">
        <v>73</v>
      </c>
      <c r="C960" s="12">
        <v>15</v>
      </c>
      <c r="D960" s="13" t="s">
        <v>48</v>
      </c>
      <c r="E960" s="14" t="s">
        <v>53</v>
      </c>
      <c r="F960" s="12" t="s">
        <v>46</v>
      </c>
      <c r="G960" s="12">
        <v>0</v>
      </c>
      <c r="H960" s="15">
        <v>0</v>
      </c>
      <c r="I960" s="16">
        <v>4</v>
      </c>
      <c r="J960" s="12">
        <v>4.9768518518518521E-3</v>
      </c>
      <c r="K960" s="17"/>
      <c r="L960" s="12"/>
      <c r="M960" s="12" t="s">
        <v>55</v>
      </c>
      <c r="N960" s="12" t="s">
        <v>21</v>
      </c>
      <c r="O960" s="12" t="s">
        <v>39</v>
      </c>
      <c r="P960" s="19"/>
    </row>
    <row r="961" spans="2:16" ht="21" customHeight="1" x14ac:dyDescent="0.3">
      <c r="B961" s="3" t="s">
        <v>14</v>
      </c>
      <c r="C961" s="3">
        <v>14</v>
      </c>
      <c r="D961" s="4" t="s">
        <v>59</v>
      </c>
      <c r="E961" s="5" t="s">
        <v>34</v>
      </c>
      <c r="F961" s="3" t="s">
        <v>17</v>
      </c>
      <c r="G961" s="3">
        <v>5</v>
      </c>
      <c r="H961" s="6">
        <v>20000000</v>
      </c>
      <c r="I961" s="2">
        <v>6</v>
      </c>
      <c r="J961" s="3">
        <v>5.0231481481481481E-3</v>
      </c>
      <c r="K961" s="7" t="s">
        <v>18</v>
      </c>
      <c r="L961" s="3" t="s">
        <v>51</v>
      </c>
      <c r="M961" s="3" t="s">
        <v>35</v>
      </c>
      <c r="N961" s="3" t="s">
        <v>21</v>
      </c>
      <c r="O961" s="3" t="s">
        <v>57</v>
      </c>
      <c r="P961" s="19"/>
    </row>
    <row r="962" spans="2:16" ht="21" customHeight="1" x14ac:dyDescent="0.3">
      <c r="B962" s="3" t="s">
        <v>14</v>
      </c>
      <c r="C962" s="12">
        <v>11</v>
      </c>
      <c r="D962" s="13" t="s">
        <v>61</v>
      </c>
      <c r="E962" s="14" t="s">
        <v>16</v>
      </c>
      <c r="F962" s="12" t="s">
        <v>24</v>
      </c>
      <c r="G962" s="12">
        <v>1</v>
      </c>
      <c r="H962" s="15">
        <v>19000000</v>
      </c>
      <c r="I962" s="16">
        <v>3</v>
      </c>
      <c r="J962" s="12">
        <v>5.0231481481481481E-3</v>
      </c>
      <c r="K962" s="17" t="s">
        <v>50</v>
      </c>
      <c r="L962" s="12" t="s">
        <v>43</v>
      </c>
      <c r="M962" s="12" t="s">
        <v>52</v>
      </c>
      <c r="N962" s="12" t="s">
        <v>27</v>
      </c>
      <c r="O962" s="12" t="s">
        <v>28</v>
      </c>
      <c r="P962" s="19"/>
    </row>
    <row r="963" spans="2:16" ht="21" customHeight="1" x14ac:dyDescent="0.3">
      <c r="B963" s="3" t="s">
        <v>14</v>
      </c>
      <c r="C963" s="3">
        <v>13</v>
      </c>
      <c r="D963" s="4" t="s">
        <v>63</v>
      </c>
      <c r="E963" s="5" t="s">
        <v>34</v>
      </c>
      <c r="F963" s="3" t="s">
        <v>46</v>
      </c>
      <c r="G963" s="3">
        <v>2</v>
      </c>
      <c r="H963" s="6">
        <v>12000000</v>
      </c>
      <c r="I963" s="2">
        <v>1</v>
      </c>
      <c r="J963" s="3">
        <v>5.0231481481481481E-3</v>
      </c>
      <c r="K963" s="7" t="s">
        <v>18</v>
      </c>
      <c r="L963" s="3" t="s">
        <v>43</v>
      </c>
      <c r="M963" s="3" t="s">
        <v>55</v>
      </c>
      <c r="N963" s="3" t="s">
        <v>27</v>
      </c>
      <c r="O963" s="3" t="s">
        <v>28</v>
      </c>
      <c r="P963" s="19"/>
    </row>
    <row r="964" spans="2:16" ht="21" customHeight="1" x14ac:dyDescent="0.3">
      <c r="B964" s="3" t="s">
        <v>14</v>
      </c>
      <c r="C964" s="12">
        <v>28</v>
      </c>
      <c r="D964" s="13" t="s">
        <v>23</v>
      </c>
      <c r="E964" s="14" t="s">
        <v>34</v>
      </c>
      <c r="F964" s="12" t="s">
        <v>46</v>
      </c>
      <c r="G964" s="12">
        <v>2</v>
      </c>
      <c r="H964" s="15">
        <v>38000000</v>
      </c>
      <c r="I964" s="16">
        <v>5</v>
      </c>
      <c r="J964" s="12">
        <v>5.0231481481481481E-3</v>
      </c>
      <c r="K964" s="17" t="s">
        <v>50</v>
      </c>
      <c r="L964" s="12" t="s">
        <v>60</v>
      </c>
      <c r="M964" s="12" t="s">
        <v>55</v>
      </c>
      <c r="N964" s="12" t="s">
        <v>21</v>
      </c>
      <c r="O964" s="12" t="s">
        <v>45</v>
      </c>
      <c r="P964" s="19"/>
    </row>
    <row r="965" spans="2:16" ht="21" customHeight="1" x14ac:dyDescent="0.3">
      <c r="B965" s="3" t="s">
        <v>14</v>
      </c>
      <c r="C965" s="3">
        <v>30</v>
      </c>
      <c r="D965" s="4" t="s">
        <v>29</v>
      </c>
      <c r="E965" s="5" t="s">
        <v>34</v>
      </c>
      <c r="F965" s="3" t="s">
        <v>17</v>
      </c>
      <c r="G965" s="3">
        <v>1</v>
      </c>
      <c r="H965" s="6">
        <v>7000000</v>
      </c>
      <c r="I965" s="2">
        <v>1</v>
      </c>
      <c r="J965" s="3">
        <v>5.0231481481481481E-3</v>
      </c>
      <c r="K965" s="7" t="s">
        <v>18</v>
      </c>
      <c r="L965" s="3" t="s">
        <v>38</v>
      </c>
      <c r="M965" s="3" t="s">
        <v>32</v>
      </c>
      <c r="N965" s="3" t="s">
        <v>36</v>
      </c>
      <c r="O965" s="3" t="s">
        <v>58</v>
      </c>
      <c r="P965" s="19"/>
    </row>
    <row r="966" spans="2:16" ht="21" customHeight="1" x14ac:dyDescent="0.3">
      <c r="B966" s="3" t="s">
        <v>14</v>
      </c>
      <c r="C966" s="12">
        <v>20</v>
      </c>
      <c r="D966" s="13" t="s">
        <v>29</v>
      </c>
      <c r="E966" s="14" t="s">
        <v>34</v>
      </c>
      <c r="F966" s="12" t="s">
        <v>17</v>
      </c>
      <c r="G966" s="12">
        <v>2</v>
      </c>
      <c r="H966" s="15">
        <v>12000000</v>
      </c>
      <c r="I966" s="16">
        <v>2</v>
      </c>
      <c r="J966" s="12">
        <v>5.0231481481481481E-3</v>
      </c>
      <c r="K966" s="17" t="s">
        <v>18</v>
      </c>
      <c r="L966" s="12" t="s">
        <v>19</v>
      </c>
      <c r="M966" s="12" t="s">
        <v>47</v>
      </c>
      <c r="N966" s="12" t="s">
        <v>21</v>
      </c>
      <c r="O966" s="12" t="s">
        <v>45</v>
      </c>
      <c r="P966" s="19"/>
    </row>
    <row r="967" spans="2:16" ht="21" customHeight="1" x14ac:dyDescent="0.3">
      <c r="B967" s="3" t="s">
        <v>14</v>
      </c>
      <c r="C967" s="3">
        <v>22</v>
      </c>
      <c r="D967" s="4" t="s">
        <v>41</v>
      </c>
      <c r="E967" s="5" t="s">
        <v>16</v>
      </c>
      <c r="F967" s="3" t="s">
        <v>17</v>
      </c>
      <c r="G967" s="3">
        <v>2</v>
      </c>
      <c r="H967" s="6">
        <v>12000000</v>
      </c>
      <c r="I967" s="2">
        <v>2</v>
      </c>
      <c r="J967" s="3">
        <v>5.0231481481481481E-3</v>
      </c>
      <c r="K967" s="7" t="s">
        <v>18</v>
      </c>
      <c r="L967" s="3" t="s">
        <v>31</v>
      </c>
      <c r="M967" s="3" t="s">
        <v>26</v>
      </c>
      <c r="N967" s="3" t="s">
        <v>27</v>
      </c>
      <c r="O967" s="3" t="s">
        <v>56</v>
      </c>
      <c r="P967" s="19"/>
    </row>
    <row r="968" spans="2:16" ht="21" customHeight="1" x14ac:dyDescent="0.3">
      <c r="B968" s="3" t="s">
        <v>14</v>
      </c>
      <c r="C968" s="12">
        <v>17</v>
      </c>
      <c r="D968" s="13" t="s">
        <v>48</v>
      </c>
      <c r="E968" s="14" t="s">
        <v>42</v>
      </c>
      <c r="F968" s="12" t="s">
        <v>49</v>
      </c>
      <c r="G968" s="12">
        <v>3</v>
      </c>
      <c r="H968" s="15">
        <v>15000000</v>
      </c>
      <c r="I968" s="16">
        <v>2</v>
      </c>
      <c r="J968" s="12">
        <v>5.0231481481481481E-3</v>
      </c>
      <c r="K968" s="17" t="s">
        <v>18</v>
      </c>
      <c r="L968" s="12" t="s">
        <v>25</v>
      </c>
      <c r="M968" s="12" t="s">
        <v>26</v>
      </c>
      <c r="N968" s="12" t="s">
        <v>21</v>
      </c>
      <c r="O968" s="12" t="s">
        <v>39</v>
      </c>
      <c r="P968" s="19"/>
    </row>
    <row r="969" spans="2:16" ht="21" customHeight="1" x14ac:dyDescent="0.3">
      <c r="B969" s="3" t="s">
        <v>14</v>
      </c>
      <c r="C969" s="3">
        <v>20</v>
      </c>
      <c r="D969" s="4" t="s">
        <v>48</v>
      </c>
      <c r="E969" s="5" t="s">
        <v>42</v>
      </c>
      <c r="F969" s="3" t="s">
        <v>46</v>
      </c>
      <c r="G969" s="3">
        <v>3</v>
      </c>
      <c r="H969" s="6">
        <v>11000000</v>
      </c>
      <c r="I969" s="2">
        <v>2</v>
      </c>
      <c r="J969" s="3">
        <v>5.0231481481481481E-3</v>
      </c>
      <c r="K969" s="7" t="s">
        <v>18</v>
      </c>
      <c r="L969" s="3" t="s">
        <v>43</v>
      </c>
      <c r="M969" s="3" t="s">
        <v>32</v>
      </c>
      <c r="N969" s="3" t="s">
        <v>27</v>
      </c>
      <c r="O969" s="3" t="s">
        <v>28</v>
      </c>
      <c r="P969" s="19"/>
    </row>
    <row r="970" spans="2:16" ht="21" customHeight="1" x14ac:dyDescent="0.3">
      <c r="B970" s="3" t="s">
        <v>14</v>
      </c>
      <c r="C970" s="12">
        <v>22</v>
      </c>
      <c r="D970" s="13" t="s">
        <v>48</v>
      </c>
      <c r="E970" s="14" t="s">
        <v>16</v>
      </c>
      <c r="F970" s="12" t="s">
        <v>71</v>
      </c>
      <c r="G970" s="12">
        <v>5</v>
      </c>
      <c r="H970" s="15">
        <v>25000000</v>
      </c>
      <c r="I970" s="16">
        <v>4</v>
      </c>
      <c r="J970" s="12">
        <v>5.0231481481481481E-3</v>
      </c>
      <c r="K970" s="17" t="s">
        <v>18</v>
      </c>
      <c r="L970" s="12" t="s">
        <v>25</v>
      </c>
      <c r="M970" s="12" t="s">
        <v>20</v>
      </c>
      <c r="N970" s="12" t="s">
        <v>27</v>
      </c>
      <c r="O970" s="12" t="s">
        <v>56</v>
      </c>
      <c r="P970" s="19"/>
    </row>
    <row r="971" spans="2:16" ht="21" customHeight="1" x14ac:dyDescent="0.3">
      <c r="B971" s="3" t="s">
        <v>14</v>
      </c>
      <c r="C971" s="3">
        <v>3</v>
      </c>
      <c r="D971" s="4" t="s">
        <v>48</v>
      </c>
      <c r="E971" s="5" t="s">
        <v>34</v>
      </c>
      <c r="F971" s="3" t="s">
        <v>17</v>
      </c>
      <c r="G971" s="3">
        <v>4</v>
      </c>
      <c r="H971" s="6">
        <v>15000000</v>
      </c>
      <c r="I971" s="2">
        <v>3</v>
      </c>
      <c r="J971" s="3">
        <v>5.0231481481481481E-3</v>
      </c>
      <c r="K971" s="7" t="s">
        <v>18</v>
      </c>
      <c r="L971" s="3" t="s">
        <v>68</v>
      </c>
      <c r="M971" s="3" t="s">
        <v>55</v>
      </c>
      <c r="N971" s="3" t="s">
        <v>21</v>
      </c>
      <c r="O971" s="3" t="s">
        <v>45</v>
      </c>
      <c r="P971" s="19"/>
    </row>
    <row r="972" spans="2:16" ht="21" customHeight="1" x14ac:dyDescent="0.3">
      <c r="B972" s="3" t="s">
        <v>14</v>
      </c>
      <c r="C972" s="12">
        <v>14</v>
      </c>
      <c r="D972" s="13" t="s">
        <v>59</v>
      </c>
      <c r="E972" s="14" t="s">
        <v>34</v>
      </c>
      <c r="F972" s="12" t="s">
        <v>17</v>
      </c>
      <c r="G972" s="12">
        <v>5</v>
      </c>
      <c r="H972" s="15">
        <v>20000000</v>
      </c>
      <c r="I972" s="16">
        <v>6</v>
      </c>
      <c r="J972" s="12">
        <v>5.0231481481481481E-3</v>
      </c>
      <c r="K972" s="17" t="s">
        <v>18</v>
      </c>
      <c r="L972" s="12" t="s">
        <v>51</v>
      </c>
      <c r="M972" s="12" t="s">
        <v>35</v>
      </c>
      <c r="N972" s="12" t="s">
        <v>21</v>
      </c>
      <c r="O972" s="12" t="s">
        <v>57</v>
      </c>
      <c r="P972" s="19"/>
    </row>
    <row r="973" spans="2:16" ht="21" customHeight="1" x14ac:dyDescent="0.3">
      <c r="B973" s="3" t="s">
        <v>14</v>
      </c>
      <c r="C973" s="3">
        <v>11</v>
      </c>
      <c r="D973" s="4" t="s">
        <v>61</v>
      </c>
      <c r="E973" s="5" t="s">
        <v>16</v>
      </c>
      <c r="F973" s="3" t="s">
        <v>24</v>
      </c>
      <c r="G973" s="3">
        <v>1</v>
      </c>
      <c r="H973" s="6">
        <v>19000000</v>
      </c>
      <c r="I973" s="2">
        <v>3</v>
      </c>
      <c r="J973" s="3">
        <v>5.0231481481481481E-3</v>
      </c>
      <c r="K973" s="7" t="s">
        <v>50</v>
      </c>
      <c r="L973" s="3" t="s">
        <v>43</v>
      </c>
      <c r="M973" s="3" t="s">
        <v>52</v>
      </c>
      <c r="N973" s="3" t="s">
        <v>27</v>
      </c>
      <c r="O973" s="3" t="s">
        <v>28</v>
      </c>
      <c r="P973" s="19"/>
    </row>
    <row r="974" spans="2:16" ht="21" customHeight="1" x14ac:dyDescent="0.3">
      <c r="B974" s="3" t="s">
        <v>14</v>
      </c>
      <c r="C974" s="12">
        <v>13</v>
      </c>
      <c r="D974" s="13" t="s">
        <v>63</v>
      </c>
      <c r="E974" s="14" t="s">
        <v>34</v>
      </c>
      <c r="F974" s="12" t="s">
        <v>46</v>
      </c>
      <c r="G974" s="12">
        <v>2</v>
      </c>
      <c r="H974" s="15">
        <v>12000000</v>
      </c>
      <c r="I974" s="16">
        <v>1</v>
      </c>
      <c r="J974" s="12">
        <v>5.0231481481481481E-3</v>
      </c>
      <c r="K974" s="17" t="s">
        <v>18</v>
      </c>
      <c r="L974" s="12" t="s">
        <v>43</v>
      </c>
      <c r="M974" s="12" t="s">
        <v>55</v>
      </c>
      <c r="N974" s="12" t="s">
        <v>27</v>
      </c>
      <c r="O974" s="12" t="s">
        <v>28</v>
      </c>
      <c r="P974" s="19"/>
    </row>
    <row r="975" spans="2:16" ht="21" customHeight="1" x14ac:dyDescent="0.3">
      <c r="B975" s="3" t="s">
        <v>14</v>
      </c>
      <c r="C975" s="3">
        <v>28</v>
      </c>
      <c r="D975" s="4" t="s">
        <v>23</v>
      </c>
      <c r="E975" s="5" t="s">
        <v>34</v>
      </c>
      <c r="F975" s="3" t="s">
        <v>46</v>
      </c>
      <c r="G975" s="3">
        <v>2</v>
      </c>
      <c r="H975" s="6">
        <v>38000000</v>
      </c>
      <c r="I975" s="2">
        <v>5</v>
      </c>
      <c r="J975" s="3">
        <v>5.0231481481481481E-3</v>
      </c>
      <c r="K975" s="7" t="s">
        <v>50</v>
      </c>
      <c r="L975" s="3" t="s">
        <v>60</v>
      </c>
      <c r="M975" s="3" t="s">
        <v>55</v>
      </c>
      <c r="N975" s="3" t="s">
        <v>21</v>
      </c>
      <c r="O975" s="3" t="s">
        <v>45</v>
      </c>
      <c r="P975" s="19"/>
    </row>
    <row r="976" spans="2:16" ht="21" customHeight="1" x14ac:dyDescent="0.3">
      <c r="B976" s="3" t="s">
        <v>73</v>
      </c>
      <c r="C976" s="12">
        <v>13</v>
      </c>
      <c r="D976" s="13" t="s">
        <v>62</v>
      </c>
      <c r="E976" s="14" t="s">
        <v>53</v>
      </c>
      <c r="F976" s="12" t="s">
        <v>46</v>
      </c>
      <c r="G976" s="12">
        <v>0</v>
      </c>
      <c r="H976" s="15">
        <v>0</v>
      </c>
      <c r="I976" s="16">
        <v>2</v>
      </c>
      <c r="J976" s="12">
        <v>5.0231481481481481E-3</v>
      </c>
      <c r="K976" s="17"/>
      <c r="L976" s="12"/>
      <c r="M976" s="12" t="s">
        <v>52</v>
      </c>
      <c r="N976" s="12" t="s">
        <v>36</v>
      </c>
      <c r="O976" s="12" t="s">
        <v>69</v>
      </c>
      <c r="P976" s="19"/>
    </row>
    <row r="977" spans="2:16" ht="21" customHeight="1" x14ac:dyDescent="0.3">
      <c r="B977" s="3" t="s">
        <v>73</v>
      </c>
      <c r="C977" s="3">
        <v>11</v>
      </c>
      <c r="D977" s="4" t="s">
        <v>48</v>
      </c>
      <c r="E977" s="5" t="s">
        <v>34</v>
      </c>
      <c r="F977" s="3" t="s">
        <v>24</v>
      </c>
      <c r="G977" s="3">
        <v>0</v>
      </c>
      <c r="H977" s="6">
        <v>0</v>
      </c>
      <c r="I977" s="2">
        <v>2</v>
      </c>
      <c r="J977" s="3">
        <v>5.0231481481481481E-3</v>
      </c>
      <c r="K977" s="7"/>
      <c r="L977" s="3"/>
      <c r="M977" s="3" t="s">
        <v>35</v>
      </c>
      <c r="N977" s="3" t="s">
        <v>39</v>
      </c>
      <c r="O977" s="3" t="s">
        <v>40</v>
      </c>
      <c r="P977" s="19"/>
    </row>
    <row r="978" spans="2:16" ht="21" customHeight="1" x14ac:dyDescent="0.3">
      <c r="B978" s="3" t="s">
        <v>73</v>
      </c>
      <c r="C978" s="12">
        <v>13</v>
      </c>
      <c r="D978" s="13" t="s">
        <v>62</v>
      </c>
      <c r="E978" s="14" t="s">
        <v>53</v>
      </c>
      <c r="F978" s="12" t="s">
        <v>46</v>
      </c>
      <c r="G978" s="12">
        <v>0</v>
      </c>
      <c r="H978" s="15">
        <v>0</v>
      </c>
      <c r="I978" s="16">
        <v>2</v>
      </c>
      <c r="J978" s="12">
        <v>5.0231481481481481E-3</v>
      </c>
      <c r="K978" s="17"/>
      <c r="L978" s="12"/>
      <c r="M978" s="12" t="s">
        <v>52</v>
      </c>
      <c r="N978" s="12" t="s">
        <v>36</v>
      </c>
      <c r="O978" s="12" t="s">
        <v>69</v>
      </c>
      <c r="P978" s="19"/>
    </row>
    <row r="979" spans="2:16" ht="21" customHeight="1" x14ac:dyDescent="0.3">
      <c r="B979" s="3" t="s">
        <v>14</v>
      </c>
      <c r="C979" s="3">
        <v>11</v>
      </c>
      <c r="D979" s="4" t="s">
        <v>59</v>
      </c>
      <c r="E979" s="5" t="s">
        <v>16</v>
      </c>
      <c r="F979" s="3" t="s">
        <v>46</v>
      </c>
      <c r="G979" s="3">
        <v>2</v>
      </c>
      <c r="H979" s="6">
        <v>38000000</v>
      </c>
      <c r="I979" s="2">
        <v>4</v>
      </c>
      <c r="J979" s="3">
        <v>5.208333333333333E-3</v>
      </c>
      <c r="K979" s="7" t="s">
        <v>50</v>
      </c>
      <c r="L979" s="3" t="s">
        <v>51</v>
      </c>
      <c r="M979" s="3" t="s">
        <v>55</v>
      </c>
      <c r="N979" s="3" t="s">
        <v>39</v>
      </c>
      <c r="O979" s="3" t="s">
        <v>70</v>
      </c>
      <c r="P979" s="19"/>
    </row>
    <row r="980" spans="2:16" ht="21" customHeight="1" x14ac:dyDescent="0.3">
      <c r="B980" s="3" t="s">
        <v>14</v>
      </c>
      <c r="C980" s="12">
        <v>6</v>
      </c>
      <c r="D980" s="13" t="s">
        <v>59</v>
      </c>
      <c r="E980" s="14" t="s">
        <v>34</v>
      </c>
      <c r="F980" s="12" t="s">
        <v>46</v>
      </c>
      <c r="G980" s="12">
        <v>5</v>
      </c>
      <c r="H980" s="15">
        <v>20000000</v>
      </c>
      <c r="I980" s="16">
        <v>3</v>
      </c>
      <c r="J980" s="12">
        <v>5.208333333333333E-3</v>
      </c>
      <c r="K980" s="17" t="s">
        <v>18</v>
      </c>
      <c r="L980" s="12" t="s">
        <v>31</v>
      </c>
      <c r="M980" s="12" t="s">
        <v>26</v>
      </c>
      <c r="N980" s="12" t="s">
        <v>27</v>
      </c>
      <c r="O980" s="12" t="s">
        <v>28</v>
      </c>
      <c r="P980" s="19"/>
    </row>
    <row r="981" spans="2:16" ht="21" customHeight="1" x14ac:dyDescent="0.3">
      <c r="B981" s="3" t="s">
        <v>14</v>
      </c>
      <c r="C981" s="3">
        <v>1</v>
      </c>
      <c r="D981" s="4" t="s">
        <v>15</v>
      </c>
      <c r="E981" s="5" t="s">
        <v>16</v>
      </c>
      <c r="F981" s="3" t="s">
        <v>49</v>
      </c>
      <c r="G981" s="3">
        <v>2</v>
      </c>
      <c r="H981" s="6">
        <v>12000000</v>
      </c>
      <c r="I981" s="2">
        <v>1</v>
      </c>
      <c r="J981" s="3">
        <v>5.208333333333333E-3</v>
      </c>
      <c r="K981" s="7" t="s">
        <v>18</v>
      </c>
      <c r="L981" s="3" t="s">
        <v>19</v>
      </c>
      <c r="M981" s="3" t="s">
        <v>26</v>
      </c>
      <c r="N981" s="3" t="s">
        <v>36</v>
      </c>
      <c r="O981" s="3" t="s">
        <v>69</v>
      </c>
      <c r="P981" s="19"/>
    </row>
    <row r="982" spans="2:16" ht="21" customHeight="1" x14ac:dyDescent="0.3">
      <c r="B982" s="3" t="s">
        <v>14</v>
      </c>
      <c r="C982" s="12">
        <v>10</v>
      </c>
      <c r="D982" s="13" t="s">
        <v>63</v>
      </c>
      <c r="E982" s="14" t="s">
        <v>42</v>
      </c>
      <c r="F982" s="12" t="s">
        <v>17</v>
      </c>
      <c r="G982" s="12">
        <v>2</v>
      </c>
      <c r="H982" s="15">
        <v>38000000</v>
      </c>
      <c r="I982" s="16">
        <v>2</v>
      </c>
      <c r="J982" s="12">
        <v>5.208333333333333E-3</v>
      </c>
      <c r="K982" s="17" t="s">
        <v>77</v>
      </c>
      <c r="L982" s="12" t="s">
        <v>51</v>
      </c>
      <c r="M982" s="12" t="s">
        <v>47</v>
      </c>
      <c r="N982" s="12" t="s">
        <v>27</v>
      </c>
      <c r="O982" s="12" t="s">
        <v>56</v>
      </c>
      <c r="P982" s="19"/>
    </row>
    <row r="983" spans="2:16" ht="21" customHeight="1" x14ac:dyDescent="0.3">
      <c r="B983" s="3" t="s">
        <v>14</v>
      </c>
      <c r="C983" s="3">
        <v>1</v>
      </c>
      <c r="D983" s="4" t="s">
        <v>63</v>
      </c>
      <c r="E983" s="5" t="s">
        <v>76</v>
      </c>
      <c r="F983" s="3" t="s">
        <v>46</v>
      </c>
      <c r="G983" s="3">
        <v>3</v>
      </c>
      <c r="H983" s="6">
        <v>15000000</v>
      </c>
      <c r="I983" s="2">
        <v>1</v>
      </c>
      <c r="J983" s="3">
        <v>5.208333333333333E-3</v>
      </c>
      <c r="K983" s="7" t="s">
        <v>18</v>
      </c>
      <c r="L983" s="3" t="s">
        <v>60</v>
      </c>
      <c r="M983" s="3" t="s">
        <v>47</v>
      </c>
      <c r="N983" s="3" t="s">
        <v>21</v>
      </c>
      <c r="O983" s="3" t="s">
        <v>66</v>
      </c>
      <c r="P983" s="19"/>
    </row>
    <row r="984" spans="2:16" ht="21" customHeight="1" x14ac:dyDescent="0.3">
      <c r="B984" s="3" t="s">
        <v>14</v>
      </c>
      <c r="C984" s="12">
        <v>30</v>
      </c>
      <c r="D984" s="13" t="s">
        <v>29</v>
      </c>
      <c r="E984" s="14" t="s">
        <v>34</v>
      </c>
      <c r="F984" s="12" t="s">
        <v>46</v>
      </c>
      <c r="G984" s="12">
        <v>1</v>
      </c>
      <c r="H984" s="15">
        <v>7000000</v>
      </c>
      <c r="I984" s="16">
        <v>2</v>
      </c>
      <c r="J984" s="12">
        <v>5.208333333333333E-3</v>
      </c>
      <c r="K984" s="17" t="s">
        <v>18</v>
      </c>
      <c r="L984" s="12" t="s">
        <v>31</v>
      </c>
      <c r="M984" s="12" t="s">
        <v>47</v>
      </c>
      <c r="N984" s="12" t="s">
        <v>21</v>
      </c>
      <c r="O984" s="12" t="s">
        <v>67</v>
      </c>
      <c r="P984" s="19"/>
    </row>
    <row r="985" spans="2:16" ht="21" customHeight="1" x14ac:dyDescent="0.3">
      <c r="B985" s="3" t="s">
        <v>14</v>
      </c>
      <c r="C985" s="3">
        <v>27</v>
      </c>
      <c r="D985" s="4" t="s">
        <v>29</v>
      </c>
      <c r="E985" s="5" t="s">
        <v>16</v>
      </c>
      <c r="F985" s="3" t="s">
        <v>24</v>
      </c>
      <c r="G985" s="3">
        <v>1</v>
      </c>
      <c r="H985" s="6">
        <v>7000000</v>
      </c>
      <c r="I985" s="2">
        <v>1</v>
      </c>
      <c r="J985" s="3">
        <v>5.208333333333333E-3</v>
      </c>
      <c r="K985" s="7" t="s">
        <v>18</v>
      </c>
      <c r="L985" s="3" t="s">
        <v>54</v>
      </c>
      <c r="M985" s="3" t="s">
        <v>55</v>
      </c>
      <c r="N985" s="3" t="s">
        <v>39</v>
      </c>
      <c r="O985" s="3" t="s">
        <v>70</v>
      </c>
      <c r="P985" s="19"/>
    </row>
    <row r="986" spans="2:16" ht="21" customHeight="1" x14ac:dyDescent="0.3">
      <c r="B986" s="3" t="s">
        <v>14</v>
      </c>
      <c r="C986" s="12">
        <v>15</v>
      </c>
      <c r="D986" s="13" t="s">
        <v>41</v>
      </c>
      <c r="E986" s="14" t="s">
        <v>34</v>
      </c>
      <c r="F986" s="12" t="s">
        <v>17</v>
      </c>
      <c r="G986" s="12">
        <v>1</v>
      </c>
      <c r="H986" s="15">
        <v>19000000</v>
      </c>
      <c r="I986" s="16">
        <v>2</v>
      </c>
      <c r="J986" s="12">
        <v>5.208333333333333E-3</v>
      </c>
      <c r="K986" s="17" t="s">
        <v>50</v>
      </c>
      <c r="L986" s="12" t="s">
        <v>19</v>
      </c>
      <c r="M986" s="12" t="s">
        <v>32</v>
      </c>
      <c r="N986" s="12" t="s">
        <v>36</v>
      </c>
      <c r="O986" s="12" t="s">
        <v>69</v>
      </c>
      <c r="P986" s="19"/>
    </row>
    <row r="987" spans="2:16" ht="21" customHeight="1" x14ac:dyDescent="0.3">
      <c r="B987" s="3" t="s">
        <v>14</v>
      </c>
      <c r="C987" s="3">
        <v>5</v>
      </c>
      <c r="D987" s="4" t="s">
        <v>41</v>
      </c>
      <c r="E987" s="5" t="s">
        <v>16</v>
      </c>
      <c r="F987" s="3" t="s">
        <v>46</v>
      </c>
      <c r="G987" s="3">
        <v>4</v>
      </c>
      <c r="H987" s="6">
        <v>15000000</v>
      </c>
      <c r="I987" s="2">
        <v>6</v>
      </c>
      <c r="J987" s="3">
        <v>5.208333333333333E-3</v>
      </c>
      <c r="K987" s="7" t="s">
        <v>18</v>
      </c>
      <c r="L987" s="3" t="s">
        <v>54</v>
      </c>
      <c r="M987" s="3" t="s">
        <v>32</v>
      </c>
      <c r="N987" s="3" t="s">
        <v>39</v>
      </c>
      <c r="O987" s="3" t="s">
        <v>40</v>
      </c>
      <c r="P987" s="19"/>
    </row>
    <row r="988" spans="2:16" ht="21" customHeight="1" x14ac:dyDescent="0.3">
      <c r="B988" s="3" t="s">
        <v>14</v>
      </c>
      <c r="C988" s="12">
        <v>6</v>
      </c>
      <c r="D988" s="13" t="s">
        <v>41</v>
      </c>
      <c r="E988" s="14" t="s">
        <v>53</v>
      </c>
      <c r="F988" s="12" t="s">
        <v>24</v>
      </c>
      <c r="G988" s="12">
        <v>5</v>
      </c>
      <c r="H988" s="15">
        <v>20000000</v>
      </c>
      <c r="I988" s="16">
        <v>6</v>
      </c>
      <c r="J988" s="12">
        <v>5.208333333333333E-3</v>
      </c>
      <c r="K988" s="17" t="s">
        <v>18</v>
      </c>
      <c r="L988" s="12" t="s">
        <v>31</v>
      </c>
      <c r="M988" s="12" t="s">
        <v>32</v>
      </c>
      <c r="N988" s="12" t="s">
        <v>21</v>
      </c>
      <c r="O988" s="12" t="s">
        <v>66</v>
      </c>
      <c r="P988" s="19"/>
    </row>
    <row r="989" spans="2:16" ht="21" customHeight="1" x14ac:dyDescent="0.3">
      <c r="B989" s="3" t="s">
        <v>14</v>
      </c>
      <c r="C989" s="3">
        <v>12</v>
      </c>
      <c r="D989" s="4" t="s">
        <v>41</v>
      </c>
      <c r="E989" s="5" t="s">
        <v>76</v>
      </c>
      <c r="F989" s="3" t="s">
        <v>17</v>
      </c>
      <c r="G989" s="3">
        <v>2</v>
      </c>
      <c r="H989" s="6">
        <v>12000000</v>
      </c>
      <c r="I989" s="2">
        <v>2</v>
      </c>
      <c r="J989" s="3">
        <v>5.208333333333333E-3</v>
      </c>
      <c r="K989" s="7" t="s">
        <v>18</v>
      </c>
      <c r="L989" s="3" t="s">
        <v>19</v>
      </c>
      <c r="M989" s="3" t="s">
        <v>44</v>
      </c>
      <c r="N989" s="3" t="s">
        <v>36</v>
      </c>
      <c r="O989" s="3" t="s">
        <v>58</v>
      </c>
      <c r="P989" s="19"/>
    </row>
    <row r="990" spans="2:16" ht="21" customHeight="1" x14ac:dyDescent="0.3">
      <c r="B990" s="3" t="s">
        <v>14</v>
      </c>
      <c r="C990" s="12">
        <v>28</v>
      </c>
      <c r="D990" s="13" t="s">
        <v>41</v>
      </c>
      <c r="E990" s="14" t="s">
        <v>30</v>
      </c>
      <c r="F990" s="12" t="s">
        <v>24</v>
      </c>
      <c r="G990" s="12">
        <v>2</v>
      </c>
      <c r="H990" s="15">
        <v>12000000</v>
      </c>
      <c r="I990" s="16">
        <v>2</v>
      </c>
      <c r="J990" s="12">
        <v>5.208333333333333E-3</v>
      </c>
      <c r="K990" s="17" t="s">
        <v>18</v>
      </c>
      <c r="L990" s="12" t="s">
        <v>19</v>
      </c>
      <c r="M990" s="12" t="s">
        <v>20</v>
      </c>
      <c r="N990" s="12" t="s">
        <v>21</v>
      </c>
      <c r="O990" s="12" t="s">
        <v>22</v>
      </c>
      <c r="P990" s="19"/>
    </row>
    <row r="991" spans="2:16" ht="21" customHeight="1" x14ac:dyDescent="0.3">
      <c r="B991" s="3" t="s">
        <v>14</v>
      </c>
      <c r="C991" s="3">
        <v>8</v>
      </c>
      <c r="D991" s="4" t="s">
        <v>41</v>
      </c>
      <c r="E991" s="5" t="s">
        <v>16</v>
      </c>
      <c r="F991" s="3" t="s">
        <v>24</v>
      </c>
      <c r="G991" s="3">
        <v>2</v>
      </c>
      <c r="H991" s="6">
        <v>12000000</v>
      </c>
      <c r="I991" s="2">
        <v>3</v>
      </c>
      <c r="J991" s="3">
        <v>5.208333333333333E-3</v>
      </c>
      <c r="K991" s="7" t="s">
        <v>18</v>
      </c>
      <c r="L991" s="3" t="s">
        <v>31</v>
      </c>
      <c r="M991" s="3" t="s">
        <v>35</v>
      </c>
      <c r="N991" s="3" t="s">
        <v>27</v>
      </c>
      <c r="O991" s="3" t="s">
        <v>78</v>
      </c>
      <c r="P991" s="19"/>
    </row>
    <row r="992" spans="2:16" ht="21" customHeight="1" x14ac:dyDescent="0.3">
      <c r="B992" s="3" t="s">
        <v>14</v>
      </c>
      <c r="C992" s="12">
        <v>7</v>
      </c>
      <c r="D992" s="13" t="s">
        <v>41</v>
      </c>
      <c r="E992" s="14" t="s">
        <v>42</v>
      </c>
      <c r="F992" s="12" t="s">
        <v>46</v>
      </c>
      <c r="G992" s="12">
        <v>2</v>
      </c>
      <c r="H992" s="15">
        <v>12000000</v>
      </c>
      <c r="I992" s="16">
        <v>3</v>
      </c>
      <c r="J992" s="12">
        <v>5.208333333333333E-3</v>
      </c>
      <c r="K992" s="17" t="s">
        <v>18</v>
      </c>
      <c r="L992" s="12" t="s">
        <v>60</v>
      </c>
      <c r="M992" s="12" t="s">
        <v>44</v>
      </c>
      <c r="N992" s="12" t="s">
        <v>21</v>
      </c>
      <c r="O992" s="12" t="s">
        <v>67</v>
      </c>
      <c r="P992" s="19"/>
    </row>
    <row r="993" spans="2:16" ht="21" customHeight="1" x14ac:dyDescent="0.3">
      <c r="B993" s="3" t="s">
        <v>14</v>
      </c>
      <c r="C993" s="3">
        <v>9</v>
      </c>
      <c r="D993" s="4" t="s">
        <v>41</v>
      </c>
      <c r="E993" s="5" t="s">
        <v>53</v>
      </c>
      <c r="F993" s="3" t="s">
        <v>46</v>
      </c>
      <c r="G993" s="3">
        <v>3</v>
      </c>
      <c r="H993" s="6">
        <v>15000000</v>
      </c>
      <c r="I993" s="2">
        <v>1</v>
      </c>
      <c r="J993" s="3">
        <v>5.208333333333333E-3</v>
      </c>
      <c r="K993" s="7" t="s">
        <v>18</v>
      </c>
      <c r="L993" s="3" t="s">
        <v>31</v>
      </c>
      <c r="M993" s="3" t="s">
        <v>52</v>
      </c>
      <c r="N993" s="3" t="s">
        <v>39</v>
      </c>
      <c r="O993" s="3" t="s">
        <v>40</v>
      </c>
      <c r="P993" s="19"/>
    </row>
    <row r="994" spans="2:16" ht="21" customHeight="1" x14ac:dyDescent="0.3">
      <c r="B994" s="3" t="s">
        <v>14</v>
      </c>
      <c r="C994" s="12">
        <v>16</v>
      </c>
      <c r="D994" s="13" t="s">
        <v>48</v>
      </c>
      <c r="E994" s="14" t="s">
        <v>30</v>
      </c>
      <c r="F994" s="12" t="s">
        <v>24</v>
      </c>
      <c r="G994" s="12">
        <v>1</v>
      </c>
      <c r="H994" s="15">
        <v>19000000</v>
      </c>
      <c r="I994" s="16">
        <v>1</v>
      </c>
      <c r="J994" s="12">
        <v>5.208333333333333E-3</v>
      </c>
      <c r="K994" s="17" t="s">
        <v>50</v>
      </c>
      <c r="L994" s="12" t="s">
        <v>19</v>
      </c>
      <c r="M994" s="12" t="s">
        <v>35</v>
      </c>
      <c r="N994" s="12" t="s">
        <v>27</v>
      </c>
      <c r="O994" s="12" t="s">
        <v>33</v>
      </c>
      <c r="P994" s="19"/>
    </row>
    <row r="995" spans="2:16" ht="21" customHeight="1" x14ac:dyDescent="0.3">
      <c r="B995" s="3" t="s">
        <v>14</v>
      </c>
      <c r="C995" s="3">
        <v>22</v>
      </c>
      <c r="D995" s="4" t="s">
        <v>48</v>
      </c>
      <c r="E995" s="5" t="s">
        <v>30</v>
      </c>
      <c r="F995" s="3" t="s">
        <v>24</v>
      </c>
      <c r="G995" s="3">
        <v>3</v>
      </c>
      <c r="H995" s="6">
        <v>11000000</v>
      </c>
      <c r="I995" s="2">
        <v>3</v>
      </c>
      <c r="J995" s="3">
        <v>5.208333333333333E-3</v>
      </c>
      <c r="K995" s="7" t="s">
        <v>18</v>
      </c>
      <c r="L995" s="3" t="s">
        <v>19</v>
      </c>
      <c r="M995" s="3" t="s">
        <v>32</v>
      </c>
      <c r="N995" s="3" t="s">
        <v>36</v>
      </c>
      <c r="O995" s="3" t="s">
        <v>69</v>
      </c>
      <c r="P995" s="19"/>
    </row>
    <row r="996" spans="2:16" ht="21" customHeight="1" x14ac:dyDescent="0.3">
      <c r="B996" s="3" t="s">
        <v>14</v>
      </c>
      <c r="C996" s="12">
        <v>5</v>
      </c>
      <c r="D996" s="13" t="s">
        <v>48</v>
      </c>
      <c r="E996" s="14" t="s">
        <v>16</v>
      </c>
      <c r="F996" s="12" t="s">
        <v>46</v>
      </c>
      <c r="G996" s="12">
        <v>3</v>
      </c>
      <c r="H996" s="15">
        <v>15000000</v>
      </c>
      <c r="I996" s="16">
        <v>2</v>
      </c>
      <c r="J996" s="12">
        <v>5.208333333333333E-3</v>
      </c>
      <c r="K996" s="17" t="s">
        <v>18</v>
      </c>
      <c r="L996" s="12" t="s">
        <v>68</v>
      </c>
      <c r="M996" s="12" t="s">
        <v>44</v>
      </c>
      <c r="N996" s="12" t="s">
        <v>39</v>
      </c>
      <c r="O996" s="12" t="s">
        <v>70</v>
      </c>
      <c r="P996" s="19"/>
    </row>
    <row r="997" spans="2:16" ht="21" customHeight="1" x14ac:dyDescent="0.3">
      <c r="B997" s="3" t="s">
        <v>14</v>
      </c>
      <c r="C997" s="3">
        <v>29</v>
      </c>
      <c r="D997" s="4" t="s">
        <v>48</v>
      </c>
      <c r="E997" s="5" t="s">
        <v>42</v>
      </c>
      <c r="F997" s="3" t="s">
        <v>46</v>
      </c>
      <c r="G997" s="3">
        <v>3</v>
      </c>
      <c r="H997" s="6">
        <v>15000000</v>
      </c>
      <c r="I997" s="2">
        <v>4</v>
      </c>
      <c r="J997" s="3">
        <v>5.208333333333333E-3</v>
      </c>
      <c r="K997" s="7" t="s">
        <v>18</v>
      </c>
      <c r="L997" s="3" t="s">
        <v>19</v>
      </c>
      <c r="M997" s="3" t="s">
        <v>26</v>
      </c>
      <c r="N997" s="3" t="s">
        <v>21</v>
      </c>
      <c r="O997" s="3" t="s">
        <v>67</v>
      </c>
      <c r="P997" s="19"/>
    </row>
    <row r="998" spans="2:16" ht="21" customHeight="1" x14ac:dyDescent="0.3">
      <c r="B998" s="3" t="s">
        <v>14</v>
      </c>
      <c r="C998" s="12">
        <v>12</v>
      </c>
      <c r="D998" s="13" t="s">
        <v>48</v>
      </c>
      <c r="E998" s="14" t="s">
        <v>16</v>
      </c>
      <c r="F998" s="12" t="s">
        <v>49</v>
      </c>
      <c r="G998" s="12">
        <v>4</v>
      </c>
      <c r="H998" s="15">
        <v>15000000</v>
      </c>
      <c r="I998" s="16">
        <v>2</v>
      </c>
      <c r="J998" s="12">
        <v>5.208333333333333E-3</v>
      </c>
      <c r="K998" s="17" t="s">
        <v>18</v>
      </c>
      <c r="L998" s="12" t="s">
        <v>19</v>
      </c>
      <c r="M998" s="12" t="s">
        <v>52</v>
      </c>
      <c r="N998" s="12" t="s">
        <v>21</v>
      </c>
      <c r="O998" s="12" t="s">
        <v>45</v>
      </c>
      <c r="P998" s="19"/>
    </row>
    <row r="999" spans="2:16" ht="21" customHeight="1" x14ac:dyDescent="0.3">
      <c r="B999" s="3" t="s">
        <v>14</v>
      </c>
      <c r="C999" s="3">
        <v>11</v>
      </c>
      <c r="D999" s="4" t="s">
        <v>59</v>
      </c>
      <c r="E999" s="5" t="s">
        <v>16</v>
      </c>
      <c r="F999" s="3" t="s">
        <v>46</v>
      </c>
      <c r="G999" s="3">
        <v>2</v>
      </c>
      <c r="H999" s="6">
        <v>38000000</v>
      </c>
      <c r="I999" s="2">
        <v>4</v>
      </c>
      <c r="J999" s="3">
        <v>5.208333333333333E-3</v>
      </c>
      <c r="K999" s="7" t="s">
        <v>50</v>
      </c>
      <c r="L999" s="3" t="s">
        <v>51</v>
      </c>
      <c r="M999" s="3" t="s">
        <v>55</v>
      </c>
      <c r="N999" s="3" t="s">
        <v>39</v>
      </c>
      <c r="O999" s="3" t="s">
        <v>70</v>
      </c>
      <c r="P999" s="19"/>
    </row>
    <row r="1000" spans="2:16" ht="21" customHeight="1" x14ac:dyDescent="0.3">
      <c r="B1000" s="3" t="s">
        <v>14</v>
      </c>
      <c r="C1000" s="12">
        <v>6</v>
      </c>
      <c r="D1000" s="13" t="s">
        <v>59</v>
      </c>
      <c r="E1000" s="14" t="s">
        <v>34</v>
      </c>
      <c r="F1000" s="12" t="s">
        <v>46</v>
      </c>
      <c r="G1000" s="12">
        <v>5</v>
      </c>
      <c r="H1000" s="15">
        <v>20000000</v>
      </c>
      <c r="I1000" s="16">
        <v>3</v>
      </c>
      <c r="J1000" s="12">
        <v>5.208333333333333E-3</v>
      </c>
      <c r="K1000" s="17" t="s">
        <v>18</v>
      </c>
      <c r="L1000" s="12" t="s">
        <v>31</v>
      </c>
      <c r="M1000" s="12" t="s">
        <v>26</v>
      </c>
      <c r="N1000" s="12" t="s">
        <v>27</v>
      </c>
      <c r="O1000" s="12" t="s">
        <v>28</v>
      </c>
      <c r="P1000" s="19"/>
    </row>
    <row r="1001" spans="2:16" ht="21" customHeight="1" x14ac:dyDescent="0.3">
      <c r="B1001" s="3" t="s">
        <v>14</v>
      </c>
      <c r="C1001" s="3">
        <v>1</v>
      </c>
      <c r="D1001" s="4" t="s">
        <v>15</v>
      </c>
      <c r="E1001" s="5" t="s">
        <v>16</v>
      </c>
      <c r="F1001" s="3" t="s">
        <v>49</v>
      </c>
      <c r="G1001" s="3">
        <v>2</v>
      </c>
      <c r="H1001" s="6">
        <v>12000000</v>
      </c>
      <c r="I1001" s="2">
        <v>1</v>
      </c>
      <c r="J1001" s="3">
        <v>5.208333333333333E-3</v>
      </c>
      <c r="K1001" s="7" t="s">
        <v>18</v>
      </c>
      <c r="L1001" s="3" t="s">
        <v>19</v>
      </c>
      <c r="M1001" s="3" t="s">
        <v>26</v>
      </c>
      <c r="N1001" s="3" t="s">
        <v>36</v>
      </c>
      <c r="O1001" s="3" t="s">
        <v>69</v>
      </c>
      <c r="P1001" s="19"/>
    </row>
    <row r="1002" spans="2:16" ht="21" customHeight="1" x14ac:dyDescent="0.3">
      <c r="B1002" s="3" t="s">
        <v>14</v>
      </c>
      <c r="C1002" s="12">
        <v>10</v>
      </c>
      <c r="D1002" s="13" t="s">
        <v>63</v>
      </c>
      <c r="E1002" s="14" t="s">
        <v>42</v>
      </c>
      <c r="F1002" s="12" t="s">
        <v>17</v>
      </c>
      <c r="G1002" s="12">
        <v>2</v>
      </c>
      <c r="H1002" s="15">
        <v>38000000</v>
      </c>
      <c r="I1002" s="16">
        <v>2</v>
      </c>
      <c r="J1002" s="12">
        <v>5.208333333333333E-3</v>
      </c>
      <c r="K1002" s="17" t="s">
        <v>77</v>
      </c>
      <c r="L1002" s="12" t="s">
        <v>51</v>
      </c>
      <c r="M1002" s="12" t="s">
        <v>47</v>
      </c>
      <c r="N1002" s="12" t="s">
        <v>27</v>
      </c>
      <c r="O1002" s="12" t="s">
        <v>56</v>
      </c>
      <c r="P1002" s="19"/>
    </row>
    <row r="1003" spans="2:16" ht="21" customHeight="1" x14ac:dyDescent="0.3">
      <c r="B1003" s="3" t="s">
        <v>14</v>
      </c>
      <c r="C1003" s="3">
        <v>1</v>
      </c>
      <c r="D1003" s="4" t="s">
        <v>63</v>
      </c>
      <c r="E1003" s="5" t="s">
        <v>76</v>
      </c>
      <c r="F1003" s="3" t="s">
        <v>46</v>
      </c>
      <c r="G1003" s="3">
        <v>3</v>
      </c>
      <c r="H1003" s="6">
        <v>15000000</v>
      </c>
      <c r="I1003" s="2">
        <v>1</v>
      </c>
      <c r="J1003" s="3">
        <v>5.208333333333333E-3</v>
      </c>
      <c r="K1003" s="7" t="s">
        <v>18</v>
      </c>
      <c r="L1003" s="3" t="s">
        <v>60</v>
      </c>
      <c r="M1003" s="3" t="s">
        <v>47</v>
      </c>
      <c r="N1003" s="3" t="s">
        <v>21</v>
      </c>
      <c r="O1003" s="3" t="s">
        <v>66</v>
      </c>
      <c r="P1003" s="19"/>
    </row>
    <row r="1004" spans="2:16" ht="21" customHeight="1" x14ac:dyDescent="0.3">
      <c r="B1004" s="3" t="s">
        <v>73</v>
      </c>
      <c r="C1004" s="12">
        <v>7</v>
      </c>
      <c r="D1004" s="13" t="s">
        <v>75</v>
      </c>
      <c r="E1004" s="14" t="s">
        <v>30</v>
      </c>
      <c r="F1004" s="12" t="s">
        <v>17</v>
      </c>
      <c r="G1004" s="12">
        <v>0</v>
      </c>
      <c r="H1004" s="15">
        <v>0</v>
      </c>
      <c r="I1004" s="16">
        <v>3</v>
      </c>
      <c r="J1004" s="12">
        <v>5.208333333333333E-3</v>
      </c>
      <c r="K1004" s="17"/>
      <c r="L1004" s="12"/>
      <c r="M1004" s="12" t="s">
        <v>55</v>
      </c>
      <c r="N1004" s="12" t="s">
        <v>36</v>
      </c>
      <c r="O1004" s="12" t="s">
        <v>69</v>
      </c>
      <c r="P1004" s="19"/>
    </row>
    <row r="1005" spans="2:16" ht="21" customHeight="1" x14ac:dyDescent="0.3">
      <c r="B1005" s="3" t="s">
        <v>73</v>
      </c>
      <c r="C1005" s="3">
        <v>12</v>
      </c>
      <c r="D1005" s="4" t="s">
        <v>23</v>
      </c>
      <c r="E1005" s="5" t="s">
        <v>53</v>
      </c>
      <c r="F1005" s="3" t="s">
        <v>24</v>
      </c>
      <c r="G1005" s="3">
        <v>0</v>
      </c>
      <c r="H1005" s="6">
        <v>0</v>
      </c>
      <c r="I1005" s="2">
        <v>2</v>
      </c>
      <c r="J1005" s="3">
        <v>5.208333333333333E-3</v>
      </c>
      <c r="K1005" s="7"/>
      <c r="L1005" s="3"/>
      <c r="M1005" s="3" t="s">
        <v>32</v>
      </c>
      <c r="N1005" s="3" t="s">
        <v>27</v>
      </c>
      <c r="O1005" s="3" t="s">
        <v>33</v>
      </c>
      <c r="P1005" s="19"/>
    </row>
    <row r="1006" spans="2:16" ht="21" customHeight="1" x14ac:dyDescent="0.3">
      <c r="B1006" s="3" t="s">
        <v>73</v>
      </c>
      <c r="C1006" s="12">
        <v>1</v>
      </c>
      <c r="D1006" s="13" t="s">
        <v>29</v>
      </c>
      <c r="E1006" s="14" t="s">
        <v>34</v>
      </c>
      <c r="F1006" s="12" t="s">
        <v>46</v>
      </c>
      <c r="G1006" s="12">
        <v>0</v>
      </c>
      <c r="H1006" s="15">
        <v>0</v>
      </c>
      <c r="I1006" s="16">
        <v>4</v>
      </c>
      <c r="J1006" s="12">
        <v>5.208333333333333E-3</v>
      </c>
      <c r="K1006" s="17"/>
      <c r="L1006" s="12"/>
      <c r="M1006" s="12" t="s">
        <v>32</v>
      </c>
      <c r="N1006" s="12" t="s">
        <v>21</v>
      </c>
      <c r="O1006" s="12" t="s">
        <v>67</v>
      </c>
      <c r="P1006" s="19"/>
    </row>
    <row r="1007" spans="2:16" ht="21" customHeight="1" x14ac:dyDescent="0.3">
      <c r="B1007" s="3" t="s">
        <v>73</v>
      </c>
      <c r="C1007" s="3">
        <v>29</v>
      </c>
      <c r="D1007" s="4" t="s">
        <v>29</v>
      </c>
      <c r="E1007" s="5" t="s">
        <v>42</v>
      </c>
      <c r="F1007" s="3" t="s">
        <v>46</v>
      </c>
      <c r="G1007" s="3">
        <v>0</v>
      </c>
      <c r="H1007" s="6">
        <v>0</v>
      </c>
      <c r="I1007" s="2">
        <v>2</v>
      </c>
      <c r="J1007" s="3">
        <v>5.208333333333333E-3</v>
      </c>
      <c r="K1007" s="7"/>
      <c r="L1007" s="3"/>
      <c r="M1007" s="3" t="s">
        <v>44</v>
      </c>
      <c r="N1007" s="3" t="s">
        <v>27</v>
      </c>
      <c r="O1007" s="3" t="s">
        <v>56</v>
      </c>
      <c r="P1007" s="19"/>
    </row>
    <row r="1008" spans="2:16" ht="21" customHeight="1" x14ac:dyDescent="0.3">
      <c r="B1008" s="3" t="s">
        <v>73</v>
      </c>
      <c r="C1008" s="12">
        <v>26</v>
      </c>
      <c r="D1008" s="13" t="s">
        <v>41</v>
      </c>
      <c r="E1008" s="14" t="s">
        <v>42</v>
      </c>
      <c r="F1008" s="12" t="s">
        <v>17</v>
      </c>
      <c r="G1008" s="12">
        <v>0</v>
      </c>
      <c r="H1008" s="15">
        <v>0</v>
      </c>
      <c r="I1008" s="16">
        <v>3</v>
      </c>
      <c r="J1008" s="12">
        <v>5.208333333333333E-3</v>
      </c>
      <c r="K1008" s="17"/>
      <c r="L1008" s="12"/>
      <c r="M1008" s="12" t="s">
        <v>32</v>
      </c>
      <c r="N1008" s="12" t="s">
        <v>21</v>
      </c>
      <c r="O1008" s="12" t="s">
        <v>45</v>
      </c>
      <c r="P1008" s="19"/>
    </row>
    <row r="1009" spans="2:16" ht="21" customHeight="1" x14ac:dyDescent="0.3">
      <c r="B1009" s="3" t="s">
        <v>73</v>
      </c>
      <c r="C1009" s="3">
        <v>30</v>
      </c>
      <c r="D1009" s="4" t="s">
        <v>72</v>
      </c>
      <c r="E1009" s="5" t="s">
        <v>53</v>
      </c>
      <c r="F1009" s="3" t="s">
        <v>17</v>
      </c>
      <c r="G1009" s="3">
        <v>0</v>
      </c>
      <c r="H1009" s="6">
        <v>0</v>
      </c>
      <c r="I1009" s="2">
        <v>7</v>
      </c>
      <c r="J1009" s="3">
        <v>5.208333333333333E-3</v>
      </c>
      <c r="K1009" s="7"/>
      <c r="L1009" s="3"/>
      <c r="M1009" s="3" t="s">
        <v>47</v>
      </c>
      <c r="N1009" s="3" t="s">
        <v>27</v>
      </c>
      <c r="O1009" s="3" t="s">
        <v>56</v>
      </c>
      <c r="P1009" s="19"/>
    </row>
    <row r="1010" spans="2:16" ht="21" customHeight="1" x14ac:dyDescent="0.3">
      <c r="B1010" s="3" t="s">
        <v>73</v>
      </c>
      <c r="C1010" s="12">
        <v>7</v>
      </c>
      <c r="D1010" s="13" t="s">
        <v>75</v>
      </c>
      <c r="E1010" s="14" t="s">
        <v>30</v>
      </c>
      <c r="F1010" s="12" t="s">
        <v>17</v>
      </c>
      <c r="G1010" s="12">
        <v>0</v>
      </c>
      <c r="H1010" s="15">
        <v>0</v>
      </c>
      <c r="I1010" s="16">
        <v>3</v>
      </c>
      <c r="J1010" s="12">
        <v>5.208333333333333E-3</v>
      </c>
      <c r="K1010" s="17"/>
      <c r="L1010" s="12"/>
      <c r="M1010" s="12" t="s">
        <v>55</v>
      </c>
      <c r="N1010" s="12" t="s">
        <v>36</v>
      </c>
      <c r="O1010" s="12" t="s">
        <v>69</v>
      </c>
      <c r="P1010" s="19"/>
    </row>
    <row r="1011" spans="2:16" ht="21" customHeight="1" x14ac:dyDescent="0.3">
      <c r="B1011" s="3" t="s">
        <v>14</v>
      </c>
      <c r="C1011" s="3">
        <v>16</v>
      </c>
      <c r="D1011" s="4" t="s">
        <v>61</v>
      </c>
      <c r="E1011" s="5" t="s">
        <v>42</v>
      </c>
      <c r="F1011" s="3" t="s">
        <v>24</v>
      </c>
      <c r="G1011" s="3">
        <v>3</v>
      </c>
      <c r="H1011" s="6">
        <v>11000000</v>
      </c>
      <c r="I1011" s="2">
        <v>3</v>
      </c>
      <c r="J1011" s="3">
        <v>5.5555555555555558E-3</v>
      </c>
      <c r="K1011" s="7" t="s">
        <v>18</v>
      </c>
      <c r="L1011" s="3" t="s">
        <v>25</v>
      </c>
      <c r="M1011" s="3" t="s">
        <v>32</v>
      </c>
      <c r="N1011" s="3" t="s">
        <v>21</v>
      </c>
      <c r="O1011" s="3" t="s">
        <v>45</v>
      </c>
      <c r="P1011" s="19"/>
    </row>
    <row r="1012" spans="2:16" ht="21" customHeight="1" x14ac:dyDescent="0.3">
      <c r="B1012" s="3" t="s">
        <v>14</v>
      </c>
      <c r="C1012" s="12">
        <v>13</v>
      </c>
      <c r="D1012" s="13" t="s">
        <v>29</v>
      </c>
      <c r="E1012" s="14" t="s">
        <v>76</v>
      </c>
      <c r="F1012" s="12" t="s">
        <v>24</v>
      </c>
      <c r="G1012" s="12">
        <v>2</v>
      </c>
      <c r="H1012" s="15">
        <v>10000000</v>
      </c>
      <c r="I1012" s="16">
        <v>2</v>
      </c>
      <c r="J1012" s="12">
        <v>5.5555555555555558E-3</v>
      </c>
      <c r="K1012" s="17" t="s">
        <v>18</v>
      </c>
      <c r="L1012" s="12" t="s">
        <v>19</v>
      </c>
      <c r="M1012" s="12" t="s">
        <v>35</v>
      </c>
      <c r="N1012" s="12" t="s">
        <v>21</v>
      </c>
      <c r="O1012" s="12" t="s">
        <v>45</v>
      </c>
      <c r="P1012" s="19"/>
    </row>
    <row r="1013" spans="2:16" ht="21" customHeight="1" x14ac:dyDescent="0.3">
      <c r="B1013" s="3" t="s">
        <v>14</v>
      </c>
      <c r="C1013" s="3">
        <v>16</v>
      </c>
      <c r="D1013" s="4" t="s">
        <v>29</v>
      </c>
      <c r="E1013" s="5" t="s">
        <v>16</v>
      </c>
      <c r="F1013" s="3" t="s">
        <v>46</v>
      </c>
      <c r="G1013" s="3">
        <v>2</v>
      </c>
      <c r="H1013" s="6">
        <v>12000000</v>
      </c>
      <c r="I1013" s="2">
        <v>2</v>
      </c>
      <c r="J1013" s="3">
        <v>5.5555555555555558E-3</v>
      </c>
      <c r="K1013" s="7" t="s">
        <v>18</v>
      </c>
      <c r="L1013" s="3" t="s">
        <v>43</v>
      </c>
      <c r="M1013" s="3" t="s">
        <v>55</v>
      </c>
      <c r="N1013" s="3" t="s">
        <v>27</v>
      </c>
      <c r="O1013" s="3" t="s">
        <v>28</v>
      </c>
      <c r="P1013" s="19"/>
    </row>
    <row r="1014" spans="2:16" ht="21" customHeight="1" x14ac:dyDescent="0.3">
      <c r="B1014" s="3" t="s">
        <v>14</v>
      </c>
      <c r="C1014" s="12">
        <v>26</v>
      </c>
      <c r="D1014" s="13" t="s">
        <v>41</v>
      </c>
      <c r="E1014" s="14" t="s">
        <v>34</v>
      </c>
      <c r="F1014" s="12" t="s">
        <v>46</v>
      </c>
      <c r="G1014" s="12">
        <v>2</v>
      </c>
      <c r="H1014" s="15">
        <v>38000000</v>
      </c>
      <c r="I1014" s="16">
        <v>5</v>
      </c>
      <c r="J1014" s="12">
        <v>5.5555555555555558E-3</v>
      </c>
      <c r="K1014" s="17" t="s">
        <v>50</v>
      </c>
      <c r="L1014" s="12" t="s">
        <v>31</v>
      </c>
      <c r="M1014" s="12" t="s">
        <v>52</v>
      </c>
      <c r="N1014" s="12" t="s">
        <v>27</v>
      </c>
      <c r="O1014" s="12" t="s">
        <v>33</v>
      </c>
      <c r="P1014" s="19"/>
    </row>
    <row r="1015" spans="2:16" ht="21" customHeight="1" x14ac:dyDescent="0.3">
      <c r="B1015" s="3" t="s">
        <v>14</v>
      </c>
      <c r="C1015" s="3">
        <v>9</v>
      </c>
      <c r="D1015" s="4" t="s">
        <v>41</v>
      </c>
      <c r="E1015" s="5" t="s">
        <v>30</v>
      </c>
      <c r="F1015" s="3" t="s">
        <v>46</v>
      </c>
      <c r="G1015" s="3">
        <v>4</v>
      </c>
      <c r="H1015" s="6">
        <v>20000000</v>
      </c>
      <c r="I1015" s="2">
        <v>1</v>
      </c>
      <c r="J1015" s="3">
        <v>5.5555555555555558E-3</v>
      </c>
      <c r="K1015" s="7" t="s">
        <v>65</v>
      </c>
      <c r="L1015" s="3" t="s">
        <v>31</v>
      </c>
      <c r="M1015" s="3" t="s">
        <v>47</v>
      </c>
      <c r="N1015" s="3" t="s">
        <v>27</v>
      </c>
      <c r="O1015" s="3" t="s">
        <v>74</v>
      </c>
      <c r="P1015" s="19"/>
    </row>
    <row r="1016" spans="2:16" ht="21" customHeight="1" x14ac:dyDescent="0.3">
      <c r="B1016" s="3" t="s">
        <v>14</v>
      </c>
      <c r="C1016" s="12">
        <v>28</v>
      </c>
      <c r="D1016" s="13" t="s">
        <v>41</v>
      </c>
      <c r="E1016" s="14" t="s">
        <v>30</v>
      </c>
      <c r="F1016" s="12" t="s">
        <v>46</v>
      </c>
      <c r="G1016" s="12">
        <v>1</v>
      </c>
      <c r="H1016" s="15">
        <v>7000000</v>
      </c>
      <c r="I1016" s="16">
        <v>2</v>
      </c>
      <c r="J1016" s="12">
        <v>5.5555555555555558E-3</v>
      </c>
      <c r="K1016" s="17" t="s">
        <v>18</v>
      </c>
      <c r="L1016" s="12" t="s">
        <v>31</v>
      </c>
      <c r="M1016" s="12" t="s">
        <v>52</v>
      </c>
      <c r="N1016" s="12" t="s">
        <v>27</v>
      </c>
      <c r="O1016" s="12" t="s">
        <v>56</v>
      </c>
      <c r="P1016" s="19"/>
    </row>
    <row r="1017" spans="2:16" ht="21" customHeight="1" x14ac:dyDescent="0.3">
      <c r="B1017" s="3" t="s">
        <v>14</v>
      </c>
      <c r="C1017" s="3">
        <v>30</v>
      </c>
      <c r="D1017" s="4" t="s">
        <v>41</v>
      </c>
      <c r="E1017" s="5" t="s">
        <v>34</v>
      </c>
      <c r="F1017" s="3" t="s">
        <v>17</v>
      </c>
      <c r="G1017" s="3">
        <v>3</v>
      </c>
      <c r="H1017" s="6">
        <v>15000000</v>
      </c>
      <c r="I1017" s="2">
        <v>4</v>
      </c>
      <c r="J1017" s="3">
        <v>5.5555555555555558E-3</v>
      </c>
      <c r="K1017" s="7" t="s">
        <v>18</v>
      </c>
      <c r="L1017" s="3" t="s">
        <v>25</v>
      </c>
      <c r="M1017" s="3" t="s">
        <v>35</v>
      </c>
      <c r="N1017" s="3" t="s">
        <v>21</v>
      </c>
      <c r="O1017" s="3" t="s">
        <v>67</v>
      </c>
      <c r="P1017" s="19"/>
    </row>
    <row r="1018" spans="2:16" ht="21" customHeight="1" x14ac:dyDescent="0.3">
      <c r="B1018" s="3" t="s">
        <v>14</v>
      </c>
      <c r="C1018" s="12">
        <v>5</v>
      </c>
      <c r="D1018" s="13" t="s">
        <v>48</v>
      </c>
      <c r="E1018" s="14" t="s">
        <v>30</v>
      </c>
      <c r="F1018" s="12" t="s">
        <v>17</v>
      </c>
      <c r="G1018" s="12">
        <v>5</v>
      </c>
      <c r="H1018" s="15">
        <v>25000000</v>
      </c>
      <c r="I1018" s="16">
        <v>2</v>
      </c>
      <c r="J1018" s="12">
        <v>5.5555555555555558E-3</v>
      </c>
      <c r="K1018" s="17" t="s">
        <v>18</v>
      </c>
      <c r="L1018" s="12" t="s">
        <v>19</v>
      </c>
      <c r="M1018" s="12" t="s">
        <v>26</v>
      </c>
      <c r="N1018" s="12" t="s">
        <v>39</v>
      </c>
      <c r="O1018" s="12" t="s">
        <v>40</v>
      </c>
      <c r="P1018" s="19"/>
    </row>
    <row r="1019" spans="2:16" ht="21" customHeight="1" x14ac:dyDescent="0.3">
      <c r="B1019" s="3" t="s">
        <v>14</v>
      </c>
      <c r="C1019" s="3">
        <v>16</v>
      </c>
      <c r="D1019" s="4" t="s">
        <v>61</v>
      </c>
      <c r="E1019" s="5" t="s">
        <v>42</v>
      </c>
      <c r="F1019" s="3" t="s">
        <v>24</v>
      </c>
      <c r="G1019" s="3">
        <v>3</v>
      </c>
      <c r="H1019" s="6">
        <v>11000000</v>
      </c>
      <c r="I1019" s="2">
        <v>3</v>
      </c>
      <c r="J1019" s="3">
        <v>5.5555555555555558E-3</v>
      </c>
      <c r="K1019" s="7" t="s">
        <v>18</v>
      </c>
      <c r="L1019" s="3" t="s">
        <v>25</v>
      </c>
      <c r="M1019" s="3" t="s">
        <v>32</v>
      </c>
      <c r="N1019" s="3" t="s">
        <v>21</v>
      </c>
      <c r="O1019" s="3" t="s">
        <v>45</v>
      </c>
      <c r="P1019" s="19"/>
    </row>
    <row r="1020" spans="2:16" ht="21" customHeight="1" x14ac:dyDescent="0.3">
      <c r="B1020" s="3" t="s">
        <v>73</v>
      </c>
      <c r="C1020" s="12">
        <v>12</v>
      </c>
      <c r="D1020" s="13" t="s">
        <v>29</v>
      </c>
      <c r="E1020" s="14" t="s">
        <v>34</v>
      </c>
      <c r="F1020" s="12" t="s">
        <v>46</v>
      </c>
      <c r="G1020" s="12">
        <v>0</v>
      </c>
      <c r="H1020" s="15">
        <v>0</v>
      </c>
      <c r="I1020" s="16">
        <v>3</v>
      </c>
      <c r="J1020" s="12">
        <v>5.5555555555555558E-3</v>
      </c>
      <c r="K1020" s="17"/>
      <c r="L1020" s="12"/>
      <c r="M1020" s="12" t="s">
        <v>32</v>
      </c>
      <c r="N1020" s="12" t="s">
        <v>39</v>
      </c>
      <c r="O1020" s="12" t="s">
        <v>70</v>
      </c>
      <c r="P1020" s="19"/>
    </row>
    <row r="1021" spans="2:16" ht="21" customHeight="1" x14ac:dyDescent="0.3">
      <c r="B1021" s="3" t="s">
        <v>73</v>
      </c>
      <c r="C1021" s="3">
        <v>1</v>
      </c>
      <c r="D1021" s="4" t="s">
        <v>41</v>
      </c>
      <c r="E1021" s="5" t="s">
        <v>53</v>
      </c>
      <c r="F1021" s="3" t="s">
        <v>46</v>
      </c>
      <c r="G1021" s="3">
        <v>0</v>
      </c>
      <c r="H1021" s="6">
        <v>0</v>
      </c>
      <c r="I1021" s="2">
        <v>1</v>
      </c>
      <c r="J1021" s="3">
        <v>5.5555555555555558E-3</v>
      </c>
      <c r="K1021" s="7"/>
      <c r="L1021" s="3"/>
      <c r="M1021" s="3" t="s">
        <v>32</v>
      </c>
      <c r="N1021" s="3" t="s">
        <v>39</v>
      </c>
      <c r="O1021" s="3" t="s">
        <v>70</v>
      </c>
      <c r="P1021" s="19"/>
    </row>
    <row r="1022" spans="2:16" ht="21" customHeight="1" x14ac:dyDescent="0.3">
      <c r="B1022" s="3" t="s">
        <v>73</v>
      </c>
      <c r="C1022" s="12">
        <v>5</v>
      </c>
      <c r="D1022" s="13" t="s">
        <v>41</v>
      </c>
      <c r="E1022" s="14" t="s">
        <v>53</v>
      </c>
      <c r="F1022" s="12" t="s">
        <v>49</v>
      </c>
      <c r="G1022" s="12">
        <v>0</v>
      </c>
      <c r="H1022" s="15">
        <v>0</v>
      </c>
      <c r="I1022" s="16">
        <v>4</v>
      </c>
      <c r="J1022" s="12">
        <v>5.5555555555555558E-3</v>
      </c>
      <c r="K1022" s="17"/>
      <c r="L1022" s="12"/>
      <c r="M1022" s="12" t="s">
        <v>47</v>
      </c>
      <c r="N1022" s="12" t="s">
        <v>36</v>
      </c>
      <c r="O1022" s="12" t="s">
        <v>69</v>
      </c>
      <c r="P1022" s="19"/>
    </row>
    <row r="1023" spans="2:16" ht="21" customHeight="1" x14ac:dyDescent="0.3">
      <c r="B1023" s="3" t="s">
        <v>73</v>
      </c>
      <c r="C1023" s="3">
        <v>27</v>
      </c>
      <c r="D1023" s="4" t="s">
        <v>48</v>
      </c>
      <c r="E1023" s="5" t="s">
        <v>16</v>
      </c>
      <c r="F1023" s="3" t="s">
        <v>17</v>
      </c>
      <c r="G1023" s="3">
        <v>0</v>
      </c>
      <c r="H1023" s="6">
        <v>0</v>
      </c>
      <c r="I1023" s="2">
        <v>1</v>
      </c>
      <c r="J1023" s="3">
        <v>5.5555555555555558E-3</v>
      </c>
      <c r="K1023" s="7"/>
      <c r="L1023" s="3"/>
      <c r="M1023" s="3" t="s">
        <v>32</v>
      </c>
      <c r="N1023" s="3" t="s">
        <v>27</v>
      </c>
      <c r="O1023" s="3" t="s">
        <v>56</v>
      </c>
      <c r="P1023" s="19"/>
    </row>
    <row r="1024" spans="2:16" ht="21" customHeight="1" x14ac:dyDescent="0.3">
      <c r="B1024" s="3" t="s">
        <v>73</v>
      </c>
      <c r="C1024" s="12">
        <v>16</v>
      </c>
      <c r="D1024" s="13" t="s">
        <v>48</v>
      </c>
      <c r="E1024" s="14" t="s">
        <v>16</v>
      </c>
      <c r="F1024" s="12" t="s">
        <v>17</v>
      </c>
      <c r="G1024" s="12">
        <v>0</v>
      </c>
      <c r="H1024" s="15">
        <v>0</v>
      </c>
      <c r="I1024" s="16">
        <v>1</v>
      </c>
      <c r="J1024" s="12">
        <v>5.5555555555555558E-3</v>
      </c>
      <c r="K1024" s="17"/>
      <c r="L1024" s="12"/>
      <c r="M1024" s="12" t="s">
        <v>44</v>
      </c>
      <c r="N1024" s="12" t="s">
        <v>21</v>
      </c>
      <c r="O1024" s="12" t="s">
        <v>22</v>
      </c>
      <c r="P1024" s="19"/>
    </row>
    <row r="1025" spans="2:16" ht="21" customHeight="1" x14ac:dyDescent="0.3">
      <c r="B1025" s="3" t="s">
        <v>14</v>
      </c>
      <c r="C1025" s="3">
        <v>11</v>
      </c>
      <c r="D1025" s="4" t="s">
        <v>61</v>
      </c>
      <c r="E1025" s="5" t="s">
        <v>34</v>
      </c>
      <c r="F1025" s="3" t="s">
        <v>46</v>
      </c>
      <c r="G1025" s="3">
        <v>4</v>
      </c>
      <c r="H1025" s="6">
        <v>20000000</v>
      </c>
      <c r="I1025" s="2">
        <v>1</v>
      </c>
      <c r="J1025" s="3">
        <v>5.6712962962962958E-3</v>
      </c>
      <c r="K1025" s="7" t="s">
        <v>18</v>
      </c>
      <c r="L1025" s="3" t="s">
        <v>60</v>
      </c>
      <c r="M1025" s="3" t="s">
        <v>20</v>
      </c>
      <c r="N1025" s="3" t="s">
        <v>21</v>
      </c>
      <c r="O1025" s="3" t="s">
        <v>66</v>
      </c>
      <c r="P1025" s="19"/>
    </row>
    <row r="1026" spans="2:16" ht="21" customHeight="1" x14ac:dyDescent="0.3">
      <c r="B1026" s="3" t="s">
        <v>14</v>
      </c>
      <c r="C1026" s="12">
        <v>1</v>
      </c>
      <c r="D1026" s="13" t="s">
        <v>63</v>
      </c>
      <c r="E1026" s="14" t="s">
        <v>42</v>
      </c>
      <c r="F1026" s="12" t="s">
        <v>24</v>
      </c>
      <c r="G1026" s="12">
        <v>2</v>
      </c>
      <c r="H1026" s="15">
        <v>12000000</v>
      </c>
      <c r="I1026" s="16">
        <v>5</v>
      </c>
      <c r="J1026" s="12">
        <v>5.6712962962962958E-3</v>
      </c>
      <c r="K1026" s="17" t="s">
        <v>18</v>
      </c>
      <c r="L1026" s="12" t="s">
        <v>38</v>
      </c>
      <c r="M1026" s="12" t="s">
        <v>44</v>
      </c>
      <c r="N1026" s="12" t="s">
        <v>39</v>
      </c>
      <c r="O1026" s="12" t="s">
        <v>40</v>
      </c>
      <c r="P1026" s="19"/>
    </row>
    <row r="1027" spans="2:16" ht="21" customHeight="1" x14ac:dyDescent="0.3">
      <c r="B1027" s="3" t="s">
        <v>14</v>
      </c>
      <c r="C1027" s="3">
        <v>10</v>
      </c>
      <c r="D1027" s="4" t="s">
        <v>29</v>
      </c>
      <c r="E1027" s="5" t="s">
        <v>42</v>
      </c>
      <c r="F1027" s="3" t="s">
        <v>46</v>
      </c>
      <c r="G1027" s="3">
        <v>2</v>
      </c>
      <c r="H1027" s="6">
        <v>38000000</v>
      </c>
      <c r="I1027" s="2">
        <v>2</v>
      </c>
      <c r="J1027" s="3">
        <v>5.6712962962962958E-3</v>
      </c>
      <c r="K1027" s="7" t="s">
        <v>77</v>
      </c>
      <c r="L1027" s="3" t="s">
        <v>51</v>
      </c>
      <c r="M1027" s="3" t="s">
        <v>52</v>
      </c>
      <c r="N1027" s="3" t="s">
        <v>21</v>
      </c>
      <c r="O1027" s="3" t="s">
        <v>67</v>
      </c>
      <c r="P1027" s="19"/>
    </row>
    <row r="1028" spans="2:16" ht="21" customHeight="1" x14ac:dyDescent="0.3">
      <c r="B1028" s="3" t="s">
        <v>14</v>
      </c>
      <c r="C1028" s="12">
        <v>11</v>
      </c>
      <c r="D1028" s="13" t="s">
        <v>29</v>
      </c>
      <c r="E1028" s="14" t="s">
        <v>16</v>
      </c>
      <c r="F1028" s="12" t="s">
        <v>24</v>
      </c>
      <c r="G1028" s="12">
        <v>2</v>
      </c>
      <c r="H1028" s="15">
        <v>12000000</v>
      </c>
      <c r="I1028" s="16">
        <v>4</v>
      </c>
      <c r="J1028" s="12">
        <v>5.6712962962962958E-3</v>
      </c>
      <c r="K1028" s="17" t="s">
        <v>18</v>
      </c>
      <c r="L1028" s="12" t="s">
        <v>43</v>
      </c>
      <c r="M1028" s="12" t="s">
        <v>32</v>
      </c>
      <c r="N1028" s="12" t="s">
        <v>27</v>
      </c>
      <c r="O1028" s="12" t="s">
        <v>33</v>
      </c>
      <c r="P1028" s="19"/>
    </row>
    <row r="1029" spans="2:16" ht="21" customHeight="1" x14ac:dyDescent="0.3">
      <c r="B1029" s="3" t="s">
        <v>14</v>
      </c>
      <c r="C1029" s="3">
        <v>12</v>
      </c>
      <c r="D1029" s="4" t="s">
        <v>29</v>
      </c>
      <c r="E1029" s="5" t="s">
        <v>42</v>
      </c>
      <c r="F1029" s="3" t="s">
        <v>17</v>
      </c>
      <c r="G1029" s="3">
        <v>3</v>
      </c>
      <c r="H1029" s="6">
        <v>15000000</v>
      </c>
      <c r="I1029" s="2">
        <v>4</v>
      </c>
      <c r="J1029" s="3">
        <v>5.6712962962962958E-3</v>
      </c>
      <c r="K1029" s="7" t="s">
        <v>18</v>
      </c>
      <c r="L1029" s="3" t="s">
        <v>25</v>
      </c>
      <c r="M1029" s="3" t="s">
        <v>32</v>
      </c>
      <c r="N1029" s="3" t="s">
        <v>27</v>
      </c>
      <c r="O1029" s="3" t="s">
        <v>33</v>
      </c>
      <c r="P1029" s="19"/>
    </row>
    <row r="1030" spans="2:16" ht="21" customHeight="1" x14ac:dyDescent="0.3">
      <c r="B1030" s="3" t="s">
        <v>14</v>
      </c>
      <c r="C1030" s="12">
        <v>27</v>
      </c>
      <c r="D1030" s="13" t="s">
        <v>41</v>
      </c>
      <c r="E1030" s="14" t="s">
        <v>34</v>
      </c>
      <c r="F1030" s="12" t="s">
        <v>49</v>
      </c>
      <c r="G1030" s="12">
        <v>1</v>
      </c>
      <c r="H1030" s="15">
        <v>19000000</v>
      </c>
      <c r="I1030" s="16">
        <v>1</v>
      </c>
      <c r="J1030" s="12">
        <v>5.6712962962962958E-3</v>
      </c>
      <c r="K1030" s="17" t="s">
        <v>50</v>
      </c>
      <c r="L1030" s="12" t="s">
        <v>19</v>
      </c>
      <c r="M1030" s="12" t="s">
        <v>35</v>
      </c>
      <c r="N1030" s="12" t="s">
        <v>21</v>
      </c>
      <c r="O1030" s="12" t="s">
        <v>45</v>
      </c>
      <c r="P1030" s="19"/>
    </row>
    <row r="1031" spans="2:16" ht="21" customHeight="1" x14ac:dyDescent="0.3">
      <c r="B1031" s="3" t="s">
        <v>14</v>
      </c>
      <c r="C1031" s="3">
        <v>30</v>
      </c>
      <c r="D1031" s="4" t="s">
        <v>41</v>
      </c>
      <c r="E1031" s="5" t="s">
        <v>42</v>
      </c>
      <c r="F1031" s="3" t="s">
        <v>46</v>
      </c>
      <c r="G1031" s="3">
        <v>4</v>
      </c>
      <c r="H1031" s="6">
        <v>11000000</v>
      </c>
      <c r="I1031" s="2">
        <v>3</v>
      </c>
      <c r="J1031" s="3">
        <v>5.6712962962962958E-3</v>
      </c>
      <c r="K1031" s="7" t="s">
        <v>65</v>
      </c>
      <c r="L1031" s="3" t="s">
        <v>43</v>
      </c>
      <c r="M1031" s="3" t="s">
        <v>47</v>
      </c>
      <c r="N1031" s="3" t="s">
        <v>27</v>
      </c>
      <c r="O1031" s="3" t="s">
        <v>28</v>
      </c>
      <c r="P1031" s="19"/>
    </row>
    <row r="1032" spans="2:16" ht="21" customHeight="1" x14ac:dyDescent="0.3">
      <c r="B1032" s="3" t="s">
        <v>14</v>
      </c>
      <c r="C1032" s="12">
        <v>27</v>
      </c>
      <c r="D1032" s="13" t="s">
        <v>41</v>
      </c>
      <c r="E1032" s="14" t="s">
        <v>30</v>
      </c>
      <c r="F1032" s="12" t="s">
        <v>17</v>
      </c>
      <c r="G1032" s="12">
        <v>5</v>
      </c>
      <c r="H1032" s="15">
        <v>25000000</v>
      </c>
      <c r="I1032" s="16">
        <v>2</v>
      </c>
      <c r="J1032" s="12">
        <v>5.6712962962962958E-3</v>
      </c>
      <c r="K1032" s="17" t="s">
        <v>18</v>
      </c>
      <c r="L1032" s="12" t="s">
        <v>43</v>
      </c>
      <c r="M1032" s="12" t="s">
        <v>44</v>
      </c>
      <c r="N1032" s="12" t="s">
        <v>27</v>
      </c>
      <c r="O1032" s="12" t="s">
        <v>56</v>
      </c>
      <c r="P1032" s="19"/>
    </row>
    <row r="1033" spans="2:16" ht="21" customHeight="1" x14ac:dyDescent="0.3">
      <c r="B1033" s="3" t="s">
        <v>14</v>
      </c>
      <c r="C1033" s="3">
        <v>9</v>
      </c>
      <c r="D1033" s="4" t="s">
        <v>41</v>
      </c>
      <c r="E1033" s="5" t="s">
        <v>16</v>
      </c>
      <c r="F1033" s="3" t="s">
        <v>46</v>
      </c>
      <c r="G1033" s="3">
        <v>3</v>
      </c>
      <c r="H1033" s="6">
        <v>15000000</v>
      </c>
      <c r="I1033" s="2">
        <v>4</v>
      </c>
      <c r="J1033" s="3">
        <v>5.6712962962962958E-3</v>
      </c>
      <c r="K1033" s="7" t="s">
        <v>18</v>
      </c>
      <c r="L1033" s="3" t="s">
        <v>60</v>
      </c>
      <c r="M1033" s="3" t="s">
        <v>35</v>
      </c>
      <c r="N1033" s="3" t="s">
        <v>39</v>
      </c>
      <c r="O1033" s="3" t="s">
        <v>70</v>
      </c>
      <c r="P1033" s="19"/>
    </row>
    <row r="1034" spans="2:16" ht="21" customHeight="1" x14ac:dyDescent="0.3">
      <c r="B1034" s="3" t="s">
        <v>14</v>
      </c>
      <c r="C1034" s="12">
        <v>22</v>
      </c>
      <c r="D1034" s="13" t="s">
        <v>48</v>
      </c>
      <c r="E1034" s="14" t="s">
        <v>76</v>
      </c>
      <c r="F1034" s="12" t="s">
        <v>46</v>
      </c>
      <c r="G1034" s="12">
        <v>3</v>
      </c>
      <c r="H1034" s="15">
        <v>15000000</v>
      </c>
      <c r="I1034" s="16">
        <v>1</v>
      </c>
      <c r="J1034" s="12">
        <v>5.6712962962962958E-3</v>
      </c>
      <c r="K1034" s="17" t="s">
        <v>18</v>
      </c>
      <c r="L1034" s="12" t="s">
        <v>31</v>
      </c>
      <c r="M1034" s="12" t="s">
        <v>52</v>
      </c>
      <c r="N1034" s="12" t="s">
        <v>39</v>
      </c>
      <c r="O1034" s="12" t="s">
        <v>40</v>
      </c>
      <c r="P1034" s="19"/>
    </row>
    <row r="1035" spans="2:16" ht="21" customHeight="1" x14ac:dyDescent="0.3">
      <c r="B1035" s="3" t="s">
        <v>14</v>
      </c>
      <c r="C1035" s="3">
        <v>23</v>
      </c>
      <c r="D1035" s="4" t="s">
        <v>72</v>
      </c>
      <c r="E1035" s="5" t="s">
        <v>42</v>
      </c>
      <c r="F1035" s="3" t="s">
        <v>46</v>
      </c>
      <c r="G1035" s="3">
        <v>5</v>
      </c>
      <c r="H1035" s="6">
        <v>21000000</v>
      </c>
      <c r="I1035" s="2">
        <v>1</v>
      </c>
      <c r="J1035" s="3">
        <v>5.6712962962962958E-3</v>
      </c>
      <c r="K1035" s="7" t="s">
        <v>18</v>
      </c>
      <c r="L1035" s="3" t="s">
        <v>68</v>
      </c>
      <c r="M1035" s="3" t="s">
        <v>26</v>
      </c>
      <c r="N1035" s="3" t="s">
        <v>21</v>
      </c>
      <c r="O1035" s="3" t="s">
        <v>45</v>
      </c>
      <c r="P1035" s="19"/>
    </row>
    <row r="1036" spans="2:16" ht="21" customHeight="1" x14ac:dyDescent="0.3">
      <c r="B1036" s="3" t="s">
        <v>14</v>
      </c>
      <c r="C1036" s="12">
        <v>11</v>
      </c>
      <c r="D1036" s="13" t="s">
        <v>61</v>
      </c>
      <c r="E1036" s="14" t="s">
        <v>34</v>
      </c>
      <c r="F1036" s="12" t="s">
        <v>46</v>
      </c>
      <c r="G1036" s="12">
        <v>4</v>
      </c>
      <c r="H1036" s="15">
        <v>20000000</v>
      </c>
      <c r="I1036" s="16">
        <v>1</v>
      </c>
      <c r="J1036" s="12">
        <v>5.6712962962962958E-3</v>
      </c>
      <c r="K1036" s="17" t="s">
        <v>18</v>
      </c>
      <c r="L1036" s="12" t="s">
        <v>60</v>
      </c>
      <c r="M1036" s="12" t="s">
        <v>20</v>
      </c>
      <c r="N1036" s="12" t="s">
        <v>21</v>
      </c>
      <c r="O1036" s="12" t="s">
        <v>66</v>
      </c>
      <c r="P1036" s="19"/>
    </row>
    <row r="1037" spans="2:16" ht="21" customHeight="1" x14ac:dyDescent="0.3">
      <c r="B1037" s="3" t="s">
        <v>14</v>
      </c>
      <c r="C1037" s="3">
        <v>1</v>
      </c>
      <c r="D1037" s="4" t="s">
        <v>63</v>
      </c>
      <c r="E1037" s="5" t="s">
        <v>42</v>
      </c>
      <c r="F1037" s="3" t="s">
        <v>24</v>
      </c>
      <c r="G1037" s="3">
        <v>2</v>
      </c>
      <c r="H1037" s="6">
        <v>12000000</v>
      </c>
      <c r="I1037" s="2">
        <v>5</v>
      </c>
      <c r="J1037" s="3">
        <v>5.6712962962962958E-3</v>
      </c>
      <c r="K1037" s="7" t="s">
        <v>18</v>
      </c>
      <c r="L1037" s="3" t="s">
        <v>38</v>
      </c>
      <c r="M1037" s="3" t="s">
        <v>44</v>
      </c>
      <c r="N1037" s="3" t="s">
        <v>39</v>
      </c>
      <c r="O1037" s="3" t="s">
        <v>40</v>
      </c>
      <c r="P1037" s="19"/>
    </row>
    <row r="1038" spans="2:16" ht="21" customHeight="1" x14ac:dyDescent="0.3">
      <c r="B1038" s="3" t="s">
        <v>73</v>
      </c>
      <c r="C1038" s="12">
        <v>18</v>
      </c>
      <c r="D1038" s="13" t="s">
        <v>62</v>
      </c>
      <c r="E1038" s="14" t="s">
        <v>16</v>
      </c>
      <c r="F1038" s="12" t="s">
        <v>46</v>
      </c>
      <c r="G1038" s="12">
        <v>0</v>
      </c>
      <c r="H1038" s="15">
        <v>0</v>
      </c>
      <c r="I1038" s="16">
        <v>1</v>
      </c>
      <c r="J1038" s="12">
        <v>5.6712962962962958E-3</v>
      </c>
      <c r="K1038" s="17"/>
      <c r="L1038" s="12"/>
      <c r="M1038" s="12" t="s">
        <v>20</v>
      </c>
      <c r="N1038" s="12" t="s">
        <v>27</v>
      </c>
      <c r="O1038" s="12" t="s">
        <v>33</v>
      </c>
      <c r="P1038" s="19"/>
    </row>
    <row r="1039" spans="2:16" ht="21" customHeight="1" x14ac:dyDescent="0.3">
      <c r="B1039" s="3" t="s">
        <v>73</v>
      </c>
      <c r="C1039" s="3">
        <v>2</v>
      </c>
      <c r="D1039" s="4" t="s">
        <v>75</v>
      </c>
      <c r="E1039" s="5" t="s">
        <v>16</v>
      </c>
      <c r="F1039" s="3" t="s">
        <v>24</v>
      </c>
      <c r="G1039" s="3">
        <v>0</v>
      </c>
      <c r="H1039" s="6">
        <v>0</v>
      </c>
      <c r="I1039" s="2">
        <v>4</v>
      </c>
      <c r="J1039" s="3">
        <v>5.6712962962962958E-3</v>
      </c>
      <c r="K1039" s="7"/>
      <c r="L1039" s="3"/>
      <c r="M1039" s="3" t="s">
        <v>55</v>
      </c>
      <c r="N1039" s="3" t="s">
        <v>36</v>
      </c>
      <c r="O1039" s="3" t="s">
        <v>58</v>
      </c>
      <c r="P1039" s="19"/>
    </row>
    <row r="1040" spans="2:16" ht="21" customHeight="1" x14ac:dyDescent="0.3">
      <c r="B1040" s="3" t="s">
        <v>73</v>
      </c>
      <c r="C1040" s="12">
        <v>18</v>
      </c>
      <c r="D1040" s="13" t="s">
        <v>62</v>
      </c>
      <c r="E1040" s="14" t="s">
        <v>16</v>
      </c>
      <c r="F1040" s="12" t="s">
        <v>46</v>
      </c>
      <c r="G1040" s="12">
        <v>0</v>
      </c>
      <c r="H1040" s="15">
        <v>0</v>
      </c>
      <c r="I1040" s="16">
        <v>1</v>
      </c>
      <c r="J1040" s="12">
        <v>5.6712962962962958E-3</v>
      </c>
      <c r="K1040" s="17"/>
      <c r="L1040" s="12"/>
      <c r="M1040" s="12" t="s">
        <v>20</v>
      </c>
      <c r="N1040" s="12" t="s">
        <v>27</v>
      </c>
      <c r="O1040" s="12" t="s">
        <v>33</v>
      </c>
      <c r="P1040" s="19"/>
    </row>
    <row r="1041" spans="2:16" ht="21" customHeight="1" x14ac:dyDescent="0.3">
      <c r="B1041" s="3" t="s">
        <v>73</v>
      </c>
      <c r="C1041" s="3">
        <v>2</v>
      </c>
      <c r="D1041" s="4" t="s">
        <v>75</v>
      </c>
      <c r="E1041" s="5" t="s">
        <v>16</v>
      </c>
      <c r="F1041" s="3" t="s">
        <v>24</v>
      </c>
      <c r="G1041" s="3">
        <v>0</v>
      </c>
      <c r="H1041" s="6">
        <v>0</v>
      </c>
      <c r="I1041" s="2">
        <v>4</v>
      </c>
      <c r="J1041" s="3">
        <v>5.6712962962962958E-3</v>
      </c>
      <c r="K1041" s="7"/>
      <c r="L1041" s="3"/>
      <c r="M1041" s="3" t="s">
        <v>55</v>
      </c>
      <c r="N1041" s="3" t="s">
        <v>36</v>
      </c>
      <c r="O1041" s="3" t="s">
        <v>58</v>
      </c>
      <c r="P1041" s="19"/>
    </row>
    <row r="1042" spans="2:16" ht="21" customHeight="1" x14ac:dyDescent="0.3">
      <c r="B1042" s="3" t="s">
        <v>14</v>
      </c>
      <c r="C1042" s="12">
        <v>13</v>
      </c>
      <c r="D1042" s="13" t="s">
        <v>59</v>
      </c>
      <c r="E1042" s="14" t="s">
        <v>16</v>
      </c>
      <c r="F1042" s="12" t="s">
        <v>46</v>
      </c>
      <c r="G1042" s="12">
        <v>4</v>
      </c>
      <c r="H1042" s="15">
        <v>15000000</v>
      </c>
      <c r="I1042" s="16">
        <v>5</v>
      </c>
      <c r="J1042" s="12">
        <v>5.6944444444444438E-3</v>
      </c>
      <c r="K1042" s="17" t="s">
        <v>18</v>
      </c>
      <c r="L1042" s="12" t="s">
        <v>38</v>
      </c>
      <c r="M1042" s="12" t="s">
        <v>52</v>
      </c>
      <c r="N1042" s="12" t="s">
        <v>27</v>
      </c>
      <c r="O1042" s="12" t="s">
        <v>56</v>
      </c>
      <c r="P1042" s="19"/>
    </row>
    <row r="1043" spans="2:16" ht="21" customHeight="1" x14ac:dyDescent="0.3">
      <c r="B1043" s="3" t="s">
        <v>14</v>
      </c>
      <c r="C1043" s="3">
        <v>11</v>
      </c>
      <c r="D1043" s="4" t="s">
        <v>61</v>
      </c>
      <c r="E1043" s="5" t="s">
        <v>30</v>
      </c>
      <c r="F1043" s="3" t="s">
        <v>17</v>
      </c>
      <c r="G1043" s="3">
        <v>2</v>
      </c>
      <c r="H1043" s="6">
        <v>38000000</v>
      </c>
      <c r="I1043" s="2">
        <v>2</v>
      </c>
      <c r="J1043" s="3">
        <v>5.6944444444444438E-3</v>
      </c>
      <c r="K1043" s="7" t="s">
        <v>50</v>
      </c>
      <c r="L1043" s="3" t="s">
        <v>19</v>
      </c>
      <c r="M1043" s="3" t="s">
        <v>26</v>
      </c>
      <c r="N1043" s="3" t="s">
        <v>21</v>
      </c>
      <c r="O1043" s="3" t="s">
        <v>66</v>
      </c>
      <c r="P1043" s="19"/>
    </row>
    <row r="1044" spans="2:16" ht="21" customHeight="1" x14ac:dyDescent="0.3">
      <c r="B1044" s="3" t="s">
        <v>14</v>
      </c>
      <c r="C1044" s="12">
        <v>12</v>
      </c>
      <c r="D1044" s="13" t="s">
        <v>63</v>
      </c>
      <c r="E1044" s="14" t="s">
        <v>16</v>
      </c>
      <c r="F1044" s="12" t="s">
        <v>46</v>
      </c>
      <c r="G1044" s="12">
        <v>1</v>
      </c>
      <c r="H1044" s="15">
        <v>7000000</v>
      </c>
      <c r="I1044" s="16">
        <v>1</v>
      </c>
      <c r="J1044" s="12">
        <v>5.6944444444444438E-3</v>
      </c>
      <c r="K1044" s="17" t="s">
        <v>18</v>
      </c>
      <c r="L1044" s="12" t="s">
        <v>43</v>
      </c>
      <c r="M1044" s="12" t="s">
        <v>20</v>
      </c>
      <c r="N1044" s="12" t="s">
        <v>36</v>
      </c>
      <c r="O1044" s="12" t="s">
        <v>69</v>
      </c>
      <c r="P1044" s="19"/>
    </row>
    <row r="1045" spans="2:16" ht="21" customHeight="1" x14ac:dyDescent="0.3">
      <c r="B1045" s="3" t="s">
        <v>14</v>
      </c>
      <c r="C1045" s="3">
        <v>27</v>
      </c>
      <c r="D1045" s="4" t="s">
        <v>23</v>
      </c>
      <c r="E1045" s="5" t="s">
        <v>34</v>
      </c>
      <c r="F1045" s="3" t="s">
        <v>71</v>
      </c>
      <c r="G1045" s="3">
        <v>5</v>
      </c>
      <c r="H1045" s="6">
        <v>25000000</v>
      </c>
      <c r="I1045" s="2">
        <v>4</v>
      </c>
      <c r="J1045" s="3">
        <v>5.6944444444444438E-3</v>
      </c>
      <c r="K1045" s="7" t="s">
        <v>18</v>
      </c>
      <c r="L1045" s="3" t="s">
        <v>60</v>
      </c>
      <c r="M1045" s="3" t="s">
        <v>55</v>
      </c>
      <c r="N1045" s="3" t="s">
        <v>21</v>
      </c>
      <c r="O1045" s="3" t="s">
        <v>67</v>
      </c>
      <c r="P1045" s="19"/>
    </row>
    <row r="1046" spans="2:16" ht="21" customHeight="1" x14ac:dyDescent="0.3">
      <c r="B1046" s="3" t="s">
        <v>14</v>
      </c>
      <c r="C1046" s="12">
        <v>30</v>
      </c>
      <c r="D1046" s="13" t="s">
        <v>29</v>
      </c>
      <c r="E1046" s="14" t="s">
        <v>34</v>
      </c>
      <c r="F1046" s="12" t="s">
        <v>46</v>
      </c>
      <c r="G1046" s="12">
        <v>1</v>
      </c>
      <c r="H1046" s="15">
        <v>19000000</v>
      </c>
      <c r="I1046" s="16">
        <v>5</v>
      </c>
      <c r="J1046" s="12">
        <v>5.6944444444444438E-3</v>
      </c>
      <c r="K1046" s="17" t="s">
        <v>50</v>
      </c>
      <c r="L1046" s="12" t="s">
        <v>60</v>
      </c>
      <c r="M1046" s="12" t="s">
        <v>44</v>
      </c>
      <c r="N1046" s="12" t="s">
        <v>21</v>
      </c>
      <c r="O1046" s="12" t="s">
        <v>67</v>
      </c>
      <c r="P1046" s="19"/>
    </row>
    <row r="1047" spans="2:16" ht="21" customHeight="1" x14ac:dyDescent="0.3">
      <c r="B1047" s="3" t="s">
        <v>14</v>
      </c>
      <c r="C1047" s="3">
        <v>19</v>
      </c>
      <c r="D1047" s="4" t="s">
        <v>29</v>
      </c>
      <c r="E1047" s="5" t="s">
        <v>34</v>
      </c>
      <c r="F1047" s="3" t="s">
        <v>71</v>
      </c>
      <c r="G1047" s="3">
        <v>5</v>
      </c>
      <c r="H1047" s="6">
        <v>20000000</v>
      </c>
      <c r="I1047" s="2">
        <v>5</v>
      </c>
      <c r="J1047" s="3">
        <v>5.6944444444444438E-3</v>
      </c>
      <c r="K1047" s="7" t="s">
        <v>18</v>
      </c>
      <c r="L1047" s="3" t="s">
        <v>43</v>
      </c>
      <c r="M1047" s="3" t="s">
        <v>35</v>
      </c>
      <c r="N1047" s="3" t="s">
        <v>21</v>
      </c>
      <c r="O1047" s="3" t="s">
        <v>57</v>
      </c>
      <c r="P1047" s="19"/>
    </row>
    <row r="1048" spans="2:16" ht="21" customHeight="1" x14ac:dyDescent="0.3">
      <c r="B1048" s="3" t="s">
        <v>14</v>
      </c>
      <c r="C1048" s="12">
        <v>12</v>
      </c>
      <c r="D1048" s="13" t="s">
        <v>29</v>
      </c>
      <c r="E1048" s="14" t="s">
        <v>16</v>
      </c>
      <c r="F1048" s="12" t="s">
        <v>46</v>
      </c>
      <c r="G1048" s="12">
        <v>3</v>
      </c>
      <c r="H1048" s="15">
        <v>11000000</v>
      </c>
      <c r="I1048" s="16">
        <v>5</v>
      </c>
      <c r="J1048" s="12">
        <v>5.6944444444444438E-3</v>
      </c>
      <c r="K1048" s="17" t="s">
        <v>18</v>
      </c>
      <c r="L1048" s="12" t="s">
        <v>68</v>
      </c>
      <c r="M1048" s="12" t="s">
        <v>26</v>
      </c>
      <c r="N1048" s="12" t="s">
        <v>39</v>
      </c>
      <c r="O1048" s="12" t="s">
        <v>70</v>
      </c>
      <c r="P1048" s="19"/>
    </row>
    <row r="1049" spans="2:16" ht="21" customHeight="1" x14ac:dyDescent="0.3">
      <c r="B1049" s="3" t="s">
        <v>14</v>
      </c>
      <c r="C1049" s="3">
        <v>21</v>
      </c>
      <c r="D1049" s="4" t="s">
        <v>41</v>
      </c>
      <c r="E1049" s="5" t="s">
        <v>16</v>
      </c>
      <c r="F1049" s="3" t="s">
        <v>24</v>
      </c>
      <c r="G1049" s="3">
        <v>2</v>
      </c>
      <c r="H1049" s="6">
        <v>12000000</v>
      </c>
      <c r="I1049" s="2">
        <v>1</v>
      </c>
      <c r="J1049" s="3">
        <v>5.6944444444444438E-3</v>
      </c>
      <c r="K1049" s="7" t="s">
        <v>18</v>
      </c>
      <c r="L1049" s="3" t="s">
        <v>51</v>
      </c>
      <c r="M1049" s="3" t="s">
        <v>20</v>
      </c>
      <c r="N1049" s="3" t="s">
        <v>27</v>
      </c>
      <c r="O1049" s="3" t="s">
        <v>74</v>
      </c>
      <c r="P1049" s="19"/>
    </row>
    <row r="1050" spans="2:16" ht="21" customHeight="1" x14ac:dyDescent="0.3">
      <c r="B1050" s="3" t="s">
        <v>14</v>
      </c>
      <c r="C1050" s="12">
        <v>17</v>
      </c>
      <c r="D1050" s="13" t="s">
        <v>48</v>
      </c>
      <c r="E1050" s="14" t="s">
        <v>42</v>
      </c>
      <c r="F1050" s="12" t="s">
        <v>46</v>
      </c>
      <c r="G1050" s="12">
        <v>2</v>
      </c>
      <c r="H1050" s="15">
        <v>12000000</v>
      </c>
      <c r="I1050" s="16">
        <v>4</v>
      </c>
      <c r="J1050" s="12">
        <v>5.6944444444444438E-3</v>
      </c>
      <c r="K1050" s="17" t="s">
        <v>18</v>
      </c>
      <c r="L1050" s="12" t="s">
        <v>68</v>
      </c>
      <c r="M1050" s="12" t="s">
        <v>20</v>
      </c>
      <c r="N1050" s="12" t="s">
        <v>39</v>
      </c>
      <c r="O1050" s="12" t="s">
        <v>40</v>
      </c>
      <c r="P1050" s="19"/>
    </row>
    <row r="1051" spans="2:16" ht="21" customHeight="1" x14ac:dyDescent="0.3">
      <c r="B1051" s="3" t="s">
        <v>14</v>
      </c>
      <c r="C1051" s="3">
        <v>15</v>
      </c>
      <c r="D1051" s="4" t="s">
        <v>72</v>
      </c>
      <c r="E1051" s="5" t="s">
        <v>30</v>
      </c>
      <c r="F1051" s="3" t="s">
        <v>71</v>
      </c>
      <c r="G1051" s="3">
        <v>4</v>
      </c>
      <c r="H1051" s="6">
        <v>20000000</v>
      </c>
      <c r="I1051" s="2">
        <v>2</v>
      </c>
      <c r="J1051" s="3">
        <v>5.6944444444444438E-3</v>
      </c>
      <c r="K1051" s="7" t="s">
        <v>65</v>
      </c>
      <c r="L1051" s="3" t="s">
        <v>31</v>
      </c>
      <c r="M1051" s="3" t="s">
        <v>47</v>
      </c>
      <c r="N1051" s="3" t="s">
        <v>27</v>
      </c>
      <c r="O1051" s="3" t="s">
        <v>56</v>
      </c>
      <c r="P1051" s="19"/>
    </row>
    <row r="1052" spans="2:16" ht="21" customHeight="1" x14ac:dyDescent="0.3">
      <c r="B1052" s="3" t="s">
        <v>14</v>
      </c>
      <c r="C1052" s="12">
        <v>1</v>
      </c>
      <c r="D1052" s="13" t="s">
        <v>72</v>
      </c>
      <c r="E1052" s="14" t="s">
        <v>42</v>
      </c>
      <c r="F1052" s="12" t="s">
        <v>46</v>
      </c>
      <c r="G1052" s="12">
        <v>3</v>
      </c>
      <c r="H1052" s="15">
        <v>12000000</v>
      </c>
      <c r="I1052" s="16">
        <v>4</v>
      </c>
      <c r="J1052" s="12">
        <v>5.6944444444444438E-3</v>
      </c>
      <c r="K1052" s="17" t="s">
        <v>18</v>
      </c>
      <c r="L1052" s="12" t="s">
        <v>19</v>
      </c>
      <c r="M1052" s="12" t="s">
        <v>47</v>
      </c>
      <c r="N1052" s="12" t="s">
        <v>36</v>
      </c>
      <c r="O1052" s="12" t="s">
        <v>58</v>
      </c>
      <c r="P1052" s="19"/>
    </row>
    <row r="1053" spans="2:16" ht="21" customHeight="1" x14ac:dyDescent="0.3">
      <c r="B1053" s="3" t="s">
        <v>14</v>
      </c>
      <c r="C1053" s="3">
        <v>13</v>
      </c>
      <c r="D1053" s="4" t="s">
        <v>59</v>
      </c>
      <c r="E1053" s="5" t="s">
        <v>16</v>
      </c>
      <c r="F1053" s="3" t="s">
        <v>46</v>
      </c>
      <c r="G1053" s="3">
        <v>4</v>
      </c>
      <c r="H1053" s="6">
        <v>15000000</v>
      </c>
      <c r="I1053" s="2">
        <v>5</v>
      </c>
      <c r="J1053" s="3">
        <v>5.6944444444444438E-3</v>
      </c>
      <c r="K1053" s="7" t="s">
        <v>18</v>
      </c>
      <c r="L1053" s="3" t="s">
        <v>38</v>
      </c>
      <c r="M1053" s="3" t="s">
        <v>52</v>
      </c>
      <c r="N1053" s="3" t="s">
        <v>27</v>
      </c>
      <c r="O1053" s="3" t="s">
        <v>56</v>
      </c>
      <c r="P1053" s="19"/>
    </row>
    <row r="1054" spans="2:16" ht="21" customHeight="1" x14ac:dyDescent="0.3">
      <c r="B1054" s="3" t="s">
        <v>14</v>
      </c>
      <c r="C1054" s="12">
        <v>11</v>
      </c>
      <c r="D1054" s="13" t="s">
        <v>61</v>
      </c>
      <c r="E1054" s="14" t="s">
        <v>30</v>
      </c>
      <c r="F1054" s="12" t="s">
        <v>17</v>
      </c>
      <c r="G1054" s="12">
        <v>2</v>
      </c>
      <c r="H1054" s="15">
        <v>38000000</v>
      </c>
      <c r="I1054" s="16">
        <v>2</v>
      </c>
      <c r="J1054" s="12">
        <v>5.6944444444444438E-3</v>
      </c>
      <c r="K1054" s="17" t="s">
        <v>50</v>
      </c>
      <c r="L1054" s="12" t="s">
        <v>19</v>
      </c>
      <c r="M1054" s="12" t="s">
        <v>26</v>
      </c>
      <c r="N1054" s="12" t="s">
        <v>21</v>
      </c>
      <c r="O1054" s="12" t="s">
        <v>66</v>
      </c>
      <c r="P1054" s="19"/>
    </row>
    <row r="1055" spans="2:16" ht="21" customHeight="1" x14ac:dyDescent="0.3">
      <c r="B1055" s="3" t="s">
        <v>14</v>
      </c>
      <c r="C1055" s="3">
        <v>12</v>
      </c>
      <c r="D1055" s="4" t="s">
        <v>63</v>
      </c>
      <c r="E1055" s="5" t="s">
        <v>16</v>
      </c>
      <c r="F1055" s="3" t="s">
        <v>46</v>
      </c>
      <c r="G1055" s="3">
        <v>1</v>
      </c>
      <c r="H1055" s="6">
        <v>7000000</v>
      </c>
      <c r="I1055" s="2">
        <v>1</v>
      </c>
      <c r="J1055" s="3">
        <v>5.6944444444444438E-3</v>
      </c>
      <c r="K1055" s="7" t="s">
        <v>18</v>
      </c>
      <c r="L1055" s="3" t="s">
        <v>43</v>
      </c>
      <c r="M1055" s="3" t="s">
        <v>20</v>
      </c>
      <c r="N1055" s="3" t="s">
        <v>36</v>
      </c>
      <c r="O1055" s="3" t="s">
        <v>69</v>
      </c>
      <c r="P1055" s="19"/>
    </row>
    <row r="1056" spans="2:16" ht="21" customHeight="1" x14ac:dyDescent="0.3">
      <c r="B1056" s="3" t="s">
        <v>14</v>
      </c>
      <c r="C1056" s="12">
        <v>27</v>
      </c>
      <c r="D1056" s="13" t="s">
        <v>23</v>
      </c>
      <c r="E1056" s="14" t="s">
        <v>34</v>
      </c>
      <c r="F1056" s="12" t="s">
        <v>71</v>
      </c>
      <c r="G1056" s="12">
        <v>5</v>
      </c>
      <c r="H1056" s="15">
        <v>25000000</v>
      </c>
      <c r="I1056" s="16">
        <v>4</v>
      </c>
      <c r="J1056" s="12">
        <v>5.6944444444444438E-3</v>
      </c>
      <c r="K1056" s="17" t="s">
        <v>18</v>
      </c>
      <c r="L1056" s="12" t="s">
        <v>60</v>
      </c>
      <c r="M1056" s="12" t="s">
        <v>55</v>
      </c>
      <c r="N1056" s="12" t="s">
        <v>21</v>
      </c>
      <c r="O1056" s="12" t="s">
        <v>67</v>
      </c>
      <c r="P1056" s="19"/>
    </row>
    <row r="1057" spans="2:16" ht="21" customHeight="1" x14ac:dyDescent="0.3">
      <c r="B1057" s="3" t="s">
        <v>73</v>
      </c>
      <c r="C1057" s="3">
        <v>12</v>
      </c>
      <c r="D1057" s="4" t="s">
        <v>62</v>
      </c>
      <c r="E1057" s="5" t="s">
        <v>53</v>
      </c>
      <c r="F1057" s="3" t="s">
        <v>24</v>
      </c>
      <c r="G1057" s="3">
        <v>0</v>
      </c>
      <c r="H1057" s="6">
        <v>0</v>
      </c>
      <c r="I1057" s="2">
        <v>3</v>
      </c>
      <c r="J1057" s="3">
        <v>5.6944444444444438E-3</v>
      </c>
      <c r="K1057" s="7"/>
      <c r="L1057" s="3"/>
      <c r="M1057" s="3" t="s">
        <v>55</v>
      </c>
      <c r="N1057" s="3" t="s">
        <v>36</v>
      </c>
      <c r="O1057" s="3" t="s">
        <v>58</v>
      </c>
      <c r="P1057" s="19"/>
    </row>
    <row r="1058" spans="2:16" ht="21" customHeight="1" x14ac:dyDescent="0.3">
      <c r="B1058" s="3" t="s">
        <v>73</v>
      </c>
      <c r="C1058" s="12">
        <v>25</v>
      </c>
      <c r="D1058" s="13" t="s">
        <v>48</v>
      </c>
      <c r="E1058" s="14" t="s">
        <v>16</v>
      </c>
      <c r="F1058" s="12" t="s">
        <v>46</v>
      </c>
      <c r="G1058" s="12">
        <v>0</v>
      </c>
      <c r="H1058" s="15">
        <v>0</v>
      </c>
      <c r="I1058" s="16">
        <v>1</v>
      </c>
      <c r="J1058" s="12">
        <v>5.6944444444444438E-3</v>
      </c>
      <c r="K1058" s="17"/>
      <c r="L1058" s="12"/>
      <c r="M1058" s="12" t="s">
        <v>52</v>
      </c>
      <c r="N1058" s="12" t="s">
        <v>39</v>
      </c>
      <c r="O1058" s="12" t="s">
        <v>70</v>
      </c>
      <c r="P1058" s="19"/>
    </row>
    <row r="1059" spans="2:16" ht="21" customHeight="1" x14ac:dyDescent="0.3">
      <c r="B1059" s="3" t="s">
        <v>73</v>
      </c>
      <c r="C1059" s="3">
        <v>12</v>
      </c>
      <c r="D1059" s="4" t="s">
        <v>62</v>
      </c>
      <c r="E1059" s="5" t="s">
        <v>53</v>
      </c>
      <c r="F1059" s="3" t="s">
        <v>24</v>
      </c>
      <c r="G1059" s="3">
        <v>0</v>
      </c>
      <c r="H1059" s="6">
        <v>0</v>
      </c>
      <c r="I1059" s="2">
        <v>3</v>
      </c>
      <c r="J1059" s="3">
        <v>5.6944444444444438E-3</v>
      </c>
      <c r="K1059" s="7"/>
      <c r="L1059" s="3"/>
      <c r="M1059" s="3" t="s">
        <v>55</v>
      </c>
      <c r="N1059" s="3" t="s">
        <v>36</v>
      </c>
      <c r="O1059" s="3" t="s">
        <v>58</v>
      </c>
      <c r="P1059" s="19"/>
    </row>
    <row r="1060" spans="2:16" ht="21" customHeight="1" x14ac:dyDescent="0.3">
      <c r="B1060" s="3" t="s">
        <v>14</v>
      </c>
      <c r="C1060" s="12">
        <v>12</v>
      </c>
      <c r="D1060" s="13" t="s">
        <v>23</v>
      </c>
      <c r="E1060" s="14" t="s">
        <v>16</v>
      </c>
      <c r="F1060" s="12" t="s">
        <v>46</v>
      </c>
      <c r="G1060" s="12">
        <v>3</v>
      </c>
      <c r="H1060" s="15">
        <v>15000000</v>
      </c>
      <c r="I1060" s="16">
        <v>1</v>
      </c>
      <c r="J1060" s="12">
        <v>5.7870370370370376E-3</v>
      </c>
      <c r="K1060" s="17" t="s">
        <v>18</v>
      </c>
      <c r="L1060" s="12" t="s">
        <v>38</v>
      </c>
      <c r="M1060" s="12" t="s">
        <v>44</v>
      </c>
      <c r="N1060" s="12" t="s">
        <v>27</v>
      </c>
      <c r="O1060" s="12" t="s">
        <v>28</v>
      </c>
      <c r="P1060" s="19"/>
    </row>
    <row r="1061" spans="2:16" ht="21" customHeight="1" x14ac:dyDescent="0.3">
      <c r="B1061" s="3" t="s">
        <v>14</v>
      </c>
      <c r="C1061" s="3">
        <v>30</v>
      </c>
      <c r="D1061" s="4" t="s">
        <v>29</v>
      </c>
      <c r="E1061" s="5" t="s">
        <v>30</v>
      </c>
      <c r="F1061" s="3" t="s">
        <v>46</v>
      </c>
      <c r="G1061" s="3">
        <v>2</v>
      </c>
      <c r="H1061" s="6">
        <v>12000000</v>
      </c>
      <c r="I1061" s="2">
        <v>2</v>
      </c>
      <c r="J1061" s="3">
        <v>5.7870370370370376E-3</v>
      </c>
      <c r="K1061" s="7" t="s">
        <v>18</v>
      </c>
      <c r="L1061" s="3" t="s">
        <v>68</v>
      </c>
      <c r="M1061" s="3" t="s">
        <v>32</v>
      </c>
      <c r="N1061" s="3" t="s">
        <v>36</v>
      </c>
      <c r="O1061" s="3" t="s">
        <v>58</v>
      </c>
      <c r="P1061" s="19"/>
    </row>
    <row r="1062" spans="2:16" ht="21" customHeight="1" x14ac:dyDescent="0.3">
      <c r="B1062" s="3" t="s">
        <v>14</v>
      </c>
      <c r="C1062" s="12">
        <v>6</v>
      </c>
      <c r="D1062" s="13" t="s">
        <v>29</v>
      </c>
      <c r="E1062" s="14" t="s">
        <v>34</v>
      </c>
      <c r="F1062" s="12" t="s">
        <v>46</v>
      </c>
      <c r="G1062" s="12">
        <v>5</v>
      </c>
      <c r="H1062" s="15">
        <v>20000000</v>
      </c>
      <c r="I1062" s="16">
        <v>2</v>
      </c>
      <c r="J1062" s="12">
        <v>5.7870370370370376E-3</v>
      </c>
      <c r="K1062" s="17" t="s">
        <v>18</v>
      </c>
      <c r="L1062" s="12" t="s">
        <v>43</v>
      </c>
      <c r="M1062" s="12" t="s">
        <v>47</v>
      </c>
      <c r="N1062" s="12" t="s">
        <v>21</v>
      </c>
      <c r="O1062" s="12" t="s">
        <v>57</v>
      </c>
      <c r="P1062" s="19"/>
    </row>
    <row r="1063" spans="2:16" ht="21" customHeight="1" x14ac:dyDescent="0.3">
      <c r="B1063" s="3" t="s">
        <v>14</v>
      </c>
      <c r="C1063" s="3">
        <v>21</v>
      </c>
      <c r="D1063" s="4" t="s">
        <v>41</v>
      </c>
      <c r="E1063" s="5" t="s">
        <v>30</v>
      </c>
      <c r="F1063" s="3" t="s">
        <v>24</v>
      </c>
      <c r="G1063" s="3">
        <v>1</v>
      </c>
      <c r="H1063" s="6">
        <v>7000000</v>
      </c>
      <c r="I1063" s="2">
        <v>2</v>
      </c>
      <c r="J1063" s="3">
        <v>5.7870370370370376E-3</v>
      </c>
      <c r="K1063" s="7" t="s">
        <v>18</v>
      </c>
      <c r="L1063" s="3" t="s">
        <v>19</v>
      </c>
      <c r="M1063" s="3" t="s">
        <v>32</v>
      </c>
      <c r="N1063" s="3" t="s">
        <v>27</v>
      </c>
      <c r="O1063" s="3" t="s">
        <v>78</v>
      </c>
      <c r="P1063" s="19"/>
    </row>
    <row r="1064" spans="2:16" ht="21" customHeight="1" x14ac:dyDescent="0.3">
      <c r="B1064" s="3" t="s">
        <v>14</v>
      </c>
      <c r="C1064" s="12">
        <v>22</v>
      </c>
      <c r="D1064" s="13" t="s">
        <v>41</v>
      </c>
      <c r="E1064" s="14" t="s">
        <v>53</v>
      </c>
      <c r="F1064" s="12" t="s">
        <v>24</v>
      </c>
      <c r="G1064" s="12">
        <v>3</v>
      </c>
      <c r="H1064" s="15">
        <v>15000000</v>
      </c>
      <c r="I1064" s="16">
        <v>5</v>
      </c>
      <c r="J1064" s="12">
        <v>5.7870370370370376E-3</v>
      </c>
      <c r="K1064" s="17" t="s">
        <v>18</v>
      </c>
      <c r="L1064" s="12" t="s">
        <v>43</v>
      </c>
      <c r="M1064" s="12" t="s">
        <v>52</v>
      </c>
      <c r="N1064" s="12" t="s">
        <v>21</v>
      </c>
      <c r="O1064" s="12" t="s">
        <v>39</v>
      </c>
      <c r="P1064" s="19"/>
    </row>
    <row r="1065" spans="2:16" ht="21" customHeight="1" x14ac:dyDescent="0.3">
      <c r="B1065" s="3" t="s">
        <v>14</v>
      </c>
      <c r="C1065" s="3">
        <v>12</v>
      </c>
      <c r="D1065" s="4" t="s">
        <v>41</v>
      </c>
      <c r="E1065" s="5" t="s">
        <v>30</v>
      </c>
      <c r="F1065" s="3" t="s">
        <v>46</v>
      </c>
      <c r="G1065" s="3">
        <v>4</v>
      </c>
      <c r="H1065" s="6">
        <v>15000000</v>
      </c>
      <c r="I1065" s="2">
        <v>4</v>
      </c>
      <c r="J1065" s="3">
        <v>5.7870370370370376E-3</v>
      </c>
      <c r="K1065" s="7" t="s">
        <v>18</v>
      </c>
      <c r="L1065" s="3" t="s">
        <v>60</v>
      </c>
      <c r="M1065" s="3" t="s">
        <v>35</v>
      </c>
      <c r="N1065" s="3" t="s">
        <v>27</v>
      </c>
      <c r="O1065" s="3" t="s">
        <v>56</v>
      </c>
      <c r="P1065" s="19"/>
    </row>
    <row r="1066" spans="2:16" ht="21" customHeight="1" x14ac:dyDescent="0.3">
      <c r="B1066" s="3" t="s">
        <v>14</v>
      </c>
      <c r="C1066" s="12">
        <v>23</v>
      </c>
      <c r="D1066" s="13" t="s">
        <v>48</v>
      </c>
      <c r="E1066" s="14" t="s">
        <v>30</v>
      </c>
      <c r="F1066" s="12" t="s">
        <v>24</v>
      </c>
      <c r="G1066" s="12">
        <v>2</v>
      </c>
      <c r="H1066" s="15">
        <v>12000000</v>
      </c>
      <c r="I1066" s="16">
        <v>1</v>
      </c>
      <c r="J1066" s="12">
        <v>5.7870370370370376E-3</v>
      </c>
      <c r="K1066" s="17" t="s">
        <v>18</v>
      </c>
      <c r="L1066" s="12" t="s">
        <v>38</v>
      </c>
      <c r="M1066" s="12" t="s">
        <v>26</v>
      </c>
      <c r="N1066" s="12" t="s">
        <v>21</v>
      </c>
      <c r="O1066" s="12" t="s">
        <v>45</v>
      </c>
      <c r="P1066" s="19"/>
    </row>
    <row r="1067" spans="2:16" ht="21" customHeight="1" x14ac:dyDescent="0.3">
      <c r="B1067" s="3" t="s">
        <v>14</v>
      </c>
      <c r="C1067" s="3">
        <v>29</v>
      </c>
      <c r="D1067" s="4" t="s">
        <v>48</v>
      </c>
      <c r="E1067" s="5" t="s">
        <v>42</v>
      </c>
      <c r="F1067" s="3" t="s">
        <v>17</v>
      </c>
      <c r="G1067" s="3">
        <v>2</v>
      </c>
      <c r="H1067" s="6">
        <v>12000000</v>
      </c>
      <c r="I1067" s="2">
        <v>2</v>
      </c>
      <c r="J1067" s="3">
        <v>5.7870370370370376E-3</v>
      </c>
      <c r="K1067" s="7" t="s">
        <v>18</v>
      </c>
      <c r="L1067" s="3" t="s">
        <v>43</v>
      </c>
      <c r="M1067" s="3" t="s">
        <v>52</v>
      </c>
      <c r="N1067" s="3" t="s">
        <v>21</v>
      </c>
      <c r="O1067" s="3" t="s">
        <v>57</v>
      </c>
      <c r="P1067" s="19"/>
    </row>
    <row r="1068" spans="2:16" ht="21" customHeight="1" x14ac:dyDescent="0.3">
      <c r="B1068" s="3" t="s">
        <v>14</v>
      </c>
      <c r="C1068" s="12">
        <v>21</v>
      </c>
      <c r="D1068" s="13" t="s">
        <v>72</v>
      </c>
      <c r="E1068" s="14" t="s">
        <v>16</v>
      </c>
      <c r="F1068" s="12" t="s">
        <v>46</v>
      </c>
      <c r="G1068" s="12">
        <v>1</v>
      </c>
      <c r="H1068" s="15">
        <v>19000000</v>
      </c>
      <c r="I1068" s="16">
        <v>2</v>
      </c>
      <c r="J1068" s="12">
        <v>5.7870370370370376E-3</v>
      </c>
      <c r="K1068" s="17" t="s">
        <v>50</v>
      </c>
      <c r="L1068" s="12" t="s">
        <v>60</v>
      </c>
      <c r="M1068" s="12" t="s">
        <v>32</v>
      </c>
      <c r="N1068" s="12" t="s">
        <v>21</v>
      </c>
      <c r="O1068" s="12" t="s">
        <v>39</v>
      </c>
      <c r="P1068" s="19"/>
    </row>
    <row r="1069" spans="2:16" ht="21" customHeight="1" x14ac:dyDescent="0.3">
      <c r="B1069" s="3" t="s">
        <v>14</v>
      </c>
      <c r="C1069" s="3">
        <v>24</v>
      </c>
      <c r="D1069" s="4" t="s">
        <v>72</v>
      </c>
      <c r="E1069" s="5" t="s">
        <v>16</v>
      </c>
      <c r="F1069" s="3" t="s">
        <v>24</v>
      </c>
      <c r="G1069" s="3">
        <v>3</v>
      </c>
      <c r="H1069" s="6">
        <v>15000000</v>
      </c>
      <c r="I1069" s="2">
        <v>1</v>
      </c>
      <c r="J1069" s="3">
        <v>5.7870370370370376E-3</v>
      </c>
      <c r="K1069" s="7" t="s">
        <v>18</v>
      </c>
      <c r="L1069" s="3" t="s">
        <v>25</v>
      </c>
      <c r="M1069" s="3" t="s">
        <v>35</v>
      </c>
      <c r="N1069" s="3" t="s">
        <v>27</v>
      </c>
      <c r="O1069" s="3" t="s">
        <v>28</v>
      </c>
      <c r="P1069" s="19"/>
    </row>
    <row r="1070" spans="2:16" ht="21" customHeight="1" x14ac:dyDescent="0.3">
      <c r="B1070" s="3" t="s">
        <v>73</v>
      </c>
      <c r="C1070" s="12">
        <v>20</v>
      </c>
      <c r="D1070" s="13" t="s">
        <v>29</v>
      </c>
      <c r="E1070" s="14" t="s">
        <v>16</v>
      </c>
      <c r="F1070" s="12" t="s">
        <v>46</v>
      </c>
      <c r="G1070" s="12">
        <v>0</v>
      </c>
      <c r="H1070" s="15">
        <v>0</v>
      </c>
      <c r="I1070" s="16">
        <v>1</v>
      </c>
      <c r="J1070" s="12">
        <v>5.7870370370370376E-3</v>
      </c>
      <c r="K1070" s="17"/>
      <c r="L1070" s="12"/>
      <c r="M1070" s="12" t="s">
        <v>52</v>
      </c>
      <c r="N1070" s="12" t="s">
        <v>27</v>
      </c>
      <c r="O1070" s="12" t="s">
        <v>56</v>
      </c>
      <c r="P1070" s="19"/>
    </row>
    <row r="1071" spans="2:16" ht="21" customHeight="1" x14ac:dyDescent="0.3">
      <c r="B1071" s="3" t="s">
        <v>73</v>
      </c>
      <c r="C1071" s="3">
        <v>8</v>
      </c>
      <c r="D1071" s="4" t="s">
        <v>41</v>
      </c>
      <c r="E1071" s="5" t="s">
        <v>42</v>
      </c>
      <c r="F1071" s="3" t="s">
        <v>46</v>
      </c>
      <c r="G1071" s="3">
        <v>0</v>
      </c>
      <c r="H1071" s="6">
        <v>0</v>
      </c>
      <c r="I1071" s="2">
        <v>5</v>
      </c>
      <c r="J1071" s="3">
        <v>5.7870370370370376E-3</v>
      </c>
      <c r="K1071" s="7"/>
      <c r="L1071" s="3"/>
      <c r="M1071" s="3" t="s">
        <v>20</v>
      </c>
      <c r="N1071" s="3" t="s">
        <v>36</v>
      </c>
      <c r="O1071" s="3" t="s">
        <v>58</v>
      </c>
      <c r="P1071" s="19"/>
    </row>
    <row r="1072" spans="2:16" ht="21" customHeight="1" x14ac:dyDescent="0.3">
      <c r="B1072" s="3" t="s">
        <v>73</v>
      </c>
      <c r="C1072" s="12">
        <v>31</v>
      </c>
      <c r="D1072" s="13" t="s">
        <v>72</v>
      </c>
      <c r="E1072" s="14" t="s">
        <v>16</v>
      </c>
      <c r="F1072" s="12" t="s">
        <v>46</v>
      </c>
      <c r="G1072" s="12">
        <v>0</v>
      </c>
      <c r="H1072" s="15">
        <v>0</v>
      </c>
      <c r="I1072" s="16">
        <v>1</v>
      </c>
      <c r="J1072" s="12">
        <v>5.7870370370370376E-3</v>
      </c>
      <c r="K1072" s="17"/>
      <c r="L1072" s="12"/>
      <c r="M1072" s="12" t="s">
        <v>55</v>
      </c>
      <c r="N1072" s="12" t="s">
        <v>39</v>
      </c>
      <c r="O1072" s="12" t="s">
        <v>40</v>
      </c>
      <c r="P1072" s="19"/>
    </row>
    <row r="1073" spans="2:16" ht="21" customHeight="1" x14ac:dyDescent="0.3">
      <c r="B1073" s="3" t="s">
        <v>14</v>
      </c>
      <c r="C1073" s="3">
        <v>30</v>
      </c>
      <c r="D1073" s="4" t="s">
        <v>23</v>
      </c>
      <c r="E1073" s="5" t="s">
        <v>30</v>
      </c>
      <c r="F1073" s="3" t="s">
        <v>17</v>
      </c>
      <c r="G1073" s="3">
        <v>2</v>
      </c>
      <c r="H1073" s="6">
        <v>38000000</v>
      </c>
      <c r="I1073" s="2">
        <v>2</v>
      </c>
      <c r="J1073" s="3">
        <v>6.0185185185185177E-3</v>
      </c>
      <c r="K1073" s="7" t="s">
        <v>50</v>
      </c>
      <c r="L1073" s="3" t="s">
        <v>60</v>
      </c>
      <c r="M1073" s="3" t="s">
        <v>20</v>
      </c>
      <c r="N1073" s="3" t="s">
        <v>27</v>
      </c>
      <c r="O1073" s="3" t="s">
        <v>33</v>
      </c>
      <c r="P1073" s="19"/>
    </row>
    <row r="1074" spans="2:16" ht="21" customHeight="1" x14ac:dyDescent="0.3">
      <c r="B1074" s="3" t="s">
        <v>14</v>
      </c>
      <c r="C1074" s="12">
        <v>28</v>
      </c>
      <c r="D1074" s="13" t="s">
        <v>29</v>
      </c>
      <c r="E1074" s="14" t="s">
        <v>16</v>
      </c>
      <c r="F1074" s="12" t="s">
        <v>46</v>
      </c>
      <c r="G1074" s="12">
        <v>2</v>
      </c>
      <c r="H1074" s="15">
        <v>12000000</v>
      </c>
      <c r="I1074" s="16">
        <v>2</v>
      </c>
      <c r="J1074" s="12">
        <v>6.0185185185185177E-3</v>
      </c>
      <c r="K1074" s="17" t="s">
        <v>18</v>
      </c>
      <c r="L1074" s="12" t="s">
        <v>31</v>
      </c>
      <c r="M1074" s="12" t="s">
        <v>32</v>
      </c>
      <c r="N1074" s="12" t="s">
        <v>39</v>
      </c>
      <c r="O1074" s="12" t="s">
        <v>70</v>
      </c>
      <c r="P1074" s="19"/>
    </row>
    <row r="1075" spans="2:16" ht="21" customHeight="1" x14ac:dyDescent="0.3">
      <c r="B1075" s="3" t="s">
        <v>14</v>
      </c>
      <c r="C1075" s="3">
        <v>28</v>
      </c>
      <c r="D1075" s="4" t="s">
        <v>29</v>
      </c>
      <c r="E1075" s="5" t="s">
        <v>42</v>
      </c>
      <c r="F1075" s="3" t="s">
        <v>24</v>
      </c>
      <c r="G1075" s="3">
        <v>3</v>
      </c>
      <c r="H1075" s="6">
        <v>15000000</v>
      </c>
      <c r="I1075" s="2">
        <v>2</v>
      </c>
      <c r="J1075" s="3">
        <v>6.0185185185185177E-3</v>
      </c>
      <c r="K1075" s="7" t="s">
        <v>18</v>
      </c>
      <c r="L1075" s="3" t="s">
        <v>19</v>
      </c>
      <c r="M1075" s="3" t="s">
        <v>32</v>
      </c>
      <c r="N1075" s="3" t="s">
        <v>39</v>
      </c>
      <c r="O1075" s="3" t="s">
        <v>70</v>
      </c>
      <c r="P1075" s="19"/>
    </row>
    <row r="1076" spans="2:16" ht="21" customHeight="1" x14ac:dyDescent="0.3">
      <c r="B1076" s="3" t="s">
        <v>14</v>
      </c>
      <c r="C1076" s="12">
        <v>30</v>
      </c>
      <c r="D1076" s="13" t="s">
        <v>29</v>
      </c>
      <c r="E1076" s="14" t="s">
        <v>76</v>
      </c>
      <c r="F1076" s="12" t="s">
        <v>24</v>
      </c>
      <c r="G1076" s="12">
        <v>3</v>
      </c>
      <c r="H1076" s="15">
        <v>15000000</v>
      </c>
      <c r="I1076" s="16">
        <v>4</v>
      </c>
      <c r="J1076" s="12">
        <v>6.0185185185185177E-3</v>
      </c>
      <c r="K1076" s="17" t="s">
        <v>18</v>
      </c>
      <c r="L1076" s="12" t="s">
        <v>60</v>
      </c>
      <c r="M1076" s="12" t="s">
        <v>35</v>
      </c>
      <c r="N1076" s="12" t="s">
        <v>27</v>
      </c>
      <c r="O1076" s="12" t="s">
        <v>28</v>
      </c>
      <c r="P1076" s="19"/>
    </row>
    <row r="1077" spans="2:16" ht="21" customHeight="1" x14ac:dyDescent="0.3">
      <c r="B1077" s="3" t="s">
        <v>14</v>
      </c>
      <c r="C1077" s="3">
        <v>30</v>
      </c>
      <c r="D1077" s="4" t="s">
        <v>29</v>
      </c>
      <c r="E1077" s="5" t="s">
        <v>34</v>
      </c>
      <c r="F1077" s="3" t="s">
        <v>17</v>
      </c>
      <c r="G1077" s="3">
        <v>2</v>
      </c>
      <c r="H1077" s="6">
        <v>12000000</v>
      </c>
      <c r="I1077" s="2">
        <v>2</v>
      </c>
      <c r="J1077" s="3">
        <v>6.0185185185185177E-3</v>
      </c>
      <c r="K1077" s="7" t="s">
        <v>18</v>
      </c>
      <c r="L1077" s="3" t="s">
        <v>60</v>
      </c>
      <c r="M1077" s="3" t="s">
        <v>47</v>
      </c>
      <c r="N1077" s="3" t="s">
        <v>27</v>
      </c>
      <c r="O1077" s="3" t="s">
        <v>28</v>
      </c>
      <c r="P1077" s="19"/>
    </row>
    <row r="1078" spans="2:16" ht="21" customHeight="1" x14ac:dyDescent="0.3">
      <c r="B1078" s="3" t="s">
        <v>14</v>
      </c>
      <c r="C1078" s="12">
        <v>6</v>
      </c>
      <c r="D1078" s="13" t="s">
        <v>29</v>
      </c>
      <c r="E1078" s="14" t="s">
        <v>76</v>
      </c>
      <c r="F1078" s="12" t="s">
        <v>24</v>
      </c>
      <c r="G1078" s="12">
        <v>3</v>
      </c>
      <c r="H1078" s="15">
        <v>15000000</v>
      </c>
      <c r="I1078" s="16">
        <v>4</v>
      </c>
      <c r="J1078" s="12">
        <v>6.0185185185185177E-3</v>
      </c>
      <c r="K1078" s="17" t="s">
        <v>18</v>
      </c>
      <c r="L1078" s="12" t="s">
        <v>43</v>
      </c>
      <c r="M1078" s="12" t="s">
        <v>52</v>
      </c>
      <c r="N1078" s="12" t="s">
        <v>27</v>
      </c>
      <c r="O1078" s="12" t="s">
        <v>28</v>
      </c>
      <c r="P1078" s="19"/>
    </row>
    <row r="1079" spans="2:16" ht="21" customHeight="1" x14ac:dyDescent="0.3">
      <c r="B1079" s="3" t="s">
        <v>14</v>
      </c>
      <c r="C1079" s="3">
        <v>27</v>
      </c>
      <c r="D1079" s="4" t="s">
        <v>41</v>
      </c>
      <c r="E1079" s="5" t="s">
        <v>16</v>
      </c>
      <c r="F1079" s="3" t="s">
        <v>24</v>
      </c>
      <c r="G1079" s="3">
        <v>4</v>
      </c>
      <c r="H1079" s="6">
        <v>20000000</v>
      </c>
      <c r="I1079" s="2">
        <v>5</v>
      </c>
      <c r="J1079" s="3">
        <v>6.0185185185185177E-3</v>
      </c>
      <c r="K1079" s="7" t="s">
        <v>65</v>
      </c>
      <c r="L1079" s="3" t="s">
        <v>60</v>
      </c>
      <c r="M1079" s="3" t="s">
        <v>55</v>
      </c>
      <c r="N1079" s="3" t="s">
        <v>27</v>
      </c>
      <c r="O1079" s="3" t="s">
        <v>56</v>
      </c>
      <c r="P1079" s="19"/>
    </row>
    <row r="1080" spans="2:16" ht="21" customHeight="1" x14ac:dyDescent="0.3">
      <c r="B1080" s="3" t="s">
        <v>14</v>
      </c>
      <c r="C1080" s="12">
        <v>11</v>
      </c>
      <c r="D1080" s="13" t="s">
        <v>41</v>
      </c>
      <c r="E1080" s="14" t="s">
        <v>53</v>
      </c>
      <c r="F1080" s="12" t="s">
        <v>17</v>
      </c>
      <c r="G1080" s="12">
        <v>1</v>
      </c>
      <c r="H1080" s="15">
        <v>7000000</v>
      </c>
      <c r="I1080" s="16">
        <v>1</v>
      </c>
      <c r="J1080" s="12">
        <v>6.0185185185185177E-3</v>
      </c>
      <c r="K1080" s="17" t="s">
        <v>18</v>
      </c>
      <c r="L1080" s="12" t="s">
        <v>19</v>
      </c>
      <c r="M1080" s="12" t="s">
        <v>32</v>
      </c>
      <c r="N1080" s="12" t="s">
        <v>36</v>
      </c>
      <c r="O1080" s="12" t="s">
        <v>58</v>
      </c>
      <c r="P1080" s="19"/>
    </row>
    <row r="1081" spans="2:16" ht="21" customHeight="1" x14ac:dyDescent="0.3">
      <c r="B1081" s="3" t="s">
        <v>14</v>
      </c>
      <c r="C1081" s="3">
        <v>29</v>
      </c>
      <c r="D1081" s="4" t="s">
        <v>41</v>
      </c>
      <c r="E1081" s="5" t="s">
        <v>42</v>
      </c>
      <c r="F1081" s="3" t="s">
        <v>46</v>
      </c>
      <c r="G1081" s="3">
        <v>2</v>
      </c>
      <c r="H1081" s="6">
        <v>12000000</v>
      </c>
      <c r="I1081" s="2">
        <v>2</v>
      </c>
      <c r="J1081" s="3">
        <v>6.0185185185185177E-3</v>
      </c>
      <c r="K1081" s="7" t="s">
        <v>18</v>
      </c>
      <c r="L1081" s="3" t="s">
        <v>38</v>
      </c>
      <c r="M1081" s="3" t="s">
        <v>32</v>
      </c>
      <c r="N1081" s="3" t="s">
        <v>21</v>
      </c>
      <c r="O1081" s="3" t="s">
        <v>45</v>
      </c>
      <c r="P1081" s="19"/>
    </row>
    <row r="1082" spans="2:16" ht="21" customHeight="1" x14ac:dyDescent="0.3">
      <c r="B1082" s="3" t="s">
        <v>14</v>
      </c>
      <c r="C1082" s="12">
        <v>7</v>
      </c>
      <c r="D1082" s="13" t="s">
        <v>41</v>
      </c>
      <c r="E1082" s="14" t="s">
        <v>42</v>
      </c>
      <c r="F1082" s="12" t="s">
        <v>17</v>
      </c>
      <c r="G1082" s="12">
        <v>2</v>
      </c>
      <c r="H1082" s="15">
        <v>12000000</v>
      </c>
      <c r="I1082" s="16">
        <v>7</v>
      </c>
      <c r="J1082" s="12">
        <v>6.0185185185185177E-3</v>
      </c>
      <c r="K1082" s="17" t="s">
        <v>18</v>
      </c>
      <c r="L1082" s="12" t="s">
        <v>19</v>
      </c>
      <c r="M1082" s="12" t="s">
        <v>20</v>
      </c>
      <c r="N1082" s="12" t="s">
        <v>36</v>
      </c>
      <c r="O1082" s="12" t="s">
        <v>69</v>
      </c>
      <c r="P1082" s="19"/>
    </row>
    <row r="1083" spans="2:16" ht="21" customHeight="1" x14ac:dyDescent="0.3">
      <c r="B1083" s="3" t="s">
        <v>14</v>
      </c>
      <c r="C1083" s="3">
        <v>8</v>
      </c>
      <c r="D1083" s="4" t="s">
        <v>41</v>
      </c>
      <c r="E1083" s="5" t="s">
        <v>16</v>
      </c>
      <c r="F1083" s="3" t="s">
        <v>46</v>
      </c>
      <c r="G1083" s="3">
        <v>3</v>
      </c>
      <c r="H1083" s="6">
        <v>15000000</v>
      </c>
      <c r="I1083" s="2">
        <v>2</v>
      </c>
      <c r="J1083" s="3">
        <v>6.0185185185185177E-3</v>
      </c>
      <c r="K1083" s="7" t="s">
        <v>18</v>
      </c>
      <c r="L1083" s="3" t="s">
        <v>25</v>
      </c>
      <c r="M1083" s="3" t="s">
        <v>47</v>
      </c>
      <c r="N1083" s="3" t="s">
        <v>27</v>
      </c>
      <c r="O1083" s="3" t="s">
        <v>74</v>
      </c>
      <c r="P1083" s="19"/>
    </row>
    <row r="1084" spans="2:16" ht="21" customHeight="1" x14ac:dyDescent="0.3">
      <c r="B1084" s="3" t="s">
        <v>14</v>
      </c>
      <c r="C1084" s="12">
        <v>11</v>
      </c>
      <c r="D1084" s="13" t="s">
        <v>41</v>
      </c>
      <c r="E1084" s="14" t="s">
        <v>30</v>
      </c>
      <c r="F1084" s="12" t="s">
        <v>71</v>
      </c>
      <c r="G1084" s="12">
        <v>4</v>
      </c>
      <c r="H1084" s="15">
        <v>20000000</v>
      </c>
      <c r="I1084" s="16">
        <v>5</v>
      </c>
      <c r="J1084" s="12">
        <v>6.0185185185185177E-3</v>
      </c>
      <c r="K1084" s="17" t="s">
        <v>18</v>
      </c>
      <c r="L1084" s="12" t="s">
        <v>43</v>
      </c>
      <c r="M1084" s="12" t="s">
        <v>55</v>
      </c>
      <c r="N1084" s="12" t="s">
        <v>36</v>
      </c>
      <c r="O1084" s="12" t="s">
        <v>58</v>
      </c>
      <c r="P1084" s="19"/>
    </row>
    <row r="1085" spans="2:16" ht="21" customHeight="1" x14ac:dyDescent="0.3">
      <c r="B1085" s="3" t="s">
        <v>14</v>
      </c>
      <c r="C1085" s="3">
        <v>22</v>
      </c>
      <c r="D1085" s="4" t="s">
        <v>48</v>
      </c>
      <c r="E1085" s="5" t="s">
        <v>30</v>
      </c>
      <c r="F1085" s="3" t="s">
        <v>17</v>
      </c>
      <c r="G1085" s="3">
        <v>1</v>
      </c>
      <c r="H1085" s="6">
        <v>19000000</v>
      </c>
      <c r="I1085" s="2">
        <v>1</v>
      </c>
      <c r="J1085" s="3">
        <v>6.0185185185185177E-3</v>
      </c>
      <c r="K1085" s="7" t="s">
        <v>50</v>
      </c>
      <c r="L1085" s="3" t="s">
        <v>31</v>
      </c>
      <c r="M1085" s="3" t="s">
        <v>44</v>
      </c>
      <c r="N1085" s="3" t="s">
        <v>27</v>
      </c>
      <c r="O1085" s="3" t="s">
        <v>28</v>
      </c>
      <c r="P1085" s="19"/>
    </row>
    <row r="1086" spans="2:16" ht="21" customHeight="1" x14ac:dyDescent="0.3">
      <c r="B1086" s="3" t="s">
        <v>14</v>
      </c>
      <c r="C1086" s="12">
        <v>6</v>
      </c>
      <c r="D1086" s="13" t="s">
        <v>48</v>
      </c>
      <c r="E1086" s="14" t="s">
        <v>16</v>
      </c>
      <c r="F1086" s="12" t="s">
        <v>46</v>
      </c>
      <c r="G1086" s="12">
        <v>4</v>
      </c>
      <c r="H1086" s="15">
        <v>20000000</v>
      </c>
      <c r="I1086" s="16">
        <v>1</v>
      </c>
      <c r="J1086" s="12">
        <v>6.0185185185185177E-3</v>
      </c>
      <c r="K1086" s="17" t="s">
        <v>65</v>
      </c>
      <c r="L1086" s="12" t="s">
        <v>68</v>
      </c>
      <c r="M1086" s="12" t="s">
        <v>32</v>
      </c>
      <c r="N1086" s="12" t="s">
        <v>21</v>
      </c>
      <c r="O1086" s="12" t="s">
        <v>39</v>
      </c>
      <c r="P1086" s="19"/>
    </row>
    <row r="1087" spans="2:16" ht="21" customHeight="1" x14ac:dyDescent="0.3">
      <c r="B1087" s="3" t="s">
        <v>14</v>
      </c>
      <c r="C1087" s="3">
        <v>1</v>
      </c>
      <c r="D1087" s="4" t="s">
        <v>48</v>
      </c>
      <c r="E1087" s="5" t="s">
        <v>34</v>
      </c>
      <c r="F1087" s="3" t="s">
        <v>17</v>
      </c>
      <c r="G1087" s="3">
        <v>2</v>
      </c>
      <c r="H1087" s="6">
        <v>12000000</v>
      </c>
      <c r="I1087" s="2">
        <v>1</v>
      </c>
      <c r="J1087" s="3">
        <v>6.0185185185185177E-3</v>
      </c>
      <c r="K1087" s="7" t="s">
        <v>18</v>
      </c>
      <c r="L1087" s="3" t="s">
        <v>31</v>
      </c>
      <c r="M1087" s="3" t="s">
        <v>32</v>
      </c>
      <c r="N1087" s="3" t="s">
        <v>21</v>
      </c>
      <c r="O1087" s="3" t="s">
        <v>57</v>
      </c>
      <c r="P1087" s="19"/>
    </row>
    <row r="1088" spans="2:16" ht="21" customHeight="1" x14ac:dyDescent="0.3">
      <c r="B1088" s="3" t="s">
        <v>14</v>
      </c>
      <c r="C1088" s="12">
        <v>14</v>
      </c>
      <c r="D1088" s="13" t="s">
        <v>48</v>
      </c>
      <c r="E1088" s="14" t="s">
        <v>42</v>
      </c>
      <c r="F1088" s="12" t="s">
        <v>46</v>
      </c>
      <c r="G1088" s="12">
        <v>5</v>
      </c>
      <c r="H1088" s="15">
        <v>25000000</v>
      </c>
      <c r="I1088" s="16">
        <v>1</v>
      </c>
      <c r="J1088" s="12">
        <v>6.0185185185185177E-3</v>
      </c>
      <c r="K1088" s="17" t="s">
        <v>18</v>
      </c>
      <c r="L1088" s="12" t="s">
        <v>54</v>
      </c>
      <c r="M1088" s="12" t="s">
        <v>32</v>
      </c>
      <c r="N1088" s="12" t="s">
        <v>27</v>
      </c>
      <c r="O1088" s="12" t="s">
        <v>33</v>
      </c>
      <c r="P1088" s="19"/>
    </row>
    <row r="1089" spans="2:16" ht="21" customHeight="1" x14ac:dyDescent="0.3">
      <c r="B1089" s="3" t="s">
        <v>14</v>
      </c>
      <c r="C1089" s="3">
        <v>10</v>
      </c>
      <c r="D1089" s="4" t="s">
        <v>48</v>
      </c>
      <c r="E1089" s="5" t="s">
        <v>16</v>
      </c>
      <c r="F1089" s="3" t="s">
        <v>24</v>
      </c>
      <c r="G1089" s="3">
        <v>1</v>
      </c>
      <c r="H1089" s="6">
        <v>7000000</v>
      </c>
      <c r="I1089" s="2">
        <v>2</v>
      </c>
      <c r="J1089" s="3">
        <v>6.0185185185185177E-3</v>
      </c>
      <c r="K1089" s="7" t="s">
        <v>18</v>
      </c>
      <c r="L1089" s="3" t="s">
        <v>68</v>
      </c>
      <c r="M1089" s="3" t="s">
        <v>52</v>
      </c>
      <c r="N1089" s="3" t="s">
        <v>21</v>
      </c>
      <c r="O1089" s="3" t="s">
        <v>39</v>
      </c>
      <c r="P1089" s="19"/>
    </row>
    <row r="1090" spans="2:16" ht="21" customHeight="1" x14ac:dyDescent="0.3">
      <c r="B1090" s="3" t="s">
        <v>14</v>
      </c>
      <c r="C1090" s="12">
        <v>13</v>
      </c>
      <c r="D1090" s="13" t="s">
        <v>72</v>
      </c>
      <c r="E1090" s="14" t="s">
        <v>34</v>
      </c>
      <c r="F1090" s="12" t="s">
        <v>46</v>
      </c>
      <c r="G1090" s="12">
        <v>1</v>
      </c>
      <c r="H1090" s="15">
        <v>19000000</v>
      </c>
      <c r="I1090" s="16">
        <v>2</v>
      </c>
      <c r="J1090" s="12">
        <v>6.0185185185185177E-3</v>
      </c>
      <c r="K1090" s="17" t="s">
        <v>50</v>
      </c>
      <c r="L1090" s="12" t="s">
        <v>19</v>
      </c>
      <c r="M1090" s="12" t="s">
        <v>55</v>
      </c>
      <c r="N1090" s="12" t="s">
        <v>21</v>
      </c>
      <c r="O1090" s="12" t="s">
        <v>45</v>
      </c>
      <c r="P1090" s="19"/>
    </row>
    <row r="1091" spans="2:16" ht="21" customHeight="1" x14ac:dyDescent="0.3">
      <c r="B1091" s="3" t="s">
        <v>14</v>
      </c>
      <c r="C1091" s="3">
        <v>16</v>
      </c>
      <c r="D1091" s="4" t="s">
        <v>72</v>
      </c>
      <c r="E1091" s="5" t="s">
        <v>16</v>
      </c>
      <c r="F1091" s="3" t="s">
        <v>17</v>
      </c>
      <c r="G1091" s="3">
        <v>5</v>
      </c>
      <c r="H1091" s="6">
        <v>20000000</v>
      </c>
      <c r="I1091" s="2">
        <v>4</v>
      </c>
      <c r="J1091" s="3">
        <v>6.0185185185185177E-3</v>
      </c>
      <c r="K1091" s="7" t="s">
        <v>18</v>
      </c>
      <c r="L1091" s="3" t="s">
        <v>60</v>
      </c>
      <c r="M1091" s="3" t="s">
        <v>35</v>
      </c>
      <c r="N1091" s="3" t="s">
        <v>27</v>
      </c>
      <c r="O1091" s="3" t="s">
        <v>56</v>
      </c>
      <c r="P1091" s="19"/>
    </row>
    <row r="1092" spans="2:16" ht="21" customHeight="1" x14ac:dyDescent="0.3">
      <c r="B1092" s="3" t="s">
        <v>14</v>
      </c>
      <c r="C1092" s="12">
        <v>17</v>
      </c>
      <c r="D1092" s="13" t="s">
        <v>72</v>
      </c>
      <c r="E1092" s="14" t="s">
        <v>34</v>
      </c>
      <c r="F1092" s="12" t="s">
        <v>46</v>
      </c>
      <c r="G1092" s="12">
        <v>5</v>
      </c>
      <c r="H1092" s="15">
        <v>21000000</v>
      </c>
      <c r="I1092" s="16">
        <v>6</v>
      </c>
      <c r="J1092" s="12">
        <v>6.0185185185185177E-3</v>
      </c>
      <c r="K1092" s="17" t="s">
        <v>18</v>
      </c>
      <c r="L1092" s="12" t="s">
        <v>31</v>
      </c>
      <c r="M1092" s="12" t="s">
        <v>35</v>
      </c>
      <c r="N1092" s="12" t="s">
        <v>39</v>
      </c>
      <c r="O1092" s="12" t="s">
        <v>40</v>
      </c>
      <c r="P1092" s="19"/>
    </row>
    <row r="1093" spans="2:16" ht="21" customHeight="1" x14ac:dyDescent="0.3">
      <c r="B1093" s="3" t="s">
        <v>14</v>
      </c>
      <c r="C1093" s="3">
        <v>30</v>
      </c>
      <c r="D1093" s="4" t="s">
        <v>23</v>
      </c>
      <c r="E1093" s="5" t="s">
        <v>30</v>
      </c>
      <c r="F1093" s="3" t="s">
        <v>17</v>
      </c>
      <c r="G1093" s="3">
        <v>2</v>
      </c>
      <c r="H1093" s="6">
        <v>38000000</v>
      </c>
      <c r="I1093" s="2">
        <v>2</v>
      </c>
      <c r="J1093" s="3">
        <v>6.0185185185185177E-3</v>
      </c>
      <c r="K1093" s="7" t="s">
        <v>50</v>
      </c>
      <c r="L1093" s="3" t="s">
        <v>60</v>
      </c>
      <c r="M1093" s="3" t="s">
        <v>20</v>
      </c>
      <c r="N1093" s="3" t="s">
        <v>27</v>
      </c>
      <c r="O1093" s="3" t="s">
        <v>33</v>
      </c>
      <c r="P1093" s="19"/>
    </row>
    <row r="1094" spans="2:16" ht="21" customHeight="1" x14ac:dyDescent="0.3">
      <c r="B1094" s="3" t="s">
        <v>73</v>
      </c>
      <c r="C1094" s="12">
        <v>5</v>
      </c>
      <c r="D1094" s="13" t="s">
        <v>59</v>
      </c>
      <c r="E1094" s="14" t="s">
        <v>16</v>
      </c>
      <c r="F1094" s="12" t="s">
        <v>49</v>
      </c>
      <c r="G1094" s="12">
        <v>0</v>
      </c>
      <c r="H1094" s="15">
        <v>0</v>
      </c>
      <c r="I1094" s="16">
        <v>4</v>
      </c>
      <c r="J1094" s="12">
        <v>6.0185185185185177E-3</v>
      </c>
      <c r="K1094" s="17"/>
      <c r="L1094" s="12"/>
      <c r="M1094" s="12" t="s">
        <v>52</v>
      </c>
      <c r="N1094" s="12" t="s">
        <v>27</v>
      </c>
      <c r="O1094" s="12" t="s">
        <v>28</v>
      </c>
      <c r="P1094" s="19"/>
    </row>
    <row r="1095" spans="2:16" ht="21" customHeight="1" x14ac:dyDescent="0.3">
      <c r="B1095" s="3" t="s">
        <v>73</v>
      </c>
      <c r="C1095" s="3">
        <v>10</v>
      </c>
      <c r="D1095" s="4" t="s">
        <v>75</v>
      </c>
      <c r="E1095" s="5" t="s">
        <v>42</v>
      </c>
      <c r="F1095" s="3" t="s">
        <v>24</v>
      </c>
      <c r="G1095" s="3">
        <v>0</v>
      </c>
      <c r="H1095" s="6">
        <v>0</v>
      </c>
      <c r="I1095" s="2">
        <v>3</v>
      </c>
      <c r="J1095" s="3">
        <v>6.0185185185185177E-3</v>
      </c>
      <c r="K1095" s="7"/>
      <c r="L1095" s="3"/>
      <c r="M1095" s="3" t="s">
        <v>55</v>
      </c>
      <c r="N1095" s="3" t="s">
        <v>39</v>
      </c>
      <c r="O1095" s="3" t="s">
        <v>40</v>
      </c>
      <c r="P1095" s="19"/>
    </row>
    <row r="1096" spans="2:16" ht="21" customHeight="1" x14ac:dyDescent="0.3">
      <c r="B1096" s="3" t="s">
        <v>73</v>
      </c>
      <c r="C1096" s="12">
        <v>12</v>
      </c>
      <c r="D1096" s="13" t="s">
        <v>23</v>
      </c>
      <c r="E1096" s="14" t="s">
        <v>42</v>
      </c>
      <c r="F1096" s="12" t="s">
        <v>49</v>
      </c>
      <c r="G1096" s="12">
        <v>0</v>
      </c>
      <c r="H1096" s="15">
        <v>0</v>
      </c>
      <c r="I1096" s="16">
        <v>1</v>
      </c>
      <c r="J1096" s="12">
        <v>6.0185185185185177E-3</v>
      </c>
      <c r="K1096" s="17"/>
      <c r="L1096" s="12"/>
      <c r="M1096" s="12" t="s">
        <v>32</v>
      </c>
      <c r="N1096" s="12" t="s">
        <v>21</v>
      </c>
      <c r="O1096" s="12" t="s">
        <v>39</v>
      </c>
      <c r="P1096" s="19"/>
    </row>
    <row r="1097" spans="2:16" ht="21" customHeight="1" x14ac:dyDescent="0.3">
      <c r="B1097" s="3" t="s">
        <v>73</v>
      </c>
      <c r="C1097" s="3">
        <v>30</v>
      </c>
      <c r="D1097" s="4" t="s">
        <v>29</v>
      </c>
      <c r="E1097" s="5" t="s">
        <v>42</v>
      </c>
      <c r="F1097" s="3" t="s">
        <v>24</v>
      </c>
      <c r="G1097" s="3">
        <v>0</v>
      </c>
      <c r="H1097" s="6">
        <v>0</v>
      </c>
      <c r="I1097" s="2">
        <v>2</v>
      </c>
      <c r="J1097" s="3">
        <v>6.0185185185185177E-3</v>
      </c>
      <c r="K1097" s="7"/>
      <c r="L1097" s="3"/>
      <c r="M1097" s="3" t="s">
        <v>55</v>
      </c>
      <c r="N1097" s="3" t="s">
        <v>21</v>
      </c>
      <c r="O1097" s="3" t="s">
        <v>45</v>
      </c>
      <c r="P1097" s="19"/>
    </row>
    <row r="1098" spans="2:16" ht="21" customHeight="1" x14ac:dyDescent="0.3">
      <c r="B1098" s="3" t="s">
        <v>73</v>
      </c>
      <c r="C1098" s="12">
        <v>30</v>
      </c>
      <c r="D1098" s="13" t="s">
        <v>72</v>
      </c>
      <c r="E1098" s="14" t="s">
        <v>16</v>
      </c>
      <c r="F1098" s="12" t="s">
        <v>46</v>
      </c>
      <c r="G1098" s="12">
        <v>0</v>
      </c>
      <c r="H1098" s="15">
        <v>0</v>
      </c>
      <c r="I1098" s="16">
        <v>5</v>
      </c>
      <c r="J1098" s="12">
        <v>6.0185185185185177E-3</v>
      </c>
      <c r="K1098" s="17"/>
      <c r="L1098" s="12"/>
      <c r="M1098" s="12" t="s">
        <v>32</v>
      </c>
      <c r="N1098" s="12" t="s">
        <v>36</v>
      </c>
      <c r="O1098" s="12" t="s">
        <v>58</v>
      </c>
      <c r="P1098" s="19"/>
    </row>
    <row r="1099" spans="2:16" ht="21" customHeight="1" x14ac:dyDescent="0.3">
      <c r="B1099" s="3" t="s">
        <v>73</v>
      </c>
      <c r="C1099" s="3">
        <v>30</v>
      </c>
      <c r="D1099" s="4" t="s">
        <v>72</v>
      </c>
      <c r="E1099" s="5" t="s">
        <v>53</v>
      </c>
      <c r="F1099" s="3" t="s">
        <v>17</v>
      </c>
      <c r="G1099" s="3">
        <v>0</v>
      </c>
      <c r="H1099" s="6">
        <v>0</v>
      </c>
      <c r="I1099" s="2">
        <v>3</v>
      </c>
      <c r="J1099" s="3">
        <v>6.0185185185185177E-3</v>
      </c>
      <c r="K1099" s="7"/>
      <c r="L1099" s="3"/>
      <c r="M1099" s="3" t="s">
        <v>44</v>
      </c>
      <c r="N1099" s="3" t="s">
        <v>39</v>
      </c>
      <c r="O1099" s="3" t="s">
        <v>70</v>
      </c>
      <c r="P1099" s="19"/>
    </row>
    <row r="1100" spans="2:16" ht="21" customHeight="1" x14ac:dyDescent="0.3">
      <c r="B1100" s="3" t="s">
        <v>73</v>
      </c>
      <c r="C1100" s="12">
        <v>5</v>
      </c>
      <c r="D1100" s="13" t="s">
        <v>59</v>
      </c>
      <c r="E1100" s="14" t="s">
        <v>16</v>
      </c>
      <c r="F1100" s="12" t="s">
        <v>49</v>
      </c>
      <c r="G1100" s="12">
        <v>0</v>
      </c>
      <c r="H1100" s="15">
        <v>0</v>
      </c>
      <c r="I1100" s="16">
        <v>4</v>
      </c>
      <c r="J1100" s="12">
        <v>6.0185185185185177E-3</v>
      </c>
      <c r="K1100" s="17"/>
      <c r="L1100" s="12"/>
      <c r="M1100" s="12" t="s">
        <v>52</v>
      </c>
      <c r="N1100" s="12" t="s">
        <v>27</v>
      </c>
      <c r="O1100" s="12" t="s">
        <v>28</v>
      </c>
      <c r="P1100" s="19"/>
    </row>
    <row r="1101" spans="2:16" ht="21" customHeight="1" x14ac:dyDescent="0.3">
      <c r="B1101" s="3" t="s">
        <v>73</v>
      </c>
      <c r="C1101" s="3">
        <v>10</v>
      </c>
      <c r="D1101" s="4" t="s">
        <v>75</v>
      </c>
      <c r="E1101" s="5" t="s">
        <v>42</v>
      </c>
      <c r="F1101" s="3" t="s">
        <v>24</v>
      </c>
      <c r="G1101" s="3">
        <v>0</v>
      </c>
      <c r="H1101" s="6">
        <v>0</v>
      </c>
      <c r="I1101" s="2">
        <v>3</v>
      </c>
      <c r="J1101" s="3">
        <v>6.0185185185185177E-3</v>
      </c>
      <c r="K1101" s="7"/>
      <c r="L1101" s="3"/>
      <c r="M1101" s="3" t="s">
        <v>55</v>
      </c>
      <c r="N1101" s="3" t="s">
        <v>39</v>
      </c>
      <c r="O1101" s="3" t="s">
        <v>40</v>
      </c>
      <c r="P1101" s="19"/>
    </row>
    <row r="1102" spans="2:16" ht="21" customHeight="1" x14ac:dyDescent="0.3">
      <c r="B1102" s="3" t="s">
        <v>14</v>
      </c>
      <c r="C1102" s="12">
        <v>26</v>
      </c>
      <c r="D1102" s="13" t="s">
        <v>23</v>
      </c>
      <c r="E1102" s="14" t="s">
        <v>30</v>
      </c>
      <c r="F1102" s="12" t="s">
        <v>46</v>
      </c>
      <c r="G1102" s="12">
        <v>3</v>
      </c>
      <c r="H1102" s="15">
        <v>15000000</v>
      </c>
      <c r="I1102" s="16">
        <v>2</v>
      </c>
      <c r="J1102" s="12">
        <v>6.2499999999999995E-3</v>
      </c>
      <c r="K1102" s="17" t="s">
        <v>18</v>
      </c>
      <c r="L1102" s="12" t="s">
        <v>38</v>
      </c>
      <c r="M1102" s="12" t="s">
        <v>20</v>
      </c>
      <c r="N1102" s="12" t="s">
        <v>21</v>
      </c>
      <c r="O1102" s="12" t="s">
        <v>67</v>
      </c>
      <c r="P1102" s="19"/>
    </row>
    <row r="1103" spans="2:16" ht="21" customHeight="1" x14ac:dyDescent="0.3">
      <c r="B1103" s="3" t="s">
        <v>14</v>
      </c>
      <c r="C1103" s="3">
        <v>27</v>
      </c>
      <c r="D1103" s="4" t="s">
        <v>29</v>
      </c>
      <c r="E1103" s="5" t="s">
        <v>34</v>
      </c>
      <c r="F1103" s="3" t="s">
        <v>24</v>
      </c>
      <c r="G1103" s="3">
        <v>3</v>
      </c>
      <c r="H1103" s="6">
        <v>15000000</v>
      </c>
      <c r="I1103" s="2">
        <v>4</v>
      </c>
      <c r="J1103" s="3">
        <v>6.2499999999999995E-3</v>
      </c>
      <c r="K1103" s="7" t="s">
        <v>18</v>
      </c>
      <c r="L1103" s="3" t="s">
        <v>60</v>
      </c>
      <c r="M1103" s="3" t="s">
        <v>44</v>
      </c>
      <c r="N1103" s="3" t="s">
        <v>27</v>
      </c>
      <c r="O1103" s="3" t="s">
        <v>33</v>
      </c>
      <c r="P1103" s="19"/>
    </row>
    <row r="1104" spans="2:16" ht="21" customHeight="1" x14ac:dyDescent="0.3">
      <c r="B1104" s="3" t="s">
        <v>14</v>
      </c>
      <c r="C1104" s="12">
        <v>30</v>
      </c>
      <c r="D1104" s="13" t="s">
        <v>29</v>
      </c>
      <c r="E1104" s="14" t="s">
        <v>76</v>
      </c>
      <c r="F1104" s="12" t="s">
        <v>49</v>
      </c>
      <c r="G1104" s="12">
        <v>3</v>
      </c>
      <c r="H1104" s="15">
        <v>15000000</v>
      </c>
      <c r="I1104" s="16">
        <v>2</v>
      </c>
      <c r="J1104" s="12">
        <v>6.2499999999999995E-3</v>
      </c>
      <c r="K1104" s="17" t="s">
        <v>18</v>
      </c>
      <c r="L1104" s="12" t="s">
        <v>19</v>
      </c>
      <c r="M1104" s="12" t="s">
        <v>47</v>
      </c>
      <c r="N1104" s="12" t="s">
        <v>36</v>
      </c>
      <c r="O1104" s="12" t="s">
        <v>69</v>
      </c>
      <c r="P1104" s="19"/>
    </row>
    <row r="1105" spans="2:16" ht="21" customHeight="1" x14ac:dyDescent="0.3">
      <c r="B1105" s="3" t="s">
        <v>14</v>
      </c>
      <c r="C1105" s="3">
        <v>5</v>
      </c>
      <c r="D1105" s="4" t="s">
        <v>41</v>
      </c>
      <c r="E1105" s="5" t="s">
        <v>34</v>
      </c>
      <c r="F1105" s="3" t="s">
        <v>46</v>
      </c>
      <c r="G1105" s="3">
        <v>1</v>
      </c>
      <c r="H1105" s="6">
        <v>7000000</v>
      </c>
      <c r="I1105" s="2">
        <v>4</v>
      </c>
      <c r="J1105" s="3">
        <v>6.2499999999999995E-3</v>
      </c>
      <c r="K1105" s="7" t="s">
        <v>18</v>
      </c>
      <c r="L1105" s="3" t="s">
        <v>31</v>
      </c>
      <c r="M1105" s="3" t="s">
        <v>32</v>
      </c>
      <c r="N1105" s="3" t="s">
        <v>21</v>
      </c>
      <c r="O1105" s="3" t="s">
        <v>39</v>
      </c>
      <c r="P1105" s="19"/>
    </row>
    <row r="1106" spans="2:16" ht="21" customHeight="1" x14ac:dyDescent="0.3">
      <c r="B1106" s="3" t="s">
        <v>14</v>
      </c>
      <c r="C1106" s="12">
        <v>28</v>
      </c>
      <c r="D1106" s="13" t="s">
        <v>41</v>
      </c>
      <c r="E1106" s="14" t="s">
        <v>16</v>
      </c>
      <c r="F1106" s="12" t="s">
        <v>46</v>
      </c>
      <c r="G1106" s="12">
        <v>5</v>
      </c>
      <c r="H1106" s="15">
        <v>20000000</v>
      </c>
      <c r="I1106" s="16">
        <v>2</v>
      </c>
      <c r="J1106" s="12">
        <v>6.2499999999999995E-3</v>
      </c>
      <c r="K1106" s="17" t="s">
        <v>18</v>
      </c>
      <c r="L1106" s="12" t="s">
        <v>60</v>
      </c>
      <c r="M1106" s="12" t="s">
        <v>26</v>
      </c>
      <c r="N1106" s="12" t="s">
        <v>27</v>
      </c>
      <c r="O1106" s="12" t="s">
        <v>56</v>
      </c>
      <c r="P1106" s="19"/>
    </row>
    <row r="1107" spans="2:16" ht="21" customHeight="1" x14ac:dyDescent="0.3">
      <c r="B1107" s="3" t="s">
        <v>14</v>
      </c>
      <c r="C1107" s="3">
        <v>7</v>
      </c>
      <c r="D1107" s="4" t="s">
        <v>41</v>
      </c>
      <c r="E1107" s="5" t="s">
        <v>16</v>
      </c>
      <c r="F1107" s="3" t="s">
        <v>46</v>
      </c>
      <c r="G1107" s="3">
        <v>2</v>
      </c>
      <c r="H1107" s="6">
        <v>12000000</v>
      </c>
      <c r="I1107" s="2">
        <v>2</v>
      </c>
      <c r="J1107" s="3">
        <v>6.2499999999999995E-3</v>
      </c>
      <c r="K1107" s="7" t="s">
        <v>18</v>
      </c>
      <c r="L1107" s="3" t="s">
        <v>19</v>
      </c>
      <c r="M1107" s="3" t="s">
        <v>52</v>
      </c>
      <c r="N1107" s="3" t="s">
        <v>21</v>
      </c>
      <c r="O1107" s="3" t="s">
        <v>67</v>
      </c>
      <c r="P1107" s="19"/>
    </row>
    <row r="1108" spans="2:16" ht="21" customHeight="1" x14ac:dyDescent="0.3">
      <c r="B1108" s="3" t="s">
        <v>14</v>
      </c>
      <c r="C1108" s="12">
        <v>20</v>
      </c>
      <c r="D1108" s="13" t="s">
        <v>48</v>
      </c>
      <c r="E1108" s="14" t="s">
        <v>16</v>
      </c>
      <c r="F1108" s="12" t="s">
        <v>46</v>
      </c>
      <c r="G1108" s="12">
        <v>4</v>
      </c>
      <c r="H1108" s="15">
        <v>20000000</v>
      </c>
      <c r="I1108" s="16">
        <v>2</v>
      </c>
      <c r="J1108" s="12">
        <v>6.2499999999999995E-3</v>
      </c>
      <c r="K1108" s="17" t="s">
        <v>65</v>
      </c>
      <c r="L1108" s="12" t="s">
        <v>43</v>
      </c>
      <c r="M1108" s="12" t="s">
        <v>55</v>
      </c>
      <c r="N1108" s="12" t="s">
        <v>27</v>
      </c>
      <c r="O1108" s="12" t="s">
        <v>33</v>
      </c>
      <c r="P1108" s="19"/>
    </row>
    <row r="1109" spans="2:16" ht="21" customHeight="1" x14ac:dyDescent="0.3">
      <c r="B1109" s="3" t="s">
        <v>14</v>
      </c>
      <c r="C1109" s="3">
        <v>15</v>
      </c>
      <c r="D1109" s="4" t="s">
        <v>48</v>
      </c>
      <c r="E1109" s="5" t="s">
        <v>76</v>
      </c>
      <c r="F1109" s="3" t="s">
        <v>24</v>
      </c>
      <c r="G1109" s="3">
        <v>2</v>
      </c>
      <c r="H1109" s="6">
        <v>12000000</v>
      </c>
      <c r="I1109" s="2">
        <v>3</v>
      </c>
      <c r="J1109" s="3">
        <v>6.2499999999999995E-3</v>
      </c>
      <c r="K1109" s="7" t="s">
        <v>18</v>
      </c>
      <c r="L1109" s="3" t="s">
        <v>68</v>
      </c>
      <c r="M1109" s="3" t="s">
        <v>35</v>
      </c>
      <c r="N1109" s="3" t="s">
        <v>21</v>
      </c>
      <c r="O1109" s="3" t="s">
        <v>39</v>
      </c>
      <c r="P1109" s="19"/>
    </row>
    <row r="1110" spans="2:16" ht="21" customHeight="1" x14ac:dyDescent="0.3">
      <c r="B1110" s="3" t="s">
        <v>14</v>
      </c>
      <c r="C1110" s="12">
        <v>18</v>
      </c>
      <c r="D1110" s="13" t="s">
        <v>48</v>
      </c>
      <c r="E1110" s="14" t="s">
        <v>16</v>
      </c>
      <c r="F1110" s="12" t="s">
        <v>24</v>
      </c>
      <c r="G1110" s="12">
        <v>2</v>
      </c>
      <c r="H1110" s="15">
        <v>12000000</v>
      </c>
      <c r="I1110" s="16">
        <v>1</v>
      </c>
      <c r="J1110" s="12">
        <v>6.2499999999999995E-3</v>
      </c>
      <c r="K1110" s="17" t="s">
        <v>18</v>
      </c>
      <c r="L1110" s="12" t="s">
        <v>60</v>
      </c>
      <c r="M1110" s="12" t="s">
        <v>44</v>
      </c>
      <c r="N1110" s="12" t="s">
        <v>27</v>
      </c>
      <c r="O1110" s="12" t="s">
        <v>56</v>
      </c>
      <c r="P1110" s="19"/>
    </row>
    <row r="1111" spans="2:16" ht="21" customHeight="1" x14ac:dyDescent="0.3">
      <c r="B1111" s="3" t="s">
        <v>14</v>
      </c>
      <c r="C1111" s="3">
        <v>3</v>
      </c>
      <c r="D1111" s="4" t="s">
        <v>48</v>
      </c>
      <c r="E1111" s="5" t="s">
        <v>42</v>
      </c>
      <c r="F1111" s="3" t="s">
        <v>17</v>
      </c>
      <c r="G1111" s="3">
        <v>4</v>
      </c>
      <c r="H1111" s="6">
        <v>20000000</v>
      </c>
      <c r="I1111" s="2">
        <v>1</v>
      </c>
      <c r="J1111" s="3">
        <v>6.2499999999999995E-3</v>
      </c>
      <c r="K1111" s="7" t="s">
        <v>18</v>
      </c>
      <c r="L1111" s="3" t="s">
        <v>43</v>
      </c>
      <c r="M1111" s="3" t="s">
        <v>47</v>
      </c>
      <c r="N1111" s="3" t="s">
        <v>21</v>
      </c>
      <c r="O1111" s="3" t="s">
        <v>57</v>
      </c>
      <c r="P1111" s="19"/>
    </row>
    <row r="1112" spans="2:16" ht="21" customHeight="1" x14ac:dyDescent="0.3">
      <c r="B1112" s="3" t="s">
        <v>73</v>
      </c>
      <c r="C1112" s="12">
        <v>11</v>
      </c>
      <c r="D1112" s="13" t="s">
        <v>62</v>
      </c>
      <c r="E1112" s="14" t="s">
        <v>16</v>
      </c>
      <c r="F1112" s="12" t="s">
        <v>17</v>
      </c>
      <c r="G1112" s="12">
        <v>0</v>
      </c>
      <c r="H1112" s="15">
        <v>0</v>
      </c>
      <c r="I1112" s="16">
        <v>1</v>
      </c>
      <c r="J1112" s="12">
        <v>6.2499999999999995E-3</v>
      </c>
      <c r="K1112" s="17"/>
      <c r="L1112" s="12"/>
      <c r="M1112" s="12" t="s">
        <v>32</v>
      </c>
      <c r="N1112" s="12" t="s">
        <v>27</v>
      </c>
      <c r="O1112" s="12" t="s">
        <v>56</v>
      </c>
      <c r="P1112" s="19"/>
    </row>
    <row r="1113" spans="2:16" ht="21" customHeight="1" x14ac:dyDescent="0.3">
      <c r="B1113" s="3" t="s">
        <v>73</v>
      </c>
      <c r="C1113" s="3">
        <v>30</v>
      </c>
      <c r="D1113" s="4" t="s">
        <v>72</v>
      </c>
      <c r="E1113" s="5" t="s">
        <v>42</v>
      </c>
      <c r="F1113" s="3" t="s">
        <v>17</v>
      </c>
      <c r="G1113" s="3">
        <v>0</v>
      </c>
      <c r="H1113" s="6">
        <v>0</v>
      </c>
      <c r="I1113" s="2">
        <v>3</v>
      </c>
      <c r="J1113" s="3">
        <v>6.2499999999999995E-3</v>
      </c>
      <c r="K1113" s="7"/>
      <c r="L1113" s="3"/>
      <c r="M1113" s="3" t="s">
        <v>32</v>
      </c>
      <c r="N1113" s="3" t="s">
        <v>39</v>
      </c>
      <c r="O1113" s="3" t="s">
        <v>70</v>
      </c>
      <c r="P1113" s="19"/>
    </row>
    <row r="1114" spans="2:16" ht="21" customHeight="1" x14ac:dyDescent="0.3">
      <c r="B1114" s="3" t="s">
        <v>73</v>
      </c>
      <c r="C1114" s="12">
        <v>27</v>
      </c>
      <c r="D1114" s="13" t="s">
        <v>72</v>
      </c>
      <c r="E1114" s="14" t="s">
        <v>53</v>
      </c>
      <c r="F1114" s="12" t="s">
        <v>46</v>
      </c>
      <c r="G1114" s="12">
        <v>0</v>
      </c>
      <c r="H1114" s="15">
        <v>0</v>
      </c>
      <c r="I1114" s="16">
        <v>1</v>
      </c>
      <c r="J1114" s="12">
        <v>6.2499999999999995E-3</v>
      </c>
      <c r="K1114" s="17"/>
      <c r="L1114" s="12"/>
      <c r="M1114" s="12" t="s">
        <v>52</v>
      </c>
      <c r="N1114" s="12" t="s">
        <v>36</v>
      </c>
      <c r="O1114" s="12" t="s">
        <v>37</v>
      </c>
      <c r="P1114" s="19"/>
    </row>
    <row r="1115" spans="2:16" ht="21" customHeight="1" x14ac:dyDescent="0.3">
      <c r="B1115" s="3" t="s">
        <v>73</v>
      </c>
      <c r="C1115" s="3">
        <v>11</v>
      </c>
      <c r="D1115" s="4" t="s">
        <v>62</v>
      </c>
      <c r="E1115" s="5" t="s">
        <v>16</v>
      </c>
      <c r="F1115" s="3" t="s">
        <v>17</v>
      </c>
      <c r="G1115" s="3">
        <v>0</v>
      </c>
      <c r="H1115" s="6">
        <v>0</v>
      </c>
      <c r="I1115" s="2">
        <v>1</v>
      </c>
      <c r="J1115" s="3">
        <v>6.2499999999999995E-3</v>
      </c>
      <c r="K1115" s="7"/>
      <c r="L1115" s="3"/>
      <c r="M1115" s="3" t="s">
        <v>32</v>
      </c>
      <c r="N1115" s="3" t="s">
        <v>27</v>
      </c>
      <c r="O1115" s="3" t="s">
        <v>56</v>
      </c>
      <c r="P1115" s="19"/>
    </row>
    <row r="1116" spans="2:16" ht="21" customHeight="1" x14ac:dyDescent="0.3">
      <c r="B1116" s="3" t="s">
        <v>14</v>
      </c>
      <c r="C1116" s="12">
        <v>31</v>
      </c>
      <c r="D1116" s="13" t="s">
        <v>63</v>
      </c>
      <c r="E1116" s="14" t="s">
        <v>53</v>
      </c>
      <c r="F1116" s="12" t="s">
        <v>46</v>
      </c>
      <c r="G1116" s="12">
        <v>2</v>
      </c>
      <c r="H1116" s="15">
        <v>12000000</v>
      </c>
      <c r="I1116" s="16">
        <v>4</v>
      </c>
      <c r="J1116" s="12">
        <v>6.3888888888888884E-3</v>
      </c>
      <c r="K1116" s="17" t="s">
        <v>18</v>
      </c>
      <c r="L1116" s="12" t="s">
        <v>60</v>
      </c>
      <c r="M1116" s="12" t="s">
        <v>32</v>
      </c>
      <c r="N1116" s="12" t="s">
        <v>27</v>
      </c>
      <c r="O1116" s="12" t="s">
        <v>28</v>
      </c>
      <c r="P1116" s="19"/>
    </row>
    <row r="1117" spans="2:16" ht="21" customHeight="1" x14ac:dyDescent="0.3">
      <c r="B1117" s="3" t="s">
        <v>14</v>
      </c>
      <c r="C1117" s="3">
        <v>7</v>
      </c>
      <c r="D1117" s="4" t="s">
        <v>29</v>
      </c>
      <c r="E1117" s="5" t="s">
        <v>16</v>
      </c>
      <c r="F1117" s="3" t="s">
        <v>49</v>
      </c>
      <c r="G1117" s="3">
        <v>4</v>
      </c>
      <c r="H1117" s="6">
        <v>11000000</v>
      </c>
      <c r="I1117" s="2">
        <v>5</v>
      </c>
      <c r="J1117" s="3">
        <v>6.3888888888888884E-3</v>
      </c>
      <c r="K1117" s="7" t="s">
        <v>65</v>
      </c>
      <c r="L1117" s="3" t="s">
        <v>43</v>
      </c>
      <c r="M1117" s="3" t="s">
        <v>35</v>
      </c>
      <c r="N1117" s="3" t="s">
        <v>27</v>
      </c>
      <c r="O1117" s="3" t="s">
        <v>56</v>
      </c>
      <c r="P1117" s="19"/>
    </row>
    <row r="1118" spans="2:16" ht="21" customHeight="1" x14ac:dyDescent="0.3">
      <c r="B1118" s="3" t="s">
        <v>14</v>
      </c>
      <c r="C1118" s="12">
        <v>21</v>
      </c>
      <c r="D1118" s="13" t="s">
        <v>41</v>
      </c>
      <c r="E1118" s="14" t="s">
        <v>16</v>
      </c>
      <c r="F1118" s="12" t="s">
        <v>71</v>
      </c>
      <c r="G1118" s="12">
        <v>4</v>
      </c>
      <c r="H1118" s="15">
        <v>20000000</v>
      </c>
      <c r="I1118" s="16">
        <v>2</v>
      </c>
      <c r="J1118" s="12">
        <v>6.3888888888888884E-3</v>
      </c>
      <c r="K1118" s="17" t="s">
        <v>18</v>
      </c>
      <c r="L1118" s="12" t="s">
        <v>38</v>
      </c>
      <c r="M1118" s="12" t="s">
        <v>32</v>
      </c>
      <c r="N1118" s="12" t="s">
        <v>27</v>
      </c>
      <c r="O1118" s="12" t="s">
        <v>56</v>
      </c>
      <c r="P1118" s="19"/>
    </row>
    <row r="1119" spans="2:16" ht="21" customHeight="1" x14ac:dyDescent="0.3">
      <c r="B1119" s="3" t="s">
        <v>14</v>
      </c>
      <c r="C1119" s="3">
        <v>8</v>
      </c>
      <c r="D1119" s="4" t="s">
        <v>41</v>
      </c>
      <c r="E1119" s="5" t="s">
        <v>16</v>
      </c>
      <c r="F1119" s="3" t="s">
        <v>71</v>
      </c>
      <c r="G1119" s="3">
        <v>3</v>
      </c>
      <c r="H1119" s="6">
        <v>15000000</v>
      </c>
      <c r="I1119" s="2">
        <v>1</v>
      </c>
      <c r="J1119" s="3">
        <v>6.3888888888888884E-3</v>
      </c>
      <c r="K1119" s="7" t="s">
        <v>18</v>
      </c>
      <c r="L1119" s="3" t="s">
        <v>68</v>
      </c>
      <c r="M1119" s="3" t="s">
        <v>44</v>
      </c>
      <c r="N1119" s="3" t="s">
        <v>21</v>
      </c>
      <c r="O1119" s="3" t="s">
        <v>57</v>
      </c>
      <c r="P1119" s="19"/>
    </row>
    <row r="1120" spans="2:16" ht="21" customHeight="1" x14ac:dyDescent="0.3">
      <c r="B1120" s="3" t="s">
        <v>14</v>
      </c>
      <c r="C1120" s="12">
        <v>8</v>
      </c>
      <c r="D1120" s="13" t="s">
        <v>41</v>
      </c>
      <c r="E1120" s="14" t="s">
        <v>42</v>
      </c>
      <c r="F1120" s="12" t="s">
        <v>46</v>
      </c>
      <c r="G1120" s="12">
        <v>2</v>
      </c>
      <c r="H1120" s="15">
        <v>12000000</v>
      </c>
      <c r="I1120" s="16">
        <v>4</v>
      </c>
      <c r="J1120" s="12">
        <v>6.3888888888888884E-3</v>
      </c>
      <c r="K1120" s="17" t="s">
        <v>18</v>
      </c>
      <c r="L1120" s="12" t="s">
        <v>43</v>
      </c>
      <c r="M1120" s="12" t="s">
        <v>26</v>
      </c>
      <c r="N1120" s="12" t="s">
        <v>36</v>
      </c>
      <c r="O1120" s="12" t="s">
        <v>58</v>
      </c>
      <c r="P1120" s="19"/>
    </row>
    <row r="1121" spans="2:16" ht="21" customHeight="1" x14ac:dyDescent="0.3">
      <c r="B1121" s="3" t="s">
        <v>14</v>
      </c>
      <c r="C1121" s="3">
        <v>22</v>
      </c>
      <c r="D1121" s="4" t="s">
        <v>48</v>
      </c>
      <c r="E1121" s="5" t="s">
        <v>30</v>
      </c>
      <c r="F1121" s="3" t="s">
        <v>17</v>
      </c>
      <c r="G1121" s="3">
        <v>1</v>
      </c>
      <c r="H1121" s="6">
        <v>7000000</v>
      </c>
      <c r="I1121" s="2">
        <v>1</v>
      </c>
      <c r="J1121" s="3">
        <v>6.3888888888888884E-3</v>
      </c>
      <c r="K1121" s="7" t="s">
        <v>18</v>
      </c>
      <c r="L1121" s="3" t="s">
        <v>31</v>
      </c>
      <c r="M1121" s="3" t="s">
        <v>55</v>
      </c>
      <c r="N1121" s="3" t="s">
        <v>39</v>
      </c>
      <c r="O1121" s="3" t="s">
        <v>70</v>
      </c>
      <c r="P1121" s="19"/>
    </row>
    <row r="1122" spans="2:16" ht="21" customHeight="1" x14ac:dyDescent="0.3">
      <c r="B1122" s="3" t="s">
        <v>14</v>
      </c>
      <c r="C1122" s="12">
        <v>25</v>
      </c>
      <c r="D1122" s="13" t="s">
        <v>48</v>
      </c>
      <c r="E1122" s="14" t="s">
        <v>16</v>
      </c>
      <c r="F1122" s="12" t="s">
        <v>46</v>
      </c>
      <c r="G1122" s="12">
        <v>3</v>
      </c>
      <c r="H1122" s="15">
        <v>15000000</v>
      </c>
      <c r="I1122" s="16">
        <v>3</v>
      </c>
      <c r="J1122" s="12">
        <v>6.3888888888888884E-3</v>
      </c>
      <c r="K1122" s="17" t="s">
        <v>18</v>
      </c>
      <c r="L1122" s="12" t="s">
        <v>19</v>
      </c>
      <c r="M1122" s="12" t="s">
        <v>32</v>
      </c>
      <c r="N1122" s="12" t="s">
        <v>21</v>
      </c>
      <c r="O1122" s="12" t="s">
        <v>45</v>
      </c>
      <c r="P1122" s="19"/>
    </row>
    <row r="1123" spans="2:16" ht="21" customHeight="1" x14ac:dyDescent="0.3">
      <c r="B1123" s="3" t="s">
        <v>14</v>
      </c>
      <c r="C1123" s="3">
        <v>7</v>
      </c>
      <c r="D1123" s="4" t="s">
        <v>48</v>
      </c>
      <c r="E1123" s="5" t="s">
        <v>16</v>
      </c>
      <c r="F1123" s="3" t="s">
        <v>46</v>
      </c>
      <c r="G1123" s="3">
        <v>5</v>
      </c>
      <c r="H1123" s="6">
        <v>25000000</v>
      </c>
      <c r="I1123" s="2">
        <v>3</v>
      </c>
      <c r="J1123" s="3">
        <v>6.3888888888888884E-3</v>
      </c>
      <c r="K1123" s="7" t="s">
        <v>18</v>
      </c>
      <c r="L1123" s="3" t="s">
        <v>25</v>
      </c>
      <c r="M1123" s="3" t="s">
        <v>20</v>
      </c>
      <c r="N1123" s="3" t="s">
        <v>21</v>
      </c>
      <c r="O1123" s="3" t="s">
        <v>66</v>
      </c>
      <c r="P1123" s="19"/>
    </row>
    <row r="1124" spans="2:16" ht="21" customHeight="1" x14ac:dyDescent="0.3">
      <c r="B1124" s="3" t="s">
        <v>14</v>
      </c>
      <c r="C1124" s="12">
        <v>1</v>
      </c>
      <c r="D1124" s="13" t="s">
        <v>72</v>
      </c>
      <c r="E1124" s="14" t="s">
        <v>30</v>
      </c>
      <c r="F1124" s="12" t="s">
        <v>49</v>
      </c>
      <c r="G1124" s="12">
        <v>5</v>
      </c>
      <c r="H1124" s="15">
        <v>25000000</v>
      </c>
      <c r="I1124" s="16">
        <v>3</v>
      </c>
      <c r="J1124" s="12">
        <v>6.3888888888888884E-3</v>
      </c>
      <c r="K1124" s="17" t="s">
        <v>18</v>
      </c>
      <c r="L1124" s="12" t="s">
        <v>43</v>
      </c>
      <c r="M1124" s="12" t="s">
        <v>32</v>
      </c>
      <c r="N1124" s="12" t="s">
        <v>36</v>
      </c>
      <c r="O1124" s="12" t="s">
        <v>69</v>
      </c>
      <c r="P1124" s="19"/>
    </row>
    <row r="1125" spans="2:16" ht="21" customHeight="1" x14ac:dyDescent="0.3">
      <c r="B1125" s="3" t="s">
        <v>14</v>
      </c>
      <c r="C1125" s="3">
        <v>17</v>
      </c>
      <c r="D1125" s="4" t="s">
        <v>72</v>
      </c>
      <c r="E1125" s="5" t="s">
        <v>16</v>
      </c>
      <c r="F1125" s="3" t="s">
        <v>46</v>
      </c>
      <c r="G1125" s="3">
        <v>2</v>
      </c>
      <c r="H1125" s="6">
        <v>12000000</v>
      </c>
      <c r="I1125" s="2">
        <v>2</v>
      </c>
      <c r="J1125" s="3">
        <v>6.3888888888888884E-3</v>
      </c>
      <c r="K1125" s="7" t="s">
        <v>18</v>
      </c>
      <c r="L1125" s="3" t="s">
        <v>60</v>
      </c>
      <c r="M1125" s="3" t="s">
        <v>47</v>
      </c>
      <c r="N1125" s="3" t="s">
        <v>27</v>
      </c>
      <c r="O1125" s="3" t="s">
        <v>56</v>
      </c>
      <c r="P1125" s="19"/>
    </row>
    <row r="1126" spans="2:16" ht="21" customHeight="1" x14ac:dyDescent="0.3">
      <c r="B1126" s="3" t="s">
        <v>14</v>
      </c>
      <c r="C1126" s="12">
        <v>31</v>
      </c>
      <c r="D1126" s="13" t="s">
        <v>63</v>
      </c>
      <c r="E1126" s="14" t="s">
        <v>53</v>
      </c>
      <c r="F1126" s="12" t="s">
        <v>46</v>
      </c>
      <c r="G1126" s="12">
        <v>2</v>
      </c>
      <c r="H1126" s="15">
        <v>12000000</v>
      </c>
      <c r="I1126" s="16">
        <v>4</v>
      </c>
      <c r="J1126" s="12">
        <v>6.3888888888888884E-3</v>
      </c>
      <c r="K1126" s="17" t="s">
        <v>18</v>
      </c>
      <c r="L1126" s="12" t="s">
        <v>60</v>
      </c>
      <c r="M1126" s="12" t="s">
        <v>32</v>
      </c>
      <c r="N1126" s="12" t="s">
        <v>27</v>
      </c>
      <c r="O1126" s="12" t="s">
        <v>28</v>
      </c>
      <c r="P1126" s="19"/>
    </row>
    <row r="1127" spans="2:16" ht="21" customHeight="1" x14ac:dyDescent="0.3">
      <c r="B1127" s="3" t="s">
        <v>73</v>
      </c>
      <c r="C1127" s="3">
        <v>12</v>
      </c>
      <c r="D1127" s="4" t="s">
        <v>23</v>
      </c>
      <c r="E1127" s="5" t="s">
        <v>42</v>
      </c>
      <c r="F1127" s="3" t="s">
        <v>24</v>
      </c>
      <c r="G1127" s="3">
        <v>0</v>
      </c>
      <c r="H1127" s="6">
        <v>0</v>
      </c>
      <c r="I1127" s="2">
        <v>3</v>
      </c>
      <c r="J1127" s="3">
        <v>6.3888888888888884E-3</v>
      </c>
      <c r="K1127" s="7"/>
      <c r="L1127" s="3"/>
      <c r="M1127" s="3" t="s">
        <v>52</v>
      </c>
      <c r="N1127" s="3" t="s">
        <v>39</v>
      </c>
      <c r="O1127" s="3" t="s">
        <v>70</v>
      </c>
      <c r="P1127" s="19"/>
    </row>
    <row r="1128" spans="2:16" ht="21" customHeight="1" x14ac:dyDescent="0.3">
      <c r="B1128" s="3" t="s">
        <v>73</v>
      </c>
      <c r="C1128" s="12">
        <v>17</v>
      </c>
      <c r="D1128" s="13" t="s">
        <v>48</v>
      </c>
      <c r="E1128" s="14" t="s">
        <v>30</v>
      </c>
      <c r="F1128" s="12" t="s">
        <v>24</v>
      </c>
      <c r="G1128" s="12">
        <v>0</v>
      </c>
      <c r="H1128" s="15">
        <v>0</v>
      </c>
      <c r="I1128" s="16">
        <v>1</v>
      </c>
      <c r="J1128" s="12">
        <v>6.3888888888888884E-3</v>
      </c>
      <c r="K1128" s="17"/>
      <c r="L1128" s="12"/>
      <c r="M1128" s="12" t="s">
        <v>52</v>
      </c>
      <c r="N1128" s="12" t="s">
        <v>36</v>
      </c>
      <c r="O1128" s="12" t="s">
        <v>58</v>
      </c>
      <c r="P1128" s="19"/>
    </row>
    <row r="1129" spans="2:16" ht="21" customHeight="1" x14ac:dyDescent="0.3">
      <c r="B1129" s="3" t="s">
        <v>73</v>
      </c>
      <c r="C1129" s="3">
        <v>14</v>
      </c>
      <c r="D1129" s="4" t="s">
        <v>72</v>
      </c>
      <c r="E1129" s="5" t="s">
        <v>30</v>
      </c>
      <c r="F1129" s="3" t="s">
        <v>46</v>
      </c>
      <c r="G1129" s="3">
        <v>0</v>
      </c>
      <c r="H1129" s="6">
        <v>0</v>
      </c>
      <c r="I1129" s="2">
        <v>4</v>
      </c>
      <c r="J1129" s="3">
        <v>6.3888888888888884E-3</v>
      </c>
      <c r="K1129" s="7"/>
      <c r="L1129" s="3"/>
      <c r="M1129" s="3" t="s">
        <v>55</v>
      </c>
      <c r="N1129" s="3" t="s">
        <v>27</v>
      </c>
      <c r="O1129" s="3" t="s">
        <v>33</v>
      </c>
      <c r="P1129" s="19"/>
    </row>
    <row r="1130" spans="2:16" ht="21" customHeight="1" x14ac:dyDescent="0.3">
      <c r="B1130" s="3" t="s">
        <v>14</v>
      </c>
      <c r="C1130" s="12">
        <v>11</v>
      </c>
      <c r="D1130" s="13" t="s">
        <v>59</v>
      </c>
      <c r="E1130" s="14" t="s">
        <v>34</v>
      </c>
      <c r="F1130" s="12" t="s">
        <v>24</v>
      </c>
      <c r="G1130" s="12">
        <v>2</v>
      </c>
      <c r="H1130" s="15">
        <v>38000000</v>
      </c>
      <c r="I1130" s="16">
        <v>1</v>
      </c>
      <c r="J1130" s="12">
        <v>6.4236111111111117E-3</v>
      </c>
      <c r="K1130" s="17" t="s">
        <v>50</v>
      </c>
      <c r="L1130" s="12" t="s">
        <v>31</v>
      </c>
      <c r="M1130" s="12" t="s">
        <v>55</v>
      </c>
      <c r="N1130" s="12" t="s">
        <v>39</v>
      </c>
      <c r="O1130" s="12" t="s">
        <v>70</v>
      </c>
      <c r="P1130" s="19"/>
    </row>
    <row r="1131" spans="2:16" ht="21" customHeight="1" x14ac:dyDescent="0.3">
      <c r="B1131" s="3" t="s">
        <v>14</v>
      </c>
      <c r="C1131" s="3">
        <v>11</v>
      </c>
      <c r="D1131" s="4" t="s">
        <v>61</v>
      </c>
      <c r="E1131" s="5" t="s">
        <v>16</v>
      </c>
      <c r="F1131" s="3" t="s">
        <v>46</v>
      </c>
      <c r="G1131" s="3">
        <v>5</v>
      </c>
      <c r="H1131" s="6">
        <v>25000000</v>
      </c>
      <c r="I1131" s="2">
        <v>1</v>
      </c>
      <c r="J1131" s="3">
        <v>6.4236111111111117E-3</v>
      </c>
      <c r="K1131" s="7" t="s">
        <v>18</v>
      </c>
      <c r="L1131" s="3" t="s">
        <v>31</v>
      </c>
      <c r="M1131" s="3" t="s">
        <v>55</v>
      </c>
      <c r="N1131" s="3" t="s">
        <v>21</v>
      </c>
      <c r="O1131" s="3" t="s">
        <v>45</v>
      </c>
      <c r="P1131" s="19"/>
    </row>
    <row r="1132" spans="2:16" ht="21" customHeight="1" x14ac:dyDescent="0.3">
      <c r="B1132" s="3" t="s">
        <v>14</v>
      </c>
      <c r="C1132" s="12">
        <v>1</v>
      </c>
      <c r="D1132" s="13" t="s">
        <v>64</v>
      </c>
      <c r="E1132" s="14" t="s">
        <v>53</v>
      </c>
      <c r="F1132" s="12" t="s">
        <v>24</v>
      </c>
      <c r="G1132" s="12">
        <v>2</v>
      </c>
      <c r="H1132" s="15">
        <v>12000000</v>
      </c>
      <c r="I1132" s="16">
        <v>1</v>
      </c>
      <c r="J1132" s="12">
        <v>6.4236111111111117E-3</v>
      </c>
      <c r="K1132" s="17" t="s">
        <v>18</v>
      </c>
      <c r="L1132" s="12" t="s">
        <v>31</v>
      </c>
      <c r="M1132" s="12" t="s">
        <v>47</v>
      </c>
      <c r="N1132" s="12" t="s">
        <v>27</v>
      </c>
      <c r="O1132" s="12" t="s">
        <v>56</v>
      </c>
      <c r="P1132" s="19"/>
    </row>
    <row r="1133" spans="2:16" ht="21" customHeight="1" x14ac:dyDescent="0.3">
      <c r="B1133" s="3" t="s">
        <v>14</v>
      </c>
      <c r="C1133" s="3">
        <v>29</v>
      </c>
      <c r="D1133" s="4" t="s">
        <v>23</v>
      </c>
      <c r="E1133" s="5" t="s">
        <v>30</v>
      </c>
      <c r="F1133" s="3" t="s">
        <v>17</v>
      </c>
      <c r="G1133" s="3">
        <v>5</v>
      </c>
      <c r="H1133" s="6">
        <v>21000000</v>
      </c>
      <c r="I1133" s="2">
        <v>5</v>
      </c>
      <c r="J1133" s="3">
        <v>6.4236111111111117E-3</v>
      </c>
      <c r="K1133" s="7" t="s">
        <v>18</v>
      </c>
      <c r="L1133" s="3" t="s">
        <v>19</v>
      </c>
      <c r="M1133" s="3" t="s">
        <v>32</v>
      </c>
      <c r="N1133" s="3" t="s">
        <v>36</v>
      </c>
      <c r="O1133" s="3" t="s">
        <v>58</v>
      </c>
      <c r="P1133" s="19"/>
    </row>
    <row r="1134" spans="2:16" ht="21" customHeight="1" x14ac:dyDescent="0.3">
      <c r="B1134" s="3" t="s">
        <v>14</v>
      </c>
      <c r="C1134" s="12">
        <v>30</v>
      </c>
      <c r="D1134" s="13" t="s">
        <v>29</v>
      </c>
      <c r="E1134" s="14" t="s">
        <v>34</v>
      </c>
      <c r="F1134" s="12" t="s">
        <v>24</v>
      </c>
      <c r="G1134" s="12">
        <v>2</v>
      </c>
      <c r="H1134" s="15">
        <v>12000000</v>
      </c>
      <c r="I1134" s="16">
        <v>4</v>
      </c>
      <c r="J1134" s="12">
        <v>6.4236111111111117E-3</v>
      </c>
      <c r="K1134" s="17" t="s">
        <v>18</v>
      </c>
      <c r="L1134" s="12" t="s">
        <v>19</v>
      </c>
      <c r="M1134" s="12" t="s">
        <v>35</v>
      </c>
      <c r="N1134" s="12" t="s">
        <v>21</v>
      </c>
      <c r="O1134" s="12" t="s">
        <v>39</v>
      </c>
      <c r="P1134" s="19"/>
    </row>
    <row r="1135" spans="2:16" ht="21" customHeight="1" x14ac:dyDescent="0.3">
      <c r="B1135" s="3" t="s">
        <v>14</v>
      </c>
      <c r="C1135" s="3">
        <v>25</v>
      </c>
      <c r="D1135" s="4" t="s">
        <v>41</v>
      </c>
      <c r="E1135" s="5" t="s">
        <v>16</v>
      </c>
      <c r="F1135" s="3" t="s">
        <v>17</v>
      </c>
      <c r="G1135" s="3">
        <v>1</v>
      </c>
      <c r="H1135" s="6">
        <v>19000000</v>
      </c>
      <c r="I1135" s="2">
        <v>3</v>
      </c>
      <c r="J1135" s="3">
        <v>6.4236111111111117E-3</v>
      </c>
      <c r="K1135" s="7" t="s">
        <v>50</v>
      </c>
      <c r="L1135" s="3" t="s">
        <v>25</v>
      </c>
      <c r="M1135" s="3" t="s">
        <v>32</v>
      </c>
      <c r="N1135" s="3" t="s">
        <v>27</v>
      </c>
      <c r="O1135" s="3" t="s">
        <v>28</v>
      </c>
      <c r="P1135" s="19"/>
    </row>
    <row r="1136" spans="2:16" ht="21" customHeight="1" x14ac:dyDescent="0.3">
      <c r="B1136" s="3" t="s">
        <v>14</v>
      </c>
      <c r="C1136" s="12">
        <v>10</v>
      </c>
      <c r="D1136" s="13" t="s">
        <v>41</v>
      </c>
      <c r="E1136" s="14" t="s">
        <v>16</v>
      </c>
      <c r="F1136" s="12" t="s">
        <v>17</v>
      </c>
      <c r="G1136" s="12">
        <v>4</v>
      </c>
      <c r="H1136" s="15">
        <v>11000000</v>
      </c>
      <c r="I1136" s="16">
        <v>5</v>
      </c>
      <c r="J1136" s="12">
        <v>6.4236111111111117E-3</v>
      </c>
      <c r="K1136" s="17" t="s">
        <v>65</v>
      </c>
      <c r="L1136" s="12" t="s">
        <v>31</v>
      </c>
      <c r="M1136" s="12" t="s">
        <v>52</v>
      </c>
      <c r="N1136" s="12" t="s">
        <v>27</v>
      </c>
      <c r="O1136" s="12" t="s">
        <v>28</v>
      </c>
      <c r="P1136" s="19"/>
    </row>
    <row r="1137" spans="2:16" ht="21" customHeight="1" x14ac:dyDescent="0.3">
      <c r="B1137" s="3" t="s">
        <v>14</v>
      </c>
      <c r="C1137" s="3">
        <v>28</v>
      </c>
      <c r="D1137" s="4" t="s">
        <v>41</v>
      </c>
      <c r="E1137" s="5" t="s">
        <v>53</v>
      </c>
      <c r="F1137" s="3" t="s">
        <v>46</v>
      </c>
      <c r="G1137" s="3">
        <v>1</v>
      </c>
      <c r="H1137" s="6">
        <v>7000000</v>
      </c>
      <c r="I1137" s="2">
        <v>1</v>
      </c>
      <c r="J1137" s="3">
        <v>6.4236111111111117E-3</v>
      </c>
      <c r="K1137" s="7" t="s">
        <v>18</v>
      </c>
      <c r="L1137" s="3" t="s">
        <v>60</v>
      </c>
      <c r="M1137" s="3" t="s">
        <v>44</v>
      </c>
      <c r="N1137" s="3" t="s">
        <v>21</v>
      </c>
      <c r="O1137" s="3" t="s">
        <v>39</v>
      </c>
      <c r="P1137" s="19"/>
    </row>
    <row r="1138" spans="2:16" ht="21" customHeight="1" x14ac:dyDescent="0.3">
      <c r="B1138" s="3" t="s">
        <v>14</v>
      </c>
      <c r="C1138" s="12">
        <v>13</v>
      </c>
      <c r="D1138" s="13" t="s">
        <v>48</v>
      </c>
      <c r="E1138" s="14" t="s">
        <v>42</v>
      </c>
      <c r="F1138" s="12" t="s">
        <v>24</v>
      </c>
      <c r="G1138" s="12">
        <v>4</v>
      </c>
      <c r="H1138" s="15">
        <v>20000000</v>
      </c>
      <c r="I1138" s="16">
        <v>5</v>
      </c>
      <c r="J1138" s="12">
        <v>6.4236111111111117E-3</v>
      </c>
      <c r="K1138" s="17" t="s">
        <v>18</v>
      </c>
      <c r="L1138" s="12" t="s">
        <v>25</v>
      </c>
      <c r="M1138" s="12" t="s">
        <v>32</v>
      </c>
      <c r="N1138" s="12" t="s">
        <v>27</v>
      </c>
      <c r="O1138" s="12" t="s">
        <v>33</v>
      </c>
      <c r="P1138" s="19"/>
    </row>
    <row r="1139" spans="2:16" ht="21" customHeight="1" x14ac:dyDescent="0.3">
      <c r="B1139" s="3" t="s">
        <v>14</v>
      </c>
      <c r="C1139" s="3">
        <v>3</v>
      </c>
      <c r="D1139" s="4" t="s">
        <v>48</v>
      </c>
      <c r="E1139" s="5" t="s">
        <v>16</v>
      </c>
      <c r="F1139" s="3" t="s">
        <v>46</v>
      </c>
      <c r="G1139" s="3">
        <v>3</v>
      </c>
      <c r="H1139" s="6">
        <v>15000000</v>
      </c>
      <c r="I1139" s="2">
        <v>2</v>
      </c>
      <c r="J1139" s="3">
        <v>6.4236111111111117E-3</v>
      </c>
      <c r="K1139" s="7" t="s">
        <v>18</v>
      </c>
      <c r="L1139" s="3" t="s">
        <v>60</v>
      </c>
      <c r="M1139" s="3" t="s">
        <v>26</v>
      </c>
      <c r="N1139" s="3" t="s">
        <v>36</v>
      </c>
      <c r="O1139" s="3" t="s">
        <v>58</v>
      </c>
      <c r="P1139" s="19"/>
    </row>
    <row r="1140" spans="2:16" ht="21" customHeight="1" x14ac:dyDescent="0.3">
      <c r="B1140" s="3" t="s">
        <v>14</v>
      </c>
      <c r="C1140" s="12">
        <v>11</v>
      </c>
      <c r="D1140" s="13" t="s">
        <v>59</v>
      </c>
      <c r="E1140" s="14" t="s">
        <v>34</v>
      </c>
      <c r="F1140" s="12" t="s">
        <v>24</v>
      </c>
      <c r="G1140" s="12">
        <v>2</v>
      </c>
      <c r="H1140" s="15">
        <v>38000000</v>
      </c>
      <c r="I1140" s="16">
        <v>1</v>
      </c>
      <c r="J1140" s="12">
        <v>6.4236111111111117E-3</v>
      </c>
      <c r="K1140" s="17" t="s">
        <v>50</v>
      </c>
      <c r="L1140" s="12" t="s">
        <v>31</v>
      </c>
      <c r="M1140" s="12" t="s">
        <v>55</v>
      </c>
      <c r="N1140" s="12" t="s">
        <v>39</v>
      </c>
      <c r="O1140" s="12" t="s">
        <v>70</v>
      </c>
      <c r="P1140" s="19"/>
    </row>
    <row r="1141" spans="2:16" ht="21" customHeight="1" x14ac:dyDescent="0.3">
      <c r="B1141" s="3" t="s">
        <v>14</v>
      </c>
      <c r="C1141" s="3">
        <v>11</v>
      </c>
      <c r="D1141" s="4" t="s">
        <v>61</v>
      </c>
      <c r="E1141" s="5" t="s">
        <v>16</v>
      </c>
      <c r="F1141" s="3" t="s">
        <v>46</v>
      </c>
      <c r="G1141" s="3">
        <v>5</v>
      </c>
      <c r="H1141" s="6">
        <v>25000000</v>
      </c>
      <c r="I1141" s="2">
        <v>1</v>
      </c>
      <c r="J1141" s="3">
        <v>6.4236111111111117E-3</v>
      </c>
      <c r="K1141" s="7" t="s">
        <v>18</v>
      </c>
      <c r="L1141" s="3" t="s">
        <v>31</v>
      </c>
      <c r="M1141" s="3" t="s">
        <v>55</v>
      </c>
      <c r="N1141" s="3" t="s">
        <v>21</v>
      </c>
      <c r="O1141" s="3" t="s">
        <v>45</v>
      </c>
      <c r="P1141" s="19"/>
    </row>
    <row r="1142" spans="2:16" ht="21" customHeight="1" x14ac:dyDescent="0.3">
      <c r="B1142" s="3" t="s">
        <v>14</v>
      </c>
      <c r="C1142" s="12">
        <v>1</v>
      </c>
      <c r="D1142" s="13" t="s">
        <v>64</v>
      </c>
      <c r="E1142" s="14" t="s">
        <v>53</v>
      </c>
      <c r="F1142" s="12" t="s">
        <v>24</v>
      </c>
      <c r="G1142" s="12">
        <v>2</v>
      </c>
      <c r="H1142" s="15">
        <v>12000000</v>
      </c>
      <c r="I1142" s="16">
        <v>1</v>
      </c>
      <c r="J1142" s="12">
        <v>6.4236111111111117E-3</v>
      </c>
      <c r="K1142" s="17" t="s">
        <v>18</v>
      </c>
      <c r="L1142" s="12" t="s">
        <v>31</v>
      </c>
      <c r="M1142" s="12" t="s">
        <v>47</v>
      </c>
      <c r="N1142" s="12" t="s">
        <v>27</v>
      </c>
      <c r="O1142" s="12" t="s">
        <v>56</v>
      </c>
      <c r="P1142" s="19"/>
    </row>
    <row r="1143" spans="2:16" ht="21" customHeight="1" x14ac:dyDescent="0.3">
      <c r="B1143" s="3" t="s">
        <v>14</v>
      </c>
      <c r="C1143" s="3">
        <v>29</v>
      </c>
      <c r="D1143" s="4" t="s">
        <v>23</v>
      </c>
      <c r="E1143" s="5" t="s">
        <v>30</v>
      </c>
      <c r="F1143" s="3" t="s">
        <v>17</v>
      </c>
      <c r="G1143" s="3">
        <v>5</v>
      </c>
      <c r="H1143" s="6">
        <v>21000000</v>
      </c>
      <c r="I1143" s="2">
        <v>5</v>
      </c>
      <c r="J1143" s="3">
        <v>6.4236111111111117E-3</v>
      </c>
      <c r="K1143" s="7" t="s">
        <v>18</v>
      </c>
      <c r="L1143" s="3" t="s">
        <v>19</v>
      </c>
      <c r="M1143" s="3" t="s">
        <v>32</v>
      </c>
      <c r="N1143" s="3" t="s">
        <v>36</v>
      </c>
      <c r="O1143" s="3" t="s">
        <v>58</v>
      </c>
      <c r="P1143" s="19"/>
    </row>
    <row r="1144" spans="2:16" ht="21" customHeight="1" x14ac:dyDescent="0.3">
      <c r="B1144" s="3" t="s">
        <v>73</v>
      </c>
      <c r="C1144" s="12">
        <v>13</v>
      </c>
      <c r="D1144" s="13" t="s">
        <v>59</v>
      </c>
      <c r="E1144" s="14" t="s">
        <v>16</v>
      </c>
      <c r="F1144" s="12" t="s">
        <v>49</v>
      </c>
      <c r="G1144" s="12">
        <v>0</v>
      </c>
      <c r="H1144" s="15">
        <v>0</v>
      </c>
      <c r="I1144" s="16">
        <v>2</v>
      </c>
      <c r="J1144" s="12">
        <v>6.4236111111111117E-3</v>
      </c>
      <c r="K1144" s="17"/>
      <c r="L1144" s="12"/>
      <c r="M1144" s="12" t="s">
        <v>47</v>
      </c>
      <c r="N1144" s="12" t="s">
        <v>39</v>
      </c>
      <c r="O1144" s="12" t="s">
        <v>70</v>
      </c>
      <c r="P1144" s="19"/>
    </row>
    <row r="1145" spans="2:16" ht="21" customHeight="1" x14ac:dyDescent="0.3">
      <c r="B1145" s="3" t="s">
        <v>73</v>
      </c>
      <c r="C1145" s="3">
        <v>29</v>
      </c>
      <c r="D1145" s="4" t="s">
        <v>29</v>
      </c>
      <c r="E1145" s="5" t="s">
        <v>30</v>
      </c>
      <c r="F1145" s="3" t="s">
        <v>24</v>
      </c>
      <c r="G1145" s="3">
        <v>0</v>
      </c>
      <c r="H1145" s="6">
        <v>0</v>
      </c>
      <c r="I1145" s="2">
        <v>2</v>
      </c>
      <c r="J1145" s="3">
        <v>6.4236111111111117E-3</v>
      </c>
      <c r="K1145" s="7"/>
      <c r="L1145" s="3"/>
      <c r="M1145" s="3" t="s">
        <v>47</v>
      </c>
      <c r="N1145" s="3" t="s">
        <v>27</v>
      </c>
      <c r="O1145" s="3" t="s">
        <v>28</v>
      </c>
      <c r="P1145" s="19"/>
    </row>
    <row r="1146" spans="2:16" ht="21" customHeight="1" x14ac:dyDescent="0.3">
      <c r="B1146" s="3" t="s">
        <v>73</v>
      </c>
      <c r="C1146" s="12">
        <v>30</v>
      </c>
      <c r="D1146" s="13" t="s">
        <v>72</v>
      </c>
      <c r="E1146" s="14" t="s">
        <v>30</v>
      </c>
      <c r="F1146" s="12" t="s">
        <v>46</v>
      </c>
      <c r="G1146" s="12">
        <v>0</v>
      </c>
      <c r="H1146" s="15">
        <v>0</v>
      </c>
      <c r="I1146" s="16">
        <v>4</v>
      </c>
      <c r="J1146" s="12">
        <v>6.4236111111111117E-3</v>
      </c>
      <c r="K1146" s="17"/>
      <c r="L1146" s="12"/>
      <c r="M1146" s="12" t="s">
        <v>32</v>
      </c>
      <c r="N1146" s="12" t="s">
        <v>36</v>
      </c>
      <c r="O1146" s="12" t="s">
        <v>69</v>
      </c>
      <c r="P1146" s="19"/>
    </row>
    <row r="1147" spans="2:16" ht="21" customHeight="1" x14ac:dyDescent="0.3">
      <c r="B1147" s="3" t="s">
        <v>73</v>
      </c>
      <c r="C1147" s="3">
        <v>13</v>
      </c>
      <c r="D1147" s="4" t="s">
        <v>59</v>
      </c>
      <c r="E1147" s="5" t="s">
        <v>16</v>
      </c>
      <c r="F1147" s="3" t="s">
        <v>49</v>
      </c>
      <c r="G1147" s="3">
        <v>0</v>
      </c>
      <c r="H1147" s="6">
        <v>0</v>
      </c>
      <c r="I1147" s="2">
        <v>2</v>
      </c>
      <c r="J1147" s="3">
        <v>6.4236111111111117E-3</v>
      </c>
      <c r="K1147" s="7"/>
      <c r="L1147" s="3"/>
      <c r="M1147" s="3" t="s">
        <v>47</v>
      </c>
      <c r="N1147" s="3" t="s">
        <v>39</v>
      </c>
      <c r="O1147" s="3" t="s">
        <v>70</v>
      </c>
      <c r="P1147" s="19"/>
    </row>
    <row r="1148" spans="2:16" ht="21" customHeight="1" x14ac:dyDescent="0.3">
      <c r="B1148" s="3" t="s">
        <v>14</v>
      </c>
      <c r="C1148" s="12">
        <v>12</v>
      </c>
      <c r="D1148" s="13" t="s">
        <v>59</v>
      </c>
      <c r="E1148" s="14" t="s">
        <v>34</v>
      </c>
      <c r="F1148" s="12" t="s">
        <v>46</v>
      </c>
      <c r="G1148" s="12">
        <v>2</v>
      </c>
      <c r="H1148" s="15">
        <v>12000000</v>
      </c>
      <c r="I1148" s="16">
        <v>3</v>
      </c>
      <c r="J1148" s="12">
        <v>6.6666666666666671E-3</v>
      </c>
      <c r="K1148" s="17" t="s">
        <v>18</v>
      </c>
      <c r="L1148" s="12" t="s">
        <v>19</v>
      </c>
      <c r="M1148" s="12" t="s">
        <v>32</v>
      </c>
      <c r="N1148" s="12" t="s">
        <v>36</v>
      </c>
      <c r="O1148" s="12" t="s">
        <v>58</v>
      </c>
      <c r="P1148" s="19"/>
    </row>
    <row r="1149" spans="2:16" ht="21" customHeight="1" x14ac:dyDescent="0.3">
      <c r="B1149" s="3" t="s">
        <v>14</v>
      </c>
      <c r="C1149" s="3">
        <v>1</v>
      </c>
      <c r="D1149" s="4" t="s">
        <v>75</v>
      </c>
      <c r="E1149" s="5" t="s">
        <v>30</v>
      </c>
      <c r="F1149" s="3" t="s">
        <v>46</v>
      </c>
      <c r="G1149" s="3">
        <v>5</v>
      </c>
      <c r="H1149" s="6">
        <v>25000000</v>
      </c>
      <c r="I1149" s="2">
        <v>1</v>
      </c>
      <c r="J1149" s="3">
        <v>6.6666666666666671E-3</v>
      </c>
      <c r="K1149" s="7" t="s">
        <v>18</v>
      </c>
      <c r="L1149" s="3" t="s">
        <v>31</v>
      </c>
      <c r="M1149" s="3" t="s">
        <v>47</v>
      </c>
      <c r="N1149" s="3" t="s">
        <v>27</v>
      </c>
      <c r="O1149" s="3" t="s">
        <v>33</v>
      </c>
      <c r="P1149" s="19"/>
    </row>
    <row r="1150" spans="2:16" ht="21" customHeight="1" x14ac:dyDescent="0.3">
      <c r="B1150" s="3" t="s">
        <v>14</v>
      </c>
      <c r="C1150" s="12">
        <v>11</v>
      </c>
      <c r="D1150" s="13" t="s">
        <v>29</v>
      </c>
      <c r="E1150" s="14" t="s">
        <v>53</v>
      </c>
      <c r="F1150" s="12" t="s">
        <v>71</v>
      </c>
      <c r="G1150" s="12">
        <v>1</v>
      </c>
      <c r="H1150" s="15">
        <v>7000000</v>
      </c>
      <c r="I1150" s="16">
        <v>2</v>
      </c>
      <c r="J1150" s="12">
        <v>6.6666666666666671E-3</v>
      </c>
      <c r="K1150" s="17" t="s">
        <v>18</v>
      </c>
      <c r="L1150" s="12" t="s">
        <v>60</v>
      </c>
      <c r="M1150" s="12" t="s">
        <v>55</v>
      </c>
      <c r="N1150" s="12" t="s">
        <v>39</v>
      </c>
      <c r="O1150" s="12" t="s">
        <v>70</v>
      </c>
      <c r="P1150" s="19"/>
    </row>
    <row r="1151" spans="2:16" ht="21" customHeight="1" x14ac:dyDescent="0.3">
      <c r="B1151" s="3" t="s">
        <v>14</v>
      </c>
      <c r="C1151" s="3">
        <v>12</v>
      </c>
      <c r="D1151" s="4" t="s">
        <v>41</v>
      </c>
      <c r="E1151" s="5" t="s">
        <v>16</v>
      </c>
      <c r="F1151" s="3" t="s">
        <v>46</v>
      </c>
      <c r="G1151" s="3">
        <v>2</v>
      </c>
      <c r="H1151" s="6">
        <v>38000000</v>
      </c>
      <c r="I1151" s="2">
        <v>3</v>
      </c>
      <c r="J1151" s="3">
        <v>6.6666666666666671E-3</v>
      </c>
      <c r="K1151" s="7" t="s">
        <v>50</v>
      </c>
      <c r="L1151" s="3" t="s">
        <v>60</v>
      </c>
      <c r="M1151" s="3" t="s">
        <v>52</v>
      </c>
      <c r="N1151" s="3" t="s">
        <v>27</v>
      </c>
      <c r="O1151" s="3" t="s">
        <v>56</v>
      </c>
      <c r="P1151" s="19"/>
    </row>
    <row r="1152" spans="2:16" ht="21" customHeight="1" x14ac:dyDescent="0.3">
      <c r="B1152" s="3" t="s">
        <v>14</v>
      </c>
      <c r="C1152" s="12">
        <v>28</v>
      </c>
      <c r="D1152" s="13" t="s">
        <v>41</v>
      </c>
      <c r="E1152" s="14" t="s">
        <v>53</v>
      </c>
      <c r="F1152" s="12" t="s">
        <v>17</v>
      </c>
      <c r="G1152" s="12">
        <v>3</v>
      </c>
      <c r="H1152" s="15">
        <v>15000000</v>
      </c>
      <c r="I1152" s="16">
        <v>1</v>
      </c>
      <c r="J1152" s="12">
        <v>6.6666666666666671E-3</v>
      </c>
      <c r="K1152" s="17" t="s">
        <v>18</v>
      </c>
      <c r="L1152" s="12" t="s">
        <v>25</v>
      </c>
      <c r="M1152" s="12" t="s">
        <v>35</v>
      </c>
      <c r="N1152" s="12" t="s">
        <v>21</v>
      </c>
      <c r="O1152" s="12" t="s">
        <v>45</v>
      </c>
      <c r="P1152" s="19"/>
    </row>
    <row r="1153" spans="2:16" ht="21" customHeight="1" x14ac:dyDescent="0.3">
      <c r="B1153" s="3" t="s">
        <v>14</v>
      </c>
      <c r="C1153" s="3">
        <v>8</v>
      </c>
      <c r="D1153" s="4" t="s">
        <v>41</v>
      </c>
      <c r="E1153" s="5" t="s">
        <v>34</v>
      </c>
      <c r="F1153" s="3" t="s">
        <v>49</v>
      </c>
      <c r="G1153" s="3">
        <v>2</v>
      </c>
      <c r="H1153" s="6">
        <v>12000000</v>
      </c>
      <c r="I1153" s="2">
        <v>4</v>
      </c>
      <c r="J1153" s="3">
        <v>6.6666666666666671E-3</v>
      </c>
      <c r="K1153" s="7" t="s">
        <v>18</v>
      </c>
      <c r="L1153" s="3" t="s">
        <v>31</v>
      </c>
      <c r="M1153" s="3" t="s">
        <v>55</v>
      </c>
      <c r="N1153" s="3" t="s">
        <v>27</v>
      </c>
      <c r="O1153" s="3" t="s">
        <v>33</v>
      </c>
      <c r="P1153" s="19"/>
    </row>
    <row r="1154" spans="2:16" ht="21" customHeight="1" x14ac:dyDescent="0.3">
      <c r="B1154" s="3" t="s">
        <v>14</v>
      </c>
      <c r="C1154" s="12">
        <v>11</v>
      </c>
      <c r="D1154" s="13" t="s">
        <v>48</v>
      </c>
      <c r="E1154" s="14" t="s">
        <v>30</v>
      </c>
      <c r="F1154" s="12" t="s">
        <v>17</v>
      </c>
      <c r="G1154" s="12">
        <v>2</v>
      </c>
      <c r="H1154" s="15">
        <v>12000000</v>
      </c>
      <c r="I1154" s="16">
        <v>1</v>
      </c>
      <c r="J1154" s="12">
        <v>6.6666666666666671E-3</v>
      </c>
      <c r="K1154" s="17" t="s">
        <v>18</v>
      </c>
      <c r="L1154" s="12" t="s">
        <v>43</v>
      </c>
      <c r="M1154" s="12" t="s">
        <v>47</v>
      </c>
      <c r="N1154" s="12" t="s">
        <v>27</v>
      </c>
      <c r="O1154" s="12" t="s">
        <v>28</v>
      </c>
      <c r="P1154" s="19"/>
    </row>
    <row r="1155" spans="2:16" ht="21" customHeight="1" x14ac:dyDescent="0.3">
      <c r="B1155" s="3" t="s">
        <v>14</v>
      </c>
      <c r="C1155" s="3">
        <v>22</v>
      </c>
      <c r="D1155" s="4" t="s">
        <v>48</v>
      </c>
      <c r="E1155" s="5" t="s">
        <v>34</v>
      </c>
      <c r="F1155" s="3" t="s">
        <v>17</v>
      </c>
      <c r="G1155" s="3">
        <v>4</v>
      </c>
      <c r="H1155" s="6">
        <v>20000000</v>
      </c>
      <c r="I1155" s="2">
        <v>4</v>
      </c>
      <c r="J1155" s="3">
        <v>6.6666666666666671E-3</v>
      </c>
      <c r="K1155" s="7" t="s">
        <v>18</v>
      </c>
      <c r="L1155" s="3" t="s">
        <v>19</v>
      </c>
      <c r="M1155" s="3" t="s">
        <v>44</v>
      </c>
      <c r="N1155" s="3" t="s">
        <v>21</v>
      </c>
      <c r="O1155" s="3" t="s">
        <v>45</v>
      </c>
      <c r="P1155" s="19"/>
    </row>
    <row r="1156" spans="2:16" ht="21" customHeight="1" x14ac:dyDescent="0.3">
      <c r="B1156" s="3" t="s">
        <v>14</v>
      </c>
      <c r="C1156" s="12">
        <v>12</v>
      </c>
      <c r="D1156" s="13" t="s">
        <v>59</v>
      </c>
      <c r="E1156" s="14" t="s">
        <v>34</v>
      </c>
      <c r="F1156" s="12" t="s">
        <v>46</v>
      </c>
      <c r="G1156" s="12">
        <v>2</v>
      </c>
      <c r="H1156" s="15">
        <v>12000000</v>
      </c>
      <c r="I1156" s="16">
        <v>3</v>
      </c>
      <c r="J1156" s="12">
        <v>6.6666666666666671E-3</v>
      </c>
      <c r="K1156" s="17" t="s">
        <v>18</v>
      </c>
      <c r="L1156" s="12" t="s">
        <v>19</v>
      </c>
      <c r="M1156" s="12" t="s">
        <v>32</v>
      </c>
      <c r="N1156" s="12" t="s">
        <v>36</v>
      </c>
      <c r="O1156" s="12" t="s">
        <v>58</v>
      </c>
      <c r="P1156" s="19"/>
    </row>
    <row r="1157" spans="2:16" ht="21" customHeight="1" x14ac:dyDescent="0.3">
      <c r="B1157" s="3" t="s">
        <v>14</v>
      </c>
      <c r="C1157" s="3">
        <v>1</v>
      </c>
      <c r="D1157" s="4" t="s">
        <v>75</v>
      </c>
      <c r="E1157" s="5" t="s">
        <v>30</v>
      </c>
      <c r="F1157" s="3" t="s">
        <v>46</v>
      </c>
      <c r="G1157" s="3">
        <v>5</v>
      </c>
      <c r="H1157" s="6">
        <v>25000000</v>
      </c>
      <c r="I1157" s="2">
        <v>1</v>
      </c>
      <c r="J1157" s="3">
        <v>6.6666666666666671E-3</v>
      </c>
      <c r="K1157" s="7" t="s">
        <v>18</v>
      </c>
      <c r="L1157" s="3" t="s">
        <v>31</v>
      </c>
      <c r="M1157" s="3" t="s">
        <v>47</v>
      </c>
      <c r="N1157" s="3" t="s">
        <v>27</v>
      </c>
      <c r="O1157" s="3" t="s">
        <v>33</v>
      </c>
      <c r="P1157" s="19"/>
    </row>
    <row r="1158" spans="2:16" ht="21" customHeight="1" x14ac:dyDescent="0.3">
      <c r="B1158" s="3" t="s">
        <v>73</v>
      </c>
      <c r="C1158" s="12">
        <v>27</v>
      </c>
      <c r="D1158" s="13" t="s">
        <v>29</v>
      </c>
      <c r="E1158" s="14" t="s">
        <v>16</v>
      </c>
      <c r="F1158" s="12" t="s">
        <v>17</v>
      </c>
      <c r="G1158" s="12">
        <v>0</v>
      </c>
      <c r="H1158" s="15">
        <v>0</v>
      </c>
      <c r="I1158" s="16">
        <v>1</v>
      </c>
      <c r="J1158" s="12">
        <v>6.6666666666666671E-3</v>
      </c>
      <c r="K1158" s="17"/>
      <c r="L1158" s="12"/>
      <c r="M1158" s="12" t="s">
        <v>35</v>
      </c>
      <c r="N1158" s="12" t="s">
        <v>36</v>
      </c>
      <c r="O1158" s="12" t="s">
        <v>69</v>
      </c>
      <c r="P1158" s="19"/>
    </row>
    <row r="1159" spans="2:16" ht="21" customHeight="1" x14ac:dyDescent="0.3">
      <c r="B1159" s="3" t="s">
        <v>73</v>
      </c>
      <c r="C1159" s="3">
        <v>3</v>
      </c>
      <c r="D1159" s="4" t="s">
        <v>41</v>
      </c>
      <c r="E1159" s="5" t="s">
        <v>16</v>
      </c>
      <c r="F1159" s="3" t="s">
        <v>46</v>
      </c>
      <c r="G1159" s="3">
        <v>0</v>
      </c>
      <c r="H1159" s="6">
        <v>0</v>
      </c>
      <c r="I1159" s="2">
        <v>1</v>
      </c>
      <c r="J1159" s="3">
        <v>6.6666666666666671E-3</v>
      </c>
      <c r="K1159" s="7"/>
      <c r="L1159" s="3"/>
      <c r="M1159" s="3" t="s">
        <v>32</v>
      </c>
      <c r="N1159" s="3" t="s">
        <v>21</v>
      </c>
      <c r="O1159" s="3" t="s">
        <v>66</v>
      </c>
      <c r="P1159" s="19"/>
    </row>
    <row r="1160" spans="2:16" ht="21" customHeight="1" x14ac:dyDescent="0.3">
      <c r="B1160" s="3" t="s">
        <v>73</v>
      </c>
      <c r="C1160" s="12">
        <v>11</v>
      </c>
      <c r="D1160" s="13" t="s">
        <v>48</v>
      </c>
      <c r="E1160" s="14" t="s">
        <v>16</v>
      </c>
      <c r="F1160" s="12" t="s">
        <v>17</v>
      </c>
      <c r="G1160" s="12">
        <v>0</v>
      </c>
      <c r="H1160" s="15">
        <v>0</v>
      </c>
      <c r="I1160" s="16">
        <v>3</v>
      </c>
      <c r="J1160" s="12">
        <v>6.6666666666666671E-3</v>
      </c>
      <c r="K1160" s="17"/>
      <c r="L1160" s="12"/>
      <c r="M1160" s="12" t="s">
        <v>44</v>
      </c>
      <c r="N1160" s="12" t="s">
        <v>21</v>
      </c>
      <c r="O1160" s="12" t="s">
        <v>45</v>
      </c>
      <c r="P1160" s="19"/>
    </row>
    <row r="1161" spans="2:16" ht="21" customHeight="1" x14ac:dyDescent="0.3">
      <c r="B1161" s="3" t="s">
        <v>73</v>
      </c>
      <c r="C1161" s="3">
        <v>10</v>
      </c>
      <c r="D1161" s="4" t="s">
        <v>48</v>
      </c>
      <c r="E1161" s="5" t="s">
        <v>34</v>
      </c>
      <c r="F1161" s="3" t="s">
        <v>24</v>
      </c>
      <c r="G1161" s="3">
        <v>0</v>
      </c>
      <c r="H1161" s="6">
        <v>0</v>
      </c>
      <c r="I1161" s="2">
        <v>5</v>
      </c>
      <c r="J1161" s="3">
        <v>6.6666666666666671E-3</v>
      </c>
      <c r="K1161" s="7"/>
      <c r="L1161" s="3"/>
      <c r="M1161" s="3" t="s">
        <v>55</v>
      </c>
      <c r="N1161" s="3" t="s">
        <v>21</v>
      </c>
      <c r="O1161" s="3" t="s">
        <v>67</v>
      </c>
      <c r="P1161" s="19"/>
    </row>
    <row r="1162" spans="2:16" ht="21" customHeight="1" x14ac:dyDescent="0.3">
      <c r="B1162" s="3" t="s">
        <v>14</v>
      </c>
      <c r="C1162" s="12">
        <v>12</v>
      </c>
      <c r="D1162" s="13" t="s">
        <v>64</v>
      </c>
      <c r="E1162" s="14" t="s">
        <v>30</v>
      </c>
      <c r="F1162" s="12" t="s">
        <v>46</v>
      </c>
      <c r="G1162" s="12">
        <v>3</v>
      </c>
      <c r="H1162" s="15">
        <v>15000000</v>
      </c>
      <c r="I1162" s="16">
        <v>3</v>
      </c>
      <c r="J1162" s="12">
        <v>7.0601851851851841E-3</v>
      </c>
      <c r="K1162" s="17" t="s">
        <v>18</v>
      </c>
      <c r="L1162" s="12" t="s">
        <v>68</v>
      </c>
      <c r="M1162" s="12" t="s">
        <v>52</v>
      </c>
      <c r="N1162" s="12" t="s">
        <v>36</v>
      </c>
      <c r="O1162" s="12" t="s">
        <v>69</v>
      </c>
      <c r="P1162" s="19"/>
    </row>
    <row r="1163" spans="2:16" ht="21" customHeight="1" x14ac:dyDescent="0.3">
      <c r="B1163" s="3" t="s">
        <v>14</v>
      </c>
      <c r="C1163" s="3">
        <v>13</v>
      </c>
      <c r="D1163" s="4" t="s">
        <v>23</v>
      </c>
      <c r="E1163" s="5" t="s">
        <v>16</v>
      </c>
      <c r="F1163" s="3" t="s">
        <v>46</v>
      </c>
      <c r="G1163" s="3">
        <v>3</v>
      </c>
      <c r="H1163" s="6">
        <v>15000000</v>
      </c>
      <c r="I1163" s="2">
        <v>1</v>
      </c>
      <c r="J1163" s="3">
        <v>7.0601851851851841E-3</v>
      </c>
      <c r="K1163" s="7" t="s">
        <v>18</v>
      </c>
      <c r="L1163" s="3" t="s">
        <v>51</v>
      </c>
      <c r="M1163" s="3" t="s">
        <v>35</v>
      </c>
      <c r="N1163" s="3" t="s">
        <v>27</v>
      </c>
      <c r="O1163" s="3" t="s">
        <v>33</v>
      </c>
      <c r="P1163" s="19"/>
    </row>
    <row r="1164" spans="2:16" ht="21" customHeight="1" x14ac:dyDescent="0.3">
      <c r="B1164" s="3" t="s">
        <v>14</v>
      </c>
      <c r="C1164" s="12">
        <v>11</v>
      </c>
      <c r="D1164" s="13" t="s">
        <v>23</v>
      </c>
      <c r="E1164" s="14" t="s">
        <v>53</v>
      </c>
      <c r="F1164" s="12" t="s">
        <v>17</v>
      </c>
      <c r="G1164" s="12">
        <v>1</v>
      </c>
      <c r="H1164" s="15">
        <v>7000000</v>
      </c>
      <c r="I1164" s="16">
        <v>3</v>
      </c>
      <c r="J1164" s="12">
        <v>7.0601851851851841E-3</v>
      </c>
      <c r="K1164" s="17" t="s">
        <v>18</v>
      </c>
      <c r="L1164" s="12" t="s">
        <v>60</v>
      </c>
      <c r="M1164" s="12" t="s">
        <v>20</v>
      </c>
      <c r="N1164" s="12" t="s">
        <v>21</v>
      </c>
      <c r="O1164" s="12" t="s">
        <v>45</v>
      </c>
      <c r="P1164" s="19"/>
    </row>
    <row r="1165" spans="2:16" ht="21" customHeight="1" x14ac:dyDescent="0.3">
      <c r="B1165" s="3" t="s">
        <v>14</v>
      </c>
      <c r="C1165" s="3">
        <v>7</v>
      </c>
      <c r="D1165" s="4" t="s">
        <v>29</v>
      </c>
      <c r="E1165" s="5" t="s">
        <v>34</v>
      </c>
      <c r="F1165" s="3" t="s">
        <v>46</v>
      </c>
      <c r="G1165" s="3">
        <v>2</v>
      </c>
      <c r="H1165" s="6">
        <v>12000000</v>
      </c>
      <c r="I1165" s="2">
        <v>4</v>
      </c>
      <c r="J1165" s="3">
        <v>7.0601851851851841E-3</v>
      </c>
      <c r="K1165" s="7" t="s">
        <v>18</v>
      </c>
      <c r="L1165" s="3" t="s">
        <v>43</v>
      </c>
      <c r="M1165" s="3" t="s">
        <v>44</v>
      </c>
      <c r="N1165" s="3" t="s">
        <v>21</v>
      </c>
      <c r="O1165" s="3" t="s">
        <v>66</v>
      </c>
      <c r="P1165" s="19"/>
    </row>
    <row r="1166" spans="2:16" ht="21" customHeight="1" x14ac:dyDescent="0.3">
      <c r="B1166" s="3" t="s">
        <v>14</v>
      </c>
      <c r="C1166" s="12">
        <v>9</v>
      </c>
      <c r="D1166" s="13" t="s">
        <v>29</v>
      </c>
      <c r="E1166" s="14" t="s">
        <v>30</v>
      </c>
      <c r="F1166" s="12" t="s">
        <v>24</v>
      </c>
      <c r="G1166" s="12">
        <v>3</v>
      </c>
      <c r="H1166" s="15">
        <v>15000000</v>
      </c>
      <c r="I1166" s="16">
        <v>4</v>
      </c>
      <c r="J1166" s="12">
        <v>7.0601851851851841E-3</v>
      </c>
      <c r="K1166" s="17" t="s">
        <v>18</v>
      </c>
      <c r="L1166" s="12" t="s">
        <v>19</v>
      </c>
      <c r="M1166" s="12" t="s">
        <v>35</v>
      </c>
      <c r="N1166" s="12" t="s">
        <v>36</v>
      </c>
      <c r="O1166" s="12" t="s">
        <v>58</v>
      </c>
      <c r="P1166" s="19"/>
    </row>
    <row r="1167" spans="2:16" ht="21" customHeight="1" x14ac:dyDescent="0.3">
      <c r="B1167" s="3" t="s">
        <v>14</v>
      </c>
      <c r="C1167" s="3">
        <v>24</v>
      </c>
      <c r="D1167" s="4" t="s">
        <v>29</v>
      </c>
      <c r="E1167" s="5" t="s">
        <v>30</v>
      </c>
      <c r="F1167" s="3" t="s">
        <v>49</v>
      </c>
      <c r="G1167" s="3">
        <v>2</v>
      </c>
      <c r="H1167" s="6">
        <v>12000000</v>
      </c>
      <c r="I1167" s="2">
        <v>2</v>
      </c>
      <c r="J1167" s="3">
        <v>7.0601851851851841E-3</v>
      </c>
      <c r="K1167" s="7" t="s">
        <v>18</v>
      </c>
      <c r="L1167" s="3" t="s">
        <v>43</v>
      </c>
      <c r="M1167" s="3" t="s">
        <v>55</v>
      </c>
      <c r="N1167" s="3" t="s">
        <v>27</v>
      </c>
      <c r="O1167" s="3" t="s">
        <v>56</v>
      </c>
      <c r="P1167" s="19"/>
    </row>
    <row r="1168" spans="2:16" ht="21" customHeight="1" x14ac:dyDescent="0.3">
      <c r="B1168" s="3" t="s">
        <v>14</v>
      </c>
      <c r="C1168" s="12">
        <v>28</v>
      </c>
      <c r="D1168" s="13" t="s">
        <v>41</v>
      </c>
      <c r="E1168" s="14" t="s">
        <v>42</v>
      </c>
      <c r="F1168" s="12" t="s">
        <v>46</v>
      </c>
      <c r="G1168" s="12">
        <v>4</v>
      </c>
      <c r="H1168" s="15">
        <v>20000000</v>
      </c>
      <c r="I1168" s="16">
        <v>1</v>
      </c>
      <c r="J1168" s="12">
        <v>7.0601851851851841E-3</v>
      </c>
      <c r="K1168" s="17" t="s">
        <v>18</v>
      </c>
      <c r="L1168" s="12" t="s">
        <v>19</v>
      </c>
      <c r="M1168" s="12" t="s">
        <v>32</v>
      </c>
      <c r="N1168" s="12" t="s">
        <v>21</v>
      </c>
      <c r="O1168" s="12" t="s">
        <v>66</v>
      </c>
      <c r="P1168" s="19"/>
    </row>
    <row r="1169" spans="2:16" ht="21" customHeight="1" x14ac:dyDescent="0.3">
      <c r="B1169" s="3" t="s">
        <v>14</v>
      </c>
      <c r="C1169" s="3">
        <v>25</v>
      </c>
      <c r="D1169" s="4" t="s">
        <v>41</v>
      </c>
      <c r="E1169" s="5" t="s">
        <v>30</v>
      </c>
      <c r="F1169" s="3" t="s">
        <v>71</v>
      </c>
      <c r="G1169" s="3">
        <v>5</v>
      </c>
      <c r="H1169" s="6">
        <v>20000000</v>
      </c>
      <c r="I1169" s="2">
        <v>5</v>
      </c>
      <c r="J1169" s="3">
        <v>7.0601851851851841E-3</v>
      </c>
      <c r="K1169" s="7" t="s">
        <v>18</v>
      </c>
      <c r="L1169" s="3" t="s">
        <v>38</v>
      </c>
      <c r="M1169" s="3" t="s">
        <v>47</v>
      </c>
      <c r="N1169" s="3" t="s">
        <v>27</v>
      </c>
      <c r="O1169" s="3" t="s">
        <v>33</v>
      </c>
      <c r="P1169" s="19"/>
    </row>
    <row r="1170" spans="2:16" ht="21" customHeight="1" x14ac:dyDescent="0.3">
      <c r="B1170" s="3" t="s">
        <v>14</v>
      </c>
      <c r="C1170" s="12">
        <v>29</v>
      </c>
      <c r="D1170" s="13" t="s">
        <v>41</v>
      </c>
      <c r="E1170" s="14" t="s">
        <v>30</v>
      </c>
      <c r="F1170" s="12" t="s">
        <v>24</v>
      </c>
      <c r="G1170" s="12">
        <v>2</v>
      </c>
      <c r="H1170" s="15">
        <v>12000000</v>
      </c>
      <c r="I1170" s="16">
        <v>2</v>
      </c>
      <c r="J1170" s="12">
        <v>7.0601851851851841E-3</v>
      </c>
      <c r="K1170" s="17" t="s">
        <v>18</v>
      </c>
      <c r="L1170" s="12" t="s">
        <v>51</v>
      </c>
      <c r="M1170" s="12" t="s">
        <v>55</v>
      </c>
      <c r="N1170" s="12" t="s">
        <v>27</v>
      </c>
      <c r="O1170" s="12" t="s">
        <v>28</v>
      </c>
      <c r="P1170" s="19"/>
    </row>
    <row r="1171" spans="2:16" ht="21" customHeight="1" x14ac:dyDescent="0.3">
      <c r="B1171" s="3" t="s">
        <v>14</v>
      </c>
      <c r="C1171" s="3">
        <v>25</v>
      </c>
      <c r="D1171" s="4" t="s">
        <v>72</v>
      </c>
      <c r="E1171" s="5" t="s">
        <v>16</v>
      </c>
      <c r="F1171" s="3" t="s">
        <v>24</v>
      </c>
      <c r="G1171" s="3">
        <v>4</v>
      </c>
      <c r="H1171" s="6">
        <v>20000000</v>
      </c>
      <c r="I1171" s="2">
        <v>1</v>
      </c>
      <c r="J1171" s="3">
        <v>7.0601851851851841E-3</v>
      </c>
      <c r="K1171" s="7" t="s">
        <v>65</v>
      </c>
      <c r="L1171" s="3" t="s">
        <v>54</v>
      </c>
      <c r="M1171" s="3" t="s">
        <v>47</v>
      </c>
      <c r="N1171" s="3" t="s">
        <v>39</v>
      </c>
      <c r="O1171" s="3" t="s">
        <v>70</v>
      </c>
      <c r="P1171" s="19"/>
    </row>
    <row r="1172" spans="2:16" ht="21" customHeight="1" x14ac:dyDescent="0.3">
      <c r="B1172" s="3" t="s">
        <v>14</v>
      </c>
      <c r="C1172" s="12">
        <v>12</v>
      </c>
      <c r="D1172" s="13" t="s">
        <v>64</v>
      </c>
      <c r="E1172" s="14" t="s">
        <v>30</v>
      </c>
      <c r="F1172" s="12" t="s">
        <v>46</v>
      </c>
      <c r="G1172" s="12">
        <v>3</v>
      </c>
      <c r="H1172" s="15">
        <v>15000000</v>
      </c>
      <c r="I1172" s="16">
        <v>3</v>
      </c>
      <c r="J1172" s="12">
        <v>7.0601851851851841E-3</v>
      </c>
      <c r="K1172" s="17" t="s">
        <v>18</v>
      </c>
      <c r="L1172" s="12" t="s">
        <v>68</v>
      </c>
      <c r="M1172" s="12" t="s">
        <v>52</v>
      </c>
      <c r="N1172" s="12" t="s">
        <v>36</v>
      </c>
      <c r="O1172" s="12" t="s">
        <v>69</v>
      </c>
      <c r="P1172" s="19"/>
    </row>
    <row r="1173" spans="2:16" ht="21" customHeight="1" x14ac:dyDescent="0.3">
      <c r="B1173" s="3" t="s">
        <v>14</v>
      </c>
      <c r="C1173" s="3">
        <v>13</v>
      </c>
      <c r="D1173" s="4" t="s">
        <v>23</v>
      </c>
      <c r="E1173" s="5" t="s">
        <v>16</v>
      </c>
      <c r="F1173" s="3" t="s">
        <v>46</v>
      </c>
      <c r="G1173" s="3">
        <v>3</v>
      </c>
      <c r="H1173" s="6">
        <v>15000000</v>
      </c>
      <c r="I1173" s="2">
        <v>1</v>
      </c>
      <c r="J1173" s="3">
        <v>7.0601851851851841E-3</v>
      </c>
      <c r="K1173" s="7" t="s">
        <v>18</v>
      </c>
      <c r="L1173" s="3" t="s">
        <v>51</v>
      </c>
      <c r="M1173" s="3" t="s">
        <v>35</v>
      </c>
      <c r="N1173" s="3" t="s">
        <v>27</v>
      </c>
      <c r="O1173" s="3" t="s">
        <v>33</v>
      </c>
      <c r="P1173" s="19"/>
    </row>
    <row r="1174" spans="2:16" ht="21" customHeight="1" x14ac:dyDescent="0.3">
      <c r="B1174" s="3" t="s">
        <v>73</v>
      </c>
      <c r="C1174" s="12">
        <v>21</v>
      </c>
      <c r="D1174" s="13" t="s">
        <v>29</v>
      </c>
      <c r="E1174" s="14" t="s">
        <v>16</v>
      </c>
      <c r="F1174" s="12" t="s">
        <v>46</v>
      </c>
      <c r="G1174" s="12">
        <v>0</v>
      </c>
      <c r="H1174" s="15">
        <v>0</v>
      </c>
      <c r="I1174" s="16">
        <v>2</v>
      </c>
      <c r="J1174" s="12">
        <v>7.0601851851851841E-3</v>
      </c>
      <c r="K1174" s="17"/>
      <c r="L1174" s="12"/>
      <c r="M1174" s="12" t="s">
        <v>35</v>
      </c>
      <c r="N1174" s="12" t="s">
        <v>21</v>
      </c>
      <c r="O1174" s="12" t="s">
        <v>39</v>
      </c>
      <c r="P1174" s="19"/>
    </row>
    <row r="1175" spans="2:16" ht="21" customHeight="1" x14ac:dyDescent="0.3">
      <c r="B1175" s="3" t="s">
        <v>73</v>
      </c>
      <c r="C1175" s="3">
        <v>25</v>
      </c>
      <c r="D1175" s="4" t="s">
        <v>48</v>
      </c>
      <c r="E1175" s="5" t="s">
        <v>30</v>
      </c>
      <c r="F1175" s="3" t="s">
        <v>46</v>
      </c>
      <c r="G1175" s="3">
        <v>0</v>
      </c>
      <c r="H1175" s="6">
        <v>0</v>
      </c>
      <c r="I1175" s="2">
        <v>2</v>
      </c>
      <c r="J1175" s="3">
        <v>7.0601851851851841E-3</v>
      </c>
      <c r="K1175" s="7"/>
      <c r="L1175" s="3"/>
      <c r="M1175" s="3" t="s">
        <v>26</v>
      </c>
      <c r="N1175" s="3" t="s">
        <v>27</v>
      </c>
      <c r="O1175" s="3" t="s">
        <v>56</v>
      </c>
      <c r="P1175" s="19"/>
    </row>
    <row r="1176" spans="2:16" ht="21" customHeight="1" x14ac:dyDescent="0.3">
      <c r="B1176" s="3" t="s">
        <v>73</v>
      </c>
      <c r="C1176" s="12">
        <v>11</v>
      </c>
      <c r="D1176" s="13" t="s">
        <v>48</v>
      </c>
      <c r="E1176" s="14" t="s">
        <v>34</v>
      </c>
      <c r="F1176" s="12" t="s">
        <v>71</v>
      </c>
      <c r="G1176" s="12">
        <v>0</v>
      </c>
      <c r="H1176" s="15">
        <v>0</v>
      </c>
      <c r="I1176" s="16">
        <v>2</v>
      </c>
      <c r="J1176" s="12">
        <v>7.0601851851851841E-3</v>
      </c>
      <c r="K1176" s="17"/>
      <c r="L1176" s="12"/>
      <c r="M1176" s="12" t="s">
        <v>52</v>
      </c>
      <c r="N1176" s="12" t="s">
        <v>21</v>
      </c>
      <c r="O1176" s="12" t="s">
        <v>45</v>
      </c>
      <c r="P1176" s="19"/>
    </row>
    <row r="1177" spans="2:16" ht="21" customHeight="1" x14ac:dyDescent="0.3">
      <c r="B1177" s="3" t="s">
        <v>14</v>
      </c>
      <c r="C1177" s="3">
        <v>1</v>
      </c>
      <c r="D1177" s="4" t="s">
        <v>15</v>
      </c>
      <c r="E1177" s="5" t="s">
        <v>30</v>
      </c>
      <c r="F1177" s="3" t="s">
        <v>24</v>
      </c>
      <c r="G1177" s="3">
        <v>5</v>
      </c>
      <c r="H1177" s="6">
        <v>25000000</v>
      </c>
      <c r="I1177" s="2">
        <v>1</v>
      </c>
      <c r="J1177" s="3">
        <v>7.8703703703703713E-3</v>
      </c>
      <c r="K1177" s="7" t="s">
        <v>18</v>
      </c>
      <c r="L1177" s="3" t="s">
        <v>19</v>
      </c>
      <c r="M1177" s="3" t="s">
        <v>47</v>
      </c>
      <c r="N1177" s="3" t="s">
        <v>39</v>
      </c>
      <c r="O1177" s="3" t="s">
        <v>40</v>
      </c>
      <c r="P1177" s="19"/>
    </row>
    <row r="1178" spans="2:16" ht="21" customHeight="1" x14ac:dyDescent="0.3">
      <c r="B1178" s="3" t="s">
        <v>14</v>
      </c>
      <c r="C1178" s="12">
        <v>11</v>
      </c>
      <c r="D1178" s="13" t="s">
        <v>15</v>
      </c>
      <c r="E1178" s="14" t="s">
        <v>53</v>
      </c>
      <c r="F1178" s="12" t="s">
        <v>24</v>
      </c>
      <c r="G1178" s="12">
        <v>3</v>
      </c>
      <c r="H1178" s="15">
        <v>15000000</v>
      </c>
      <c r="I1178" s="16">
        <v>2</v>
      </c>
      <c r="J1178" s="12">
        <v>7.8703703703703713E-3</v>
      </c>
      <c r="K1178" s="17" t="s">
        <v>18</v>
      </c>
      <c r="L1178" s="12" t="s">
        <v>38</v>
      </c>
      <c r="M1178" s="12" t="s">
        <v>52</v>
      </c>
      <c r="N1178" s="12" t="s">
        <v>36</v>
      </c>
      <c r="O1178" s="12" t="s">
        <v>69</v>
      </c>
      <c r="P1178" s="19"/>
    </row>
    <row r="1179" spans="2:16" ht="21" customHeight="1" x14ac:dyDescent="0.3">
      <c r="B1179" s="3" t="s">
        <v>14</v>
      </c>
      <c r="C1179" s="3">
        <v>4</v>
      </c>
      <c r="D1179" s="4" t="s">
        <v>63</v>
      </c>
      <c r="E1179" s="5" t="s">
        <v>30</v>
      </c>
      <c r="F1179" s="3" t="s">
        <v>46</v>
      </c>
      <c r="G1179" s="3">
        <v>4</v>
      </c>
      <c r="H1179" s="6">
        <v>20000000</v>
      </c>
      <c r="I1179" s="2">
        <v>1</v>
      </c>
      <c r="J1179" s="3">
        <v>7.8703703703703713E-3</v>
      </c>
      <c r="K1179" s="7" t="s">
        <v>65</v>
      </c>
      <c r="L1179" s="3" t="s">
        <v>60</v>
      </c>
      <c r="M1179" s="3" t="s">
        <v>32</v>
      </c>
      <c r="N1179" s="3" t="s">
        <v>27</v>
      </c>
      <c r="O1179" s="3" t="s">
        <v>74</v>
      </c>
      <c r="P1179" s="19"/>
    </row>
    <row r="1180" spans="2:16" ht="21" customHeight="1" x14ac:dyDescent="0.3">
      <c r="B1180" s="3" t="s">
        <v>14</v>
      </c>
      <c r="C1180" s="12">
        <v>30</v>
      </c>
      <c r="D1180" s="13" t="s">
        <v>29</v>
      </c>
      <c r="E1180" s="14" t="s">
        <v>30</v>
      </c>
      <c r="F1180" s="12" t="s">
        <v>46</v>
      </c>
      <c r="G1180" s="12">
        <v>2</v>
      </c>
      <c r="H1180" s="15">
        <v>10000000</v>
      </c>
      <c r="I1180" s="16">
        <v>1</v>
      </c>
      <c r="J1180" s="12">
        <v>7.8703703703703713E-3</v>
      </c>
      <c r="K1180" s="17" t="s">
        <v>18</v>
      </c>
      <c r="L1180" s="12" t="s">
        <v>60</v>
      </c>
      <c r="M1180" s="12" t="s">
        <v>20</v>
      </c>
      <c r="N1180" s="12" t="s">
        <v>21</v>
      </c>
      <c r="O1180" s="12" t="s">
        <v>22</v>
      </c>
      <c r="P1180" s="19"/>
    </row>
    <row r="1181" spans="2:16" ht="21" customHeight="1" x14ac:dyDescent="0.3">
      <c r="B1181" s="3" t="s">
        <v>14</v>
      </c>
      <c r="C1181" s="3">
        <v>14</v>
      </c>
      <c r="D1181" s="4" t="s">
        <v>41</v>
      </c>
      <c r="E1181" s="5" t="s">
        <v>16</v>
      </c>
      <c r="F1181" s="3" t="s">
        <v>24</v>
      </c>
      <c r="G1181" s="3">
        <v>1</v>
      </c>
      <c r="H1181" s="6">
        <v>19000000</v>
      </c>
      <c r="I1181" s="2">
        <v>2</v>
      </c>
      <c r="J1181" s="3">
        <v>7.8703703703703713E-3</v>
      </c>
      <c r="K1181" s="7" t="s">
        <v>50</v>
      </c>
      <c r="L1181" s="3" t="s">
        <v>31</v>
      </c>
      <c r="M1181" s="3" t="s">
        <v>52</v>
      </c>
      <c r="N1181" s="3" t="s">
        <v>39</v>
      </c>
      <c r="O1181" s="3" t="s">
        <v>40</v>
      </c>
      <c r="P1181" s="19"/>
    </row>
    <row r="1182" spans="2:16" ht="21" customHeight="1" x14ac:dyDescent="0.3">
      <c r="B1182" s="3" t="s">
        <v>14</v>
      </c>
      <c r="C1182" s="12">
        <v>19</v>
      </c>
      <c r="D1182" s="13" t="s">
        <v>41</v>
      </c>
      <c r="E1182" s="14" t="s">
        <v>30</v>
      </c>
      <c r="F1182" s="12" t="s">
        <v>24</v>
      </c>
      <c r="G1182" s="12">
        <v>1</v>
      </c>
      <c r="H1182" s="15">
        <v>7000000</v>
      </c>
      <c r="I1182" s="16">
        <v>4</v>
      </c>
      <c r="J1182" s="12">
        <v>7.8703703703703713E-3</v>
      </c>
      <c r="K1182" s="17" t="s">
        <v>18</v>
      </c>
      <c r="L1182" s="12" t="s">
        <v>25</v>
      </c>
      <c r="M1182" s="12" t="s">
        <v>35</v>
      </c>
      <c r="N1182" s="12" t="s">
        <v>27</v>
      </c>
      <c r="O1182" s="12" t="s">
        <v>74</v>
      </c>
      <c r="P1182" s="19"/>
    </row>
    <row r="1183" spans="2:16" ht="21" customHeight="1" x14ac:dyDescent="0.3">
      <c r="B1183" s="3" t="s">
        <v>14</v>
      </c>
      <c r="C1183" s="3">
        <v>3</v>
      </c>
      <c r="D1183" s="4" t="s">
        <v>41</v>
      </c>
      <c r="E1183" s="5" t="s">
        <v>16</v>
      </c>
      <c r="F1183" s="3" t="s">
        <v>49</v>
      </c>
      <c r="G1183" s="3">
        <v>3</v>
      </c>
      <c r="H1183" s="6">
        <v>12000000</v>
      </c>
      <c r="I1183" s="2">
        <v>2</v>
      </c>
      <c r="J1183" s="3">
        <v>7.8703703703703713E-3</v>
      </c>
      <c r="K1183" s="7" t="s">
        <v>18</v>
      </c>
      <c r="L1183" s="3" t="s">
        <v>43</v>
      </c>
      <c r="M1183" s="3" t="s">
        <v>55</v>
      </c>
      <c r="N1183" s="3" t="s">
        <v>27</v>
      </c>
      <c r="O1183" s="3" t="s">
        <v>28</v>
      </c>
      <c r="P1183" s="19"/>
    </row>
    <row r="1184" spans="2:16" ht="21" customHeight="1" x14ac:dyDescent="0.3">
      <c r="B1184" s="3" t="s">
        <v>14</v>
      </c>
      <c r="C1184" s="12">
        <v>3</v>
      </c>
      <c r="D1184" s="13" t="s">
        <v>48</v>
      </c>
      <c r="E1184" s="14" t="s">
        <v>34</v>
      </c>
      <c r="F1184" s="12" t="s">
        <v>24</v>
      </c>
      <c r="G1184" s="12">
        <v>2</v>
      </c>
      <c r="H1184" s="15">
        <v>38000000</v>
      </c>
      <c r="I1184" s="16">
        <v>2</v>
      </c>
      <c r="J1184" s="12">
        <v>7.8703703703703713E-3</v>
      </c>
      <c r="K1184" s="17" t="s">
        <v>50</v>
      </c>
      <c r="L1184" s="12" t="s">
        <v>68</v>
      </c>
      <c r="M1184" s="12" t="s">
        <v>35</v>
      </c>
      <c r="N1184" s="12" t="s">
        <v>27</v>
      </c>
      <c r="O1184" s="12" t="s">
        <v>33</v>
      </c>
      <c r="P1184" s="19"/>
    </row>
    <row r="1185" spans="2:16" ht="21" customHeight="1" x14ac:dyDescent="0.3">
      <c r="B1185" s="3" t="s">
        <v>14</v>
      </c>
      <c r="C1185" s="3">
        <v>12</v>
      </c>
      <c r="D1185" s="4" t="s">
        <v>48</v>
      </c>
      <c r="E1185" s="5" t="s">
        <v>53</v>
      </c>
      <c r="F1185" s="3" t="s">
        <v>46</v>
      </c>
      <c r="G1185" s="3">
        <v>3</v>
      </c>
      <c r="H1185" s="6">
        <v>15000000</v>
      </c>
      <c r="I1185" s="2">
        <v>1</v>
      </c>
      <c r="J1185" s="3">
        <v>7.8703703703703713E-3</v>
      </c>
      <c r="K1185" s="7" t="s">
        <v>18</v>
      </c>
      <c r="L1185" s="3" t="s">
        <v>31</v>
      </c>
      <c r="M1185" s="3" t="s">
        <v>55</v>
      </c>
      <c r="N1185" s="3" t="s">
        <v>21</v>
      </c>
      <c r="O1185" s="3" t="s">
        <v>57</v>
      </c>
      <c r="P1185" s="19"/>
    </row>
    <row r="1186" spans="2:16" ht="21" customHeight="1" x14ac:dyDescent="0.3">
      <c r="B1186" s="3" t="s">
        <v>14</v>
      </c>
      <c r="C1186" s="12">
        <v>22</v>
      </c>
      <c r="D1186" s="13" t="s">
        <v>48</v>
      </c>
      <c r="E1186" s="14" t="s">
        <v>16</v>
      </c>
      <c r="F1186" s="12" t="s">
        <v>71</v>
      </c>
      <c r="G1186" s="12">
        <v>2</v>
      </c>
      <c r="H1186" s="15">
        <v>12000000</v>
      </c>
      <c r="I1186" s="16">
        <v>3</v>
      </c>
      <c r="J1186" s="12">
        <v>7.8703703703703713E-3</v>
      </c>
      <c r="K1186" s="17" t="s">
        <v>18</v>
      </c>
      <c r="L1186" s="12" t="s">
        <v>19</v>
      </c>
      <c r="M1186" s="12" t="s">
        <v>44</v>
      </c>
      <c r="N1186" s="12" t="s">
        <v>21</v>
      </c>
      <c r="O1186" s="12" t="s">
        <v>67</v>
      </c>
      <c r="P1186" s="19"/>
    </row>
    <row r="1187" spans="2:16" ht="21" customHeight="1" x14ac:dyDescent="0.3">
      <c r="B1187" s="3" t="s">
        <v>14</v>
      </c>
      <c r="C1187" s="3">
        <v>1</v>
      </c>
      <c r="D1187" s="4" t="s">
        <v>15</v>
      </c>
      <c r="E1187" s="5" t="s">
        <v>30</v>
      </c>
      <c r="F1187" s="3" t="s">
        <v>24</v>
      </c>
      <c r="G1187" s="3">
        <v>5</v>
      </c>
      <c r="H1187" s="6">
        <v>25000000</v>
      </c>
      <c r="I1187" s="2">
        <v>1</v>
      </c>
      <c r="J1187" s="3">
        <v>7.8703703703703713E-3</v>
      </c>
      <c r="K1187" s="7" t="s">
        <v>18</v>
      </c>
      <c r="L1187" s="3" t="s">
        <v>19</v>
      </c>
      <c r="M1187" s="3" t="s">
        <v>47</v>
      </c>
      <c r="N1187" s="3" t="s">
        <v>39</v>
      </c>
      <c r="O1187" s="3" t="s">
        <v>40</v>
      </c>
      <c r="P1187" s="19"/>
    </row>
    <row r="1188" spans="2:16" ht="21" customHeight="1" x14ac:dyDescent="0.3">
      <c r="B1188" s="3" t="s">
        <v>14</v>
      </c>
      <c r="C1188" s="12">
        <v>11</v>
      </c>
      <c r="D1188" s="13" t="s">
        <v>15</v>
      </c>
      <c r="E1188" s="14" t="s">
        <v>53</v>
      </c>
      <c r="F1188" s="12" t="s">
        <v>24</v>
      </c>
      <c r="G1188" s="12">
        <v>3</v>
      </c>
      <c r="H1188" s="15">
        <v>15000000</v>
      </c>
      <c r="I1188" s="16">
        <v>2</v>
      </c>
      <c r="J1188" s="12">
        <v>7.8703703703703713E-3</v>
      </c>
      <c r="K1188" s="17" t="s">
        <v>18</v>
      </c>
      <c r="L1188" s="12" t="s">
        <v>38</v>
      </c>
      <c r="M1188" s="12" t="s">
        <v>52</v>
      </c>
      <c r="N1188" s="12" t="s">
        <v>36</v>
      </c>
      <c r="O1188" s="12" t="s">
        <v>69</v>
      </c>
      <c r="P1188" s="19"/>
    </row>
    <row r="1189" spans="2:16" ht="21" customHeight="1" x14ac:dyDescent="0.3">
      <c r="B1189" s="3" t="s">
        <v>14</v>
      </c>
      <c r="C1189" s="3">
        <v>4</v>
      </c>
      <c r="D1189" s="4" t="s">
        <v>63</v>
      </c>
      <c r="E1189" s="5" t="s">
        <v>30</v>
      </c>
      <c r="F1189" s="3" t="s">
        <v>46</v>
      </c>
      <c r="G1189" s="3">
        <v>4</v>
      </c>
      <c r="H1189" s="6">
        <v>20000000</v>
      </c>
      <c r="I1189" s="2">
        <v>1</v>
      </c>
      <c r="J1189" s="3">
        <v>7.8703703703703713E-3</v>
      </c>
      <c r="K1189" s="7" t="s">
        <v>65</v>
      </c>
      <c r="L1189" s="3" t="s">
        <v>60</v>
      </c>
      <c r="M1189" s="3" t="s">
        <v>32</v>
      </c>
      <c r="N1189" s="3" t="s">
        <v>27</v>
      </c>
      <c r="O1189" s="3" t="s">
        <v>74</v>
      </c>
      <c r="P1189" s="19"/>
    </row>
    <row r="1190" spans="2:16" ht="21" customHeight="1" x14ac:dyDescent="0.3">
      <c r="B1190" s="3" t="s">
        <v>73</v>
      </c>
      <c r="C1190" s="12">
        <v>5</v>
      </c>
      <c r="D1190" s="13" t="s">
        <v>41</v>
      </c>
      <c r="E1190" s="14" t="s">
        <v>16</v>
      </c>
      <c r="F1190" s="12" t="s">
        <v>46</v>
      </c>
      <c r="G1190" s="12">
        <v>0</v>
      </c>
      <c r="H1190" s="15">
        <v>0</v>
      </c>
      <c r="I1190" s="16">
        <v>3</v>
      </c>
      <c r="J1190" s="12">
        <v>7.8703703703703713E-3</v>
      </c>
      <c r="K1190" s="17"/>
      <c r="L1190" s="12"/>
      <c r="M1190" s="12" t="s">
        <v>32</v>
      </c>
      <c r="N1190" s="12" t="s">
        <v>27</v>
      </c>
      <c r="O1190" s="12" t="s">
        <v>33</v>
      </c>
      <c r="P1190" s="19"/>
    </row>
    <row r="1191" spans="2:16" ht="21" customHeight="1" x14ac:dyDescent="0.3">
      <c r="B1191" s="3" t="s">
        <v>73</v>
      </c>
      <c r="C1191" s="3">
        <v>10</v>
      </c>
      <c r="D1191" s="4" t="s">
        <v>72</v>
      </c>
      <c r="E1191" s="5" t="s">
        <v>16</v>
      </c>
      <c r="F1191" s="3" t="s">
        <v>24</v>
      </c>
      <c r="G1191" s="3">
        <v>0</v>
      </c>
      <c r="H1191" s="6">
        <v>0</v>
      </c>
      <c r="I1191" s="2">
        <v>2</v>
      </c>
      <c r="J1191" s="3">
        <v>7.8703703703703713E-3</v>
      </c>
      <c r="K1191" s="7"/>
      <c r="L1191" s="3"/>
      <c r="M1191" s="3" t="s">
        <v>44</v>
      </c>
      <c r="N1191" s="3" t="s">
        <v>39</v>
      </c>
      <c r="O1191" s="3" t="s">
        <v>40</v>
      </c>
      <c r="P1191" s="19"/>
    </row>
    <row r="1192" spans="2:16" ht="21" customHeight="1" x14ac:dyDescent="0.3">
      <c r="B1192" s="3" t="s">
        <v>73</v>
      </c>
      <c r="C1192" s="12">
        <v>10</v>
      </c>
      <c r="D1192" s="13" t="s">
        <v>72</v>
      </c>
      <c r="E1192" s="14" t="s">
        <v>53</v>
      </c>
      <c r="F1192" s="12" t="s">
        <v>46</v>
      </c>
      <c r="G1192" s="12">
        <v>0</v>
      </c>
      <c r="H1192" s="15">
        <v>0</v>
      </c>
      <c r="I1192" s="16">
        <v>2</v>
      </c>
      <c r="J1192" s="12">
        <v>7.8703703703703713E-3</v>
      </c>
      <c r="K1192" s="17"/>
      <c r="L1192" s="12"/>
      <c r="M1192" s="12" t="s">
        <v>20</v>
      </c>
      <c r="N1192" s="12" t="s">
        <v>21</v>
      </c>
      <c r="O1192" s="12" t="s">
        <v>57</v>
      </c>
      <c r="P1192" s="19"/>
    </row>
    <row r="1193" spans="2:16" ht="21" customHeight="1" x14ac:dyDescent="0.3">
      <c r="B1193" s="3" t="s">
        <v>14</v>
      </c>
      <c r="C1193" s="3">
        <v>17</v>
      </c>
      <c r="D1193" s="4" t="s">
        <v>59</v>
      </c>
      <c r="E1193" s="5" t="s">
        <v>30</v>
      </c>
      <c r="F1193" s="3" t="s">
        <v>46</v>
      </c>
      <c r="G1193" s="3">
        <v>2</v>
      </c>
      <c r="H1193" s="6">
        <v>38000000</v>
      </c>
      <c r="I1193" s="2">
        <v>4</v>
      </c>
      <c r="J1193" s="3">
        <v>8.8541666666666664E-3</v>
      </c>
      <c r="K1193" s="7" t="s">
        <v>50</v>
      </c>
      <c r="L1193" s="3" t="s">
        <v>31</v>
      </c>
      <c r="M1193" s="3" t="s">
        <v>35</v>
      </c>
      <c r="N1193" s="3" t="s">
        <v>27</v>
      </c>
      <c r="O1193" s="3" t="s">
        <v>33</v>
      </c>
      <c r="P1193" s="19"/>
    </row>
    <row r="1194" spans="2:16" ht="21" customHeight="1" x14ac:dyDescent="0.3">
      <c r="B1194" s="3" t="s">
        <v>14</v>
      </c>
      <c r="C1194" s="12">
        <v>2</v>
      </c>
      <c r="D1194" s="13" t="s">
        <v>63</v>
      </c>
      <c r="E1194" s="14" t="s">
        <v>16</v>
      </c>
      <c r="F1194" s="12" t="s">
        <v>46</v>
      </c>
      <c r="G1194" s="12">
        <v>5</v>
      </c>
      <c r="H1194" s="15">
        <v>25000000</v>
      </c>
      <c r="I1194" s="16">
        <v>1</v>
      </c>
      <c r="J1194" s="12">
        <v>8.8541666666666664E-3</v>
      </c>
      <c r="K1194" s="17" t="s">
        <v>18</v>
      </c>
      <c r="L1194" s="12" t="s">
        <v>19</v>
      </c>
      <c r="M1194" s="12" t="s">
        <v>55</v>
      </c>
      <c r="N1194" s="12" t="s">
        <v>21</v>
      </c>
      <c r="O1194" s="12" t="s">
        <v>22</v>
      </c>
      <c r="P1194" s="19"/>
    </row>
    <row r="1195" spans="2:16" ht="21" customHeight="1" x14ac:dyDescent="0.3">
      <c r="B1195" s="3" t="s">
        <v>14</v>
      </c>
      <c r="C1195" s="3">
        <v>5</v>
      </c>
      <c r="D1195" s="4" t="s">
        <v>23</v>
      </c>
      <c r="E1195" s="5" t="s">
        <v>16</v>
      </c>
      <c r="F1195" s="3" t="s">
        <v>17</v>
      </c>
      <c r="G1195" s="3">
        <v>4</v>
      </c>
      <c r="H1195" s="6">
        <v>20000000</v>
      </c>
      <c r="I1195" s="2">
        <v>3</v>
      </c>
      <c r="J1195" s="3">
        <v>8.8541666666666664E-3</v>
      </c>
      <c r="K1195" s="7" t="s">
        <v>65</v>
      </c>
      <c r="L1195" s="3" t="s">
        <v>51</v>
      </c>
      <c r="M1195" s="3" t="s">
        <v>35</v>
      </c>
      <c r="N1195" s="3" t="s">
        <v>21</v>
      </c>
      <c r="O1195" s="3" t="s">
        <v>39</v>
      </c>
      <c r="P1195" s="19"/>
    </row>
    <row r="1196" spans="2:16" ht="21" customHeight="1" x14ac:dyDescent="0.3">
      <c r="B1196" s="3" t="s">
        <v>14</v>
      </c>
      <c r="C1196" s="12">
        <v>11</v>
      </c>
      <c r="D1196" s="13" t="s">
        <v>23</v>
      </c>
      <c r="E1196" s="14" t="s">
        <v>30</v>
      </c>
      <c r="F1196" s="12" t="s">
        <v>24</v>
      </c>
      <c r="G1196" s="12">
        <v>1</v>
      </c>
      <c r="H1196" s="15">
        <v>7000000</v>
      </c>
      <c r="I1196" s="16">
        <v>6</v>
      </c>
      <c r="J1196" s="12">
        <v>8.8541666666666664E-3</v>
      </c>
      <c r="K1196" s="17" t="s">
        <v>18</v>
      </c>
      <c r="L1196" s="12" t="s">
        <v>31</v>
      </c>
      <c r="M1196" s="12" t="s">
        <v>26</v>
      </c>
      <c r="N1196" s="12" t="s">
        <v>27</v>
      </c>
      <c r="O1196" s="12" t="s">
        <v>74</v>
      </c>
      <c r="P1196" s="19"/>
    </row>
    <row r="1197" spans="2:16" ht="21" customHeight="1" x14ac:dyDescent="0.3">
      <c r="B1197" s="3" t="s">
        <v>14</v>
      </c>
      <c r="C1197" s="3">
        <v>28</v>
      </c>
      <c r="D1197" s="4" t="s">
        <v>29</v>
      </c>
      <c r="E1197" s="5" t="s">
        <v>34</v>
      </c>
      <c r="F1197" s="3" t="s">
        <v>46</v>
      </c>
      <c r="G1197" s="3">
        <v>3</v>
      </c>
      <c r="H1197" s="6">
        <v>11000000</v>
      </c>
      <c r="I1197" s="2">
        <v>2</v>
      </c>
      <c r="J1197" s="3">
        <v>8.8541666666666664E-3</v>
      </c>
      <c r="K1197" s="7" t="s">
        <v>18</v>
      </c>
      <c r="L1197" s="3" t="s">
        <v>31</v>
      </c>
      <c r="M1197" s="3" t="s">
        <v>26</v>
      </c>
      <c r="N1197" s="3" t="s">
        <v>21</v>
      </c>
      <c r="O1197" s="3" t="s">
        <v>22</v>
      </c>
      <c r="P1197" s="19"/>
    </row>
    <row r="1198" spans="2:16" ht="21" customHeight="1" x14ac:dyDescent="0.3">
      <c r="B1198" s="3" t="s">
        <v>14</v>
      </c>
      <c r="C1198" s="12">
        <v>16</v>
      </c>
      <c r="D1198" s="13" t="s">
        <v>29</v>
      </c>
      <c r="E1198" s="14" t="s">
        <v>30</v>
      </c>
      <c r="F1198" s="12" t="s">
        <v>24</v>
      </c>
      <c r="G1198" s="12">
        <v>5</v>
      </c>
      <c r="H1198" s="15">
        <v>20000000</v>
      </c>
      <c r="I1198" s="16">
        <v>5</v>
      </c>
      <c r="J1198" s="12">
        <v>8.8541666666666664E-3</v>
      </c>
      <c r="K1198" s="17" t="s">
        <v>18</v>
      </c>
      <c r="L1198" s="12" t="s">
        <v>19</v>
      </c>
      <c r="M1198" s="12" t="s">
        <v>44</v>
      </c>
      <c r="N1198" s="12" t="s">
        <v>36</v>
      </c>
      <c r="O1198" s="12" t="s">
        <v>69</v>
      </c>
      <c r="P1198" s="19"/>
    </row>
    <row r="1199" spans="2:16" ht="21" customHeight="1" x14ac:dyDescent="0.3">
      <c r="B1199" s="3" t="s">
        <v>14</v>
      </c>
      <c r="C1199" s="3">
        <v>30</v>
      </c>
      <c r="D1199" s="4" t="s">
        <v>29</v>
      </c>
      <c r="E1199" s="5" t="s">
        <v>53</v>
      </c>
      <c r="F1199" s="3" t="s">
        <v>17</v>
      </c>
      <c r="G1199" s="3">
        <v>2</v>
      </c>
      <c r="H1199" s="6">
        <v>10000000</v>
      </c>
      <c r="I1199" s="2">
        <v>1</v>
      </c>
      <c r="J1199" s="3">
        <v>8.8541666666666664E-3</v>
      </c>
      <c r="K1199" s="7" t="s">
        <v>18</v>
      </c>
      <c r="L1199" s="3" t="s">
        <v>19</v>
      </c>
      <c r="M1199" s="3" t="s">
        <v>52</v>
      </c>
      <c r="N1199" s="3" t="s">
        <v>39</v>
      </c>
      <c r="O1199" s="3" t="s">
        <v>70</v>
      </c>
      <c r="P1199" s="19"/>
    </row>
    <row r="1200" spans="2:16" ht="21" customHeight="1" x14ac:dyDescent="0.3">
      <c r="B1200" s="3" t="s">
        <v>14</v>
      </c>
      <c r="C1200" s="12">
        <v>8</v>
      </c>
      <c r="D1200" s="13" t="s">
        <v>41</v>
      </c>
      <c r="E1200" s="14" t="s">
        <v>30</v>
      </c>
      <c r="F1200" s="12" t="s">
        <v>46</v>
      </c>
      <c r="G1200" s="12">
        <v>1</v>
      </c>
      <c r="H1200" s="15">
        <v>19000000</v>
      </c>
      <c r="I1200" s="16">
        <v>4</v>
      </c>
      <c r="J1200" s="12">
        <v>8.8541666666666664E-3</v>
      </c>
      <c r="K1200" s="17" t="s">
        <v>50</v>
      </c>
      <c r="L1200" s="12" t="s">
        <v>19</v>
      </c>
      <c r="M1200" s="12" t="s">
        <v>47</v>
      </c>
      <c r="N1200" s="12" t="s">
        <v>39</v>
      </c>
      <c r="O1200" s="12" t="s">
        <v>70</v>
      </c>
      <c r="P1200" s="19"/>
    </row>
    <row r="1201" spans="2:16" ht="21" customHeight="1" x14ac:dyDescent="0.3">
      <c r="B1201" s="3" t="s">
        <v>14</v>
      </c>
      <c r="C1201" s="3">
        <v>17</v>
      </c>
      <c r="D1201" s="4" t="s">
        <v>59</v>
      </c>
      <c r="E1201" s="5" t="s">
        <v>30</v>
      </c>
      <c r="F1201" s="3" t="s">
        <v>46</v>
      </c>
      <c r="G1201" s="3">
        <v>2</v>
      </c>
      <c r="H1201" s="6">
        <v>38000000</v>
      </c>
      <c r="I1201" s="2">
        <v>4</v>
      </c>
      <c r="J1201" s="3">
        <v>8.8541666666666664E-3</v>
      </c>
      <c r="K1201" s="7" t="s">
        <v>50</v>
      </c>
      <c r="L1201" s="3" t="s">
        <v>31</v>
      </c>
      <c r="M1201" s="3" t="s">
        <v>35</v>
      </c>
      <c r="N1201" s="3" t="s">
        <v>27</v>
      </c>
      <c r="O1201" s="3" t="s">
        <v>33</v>
      </c>
      <c r="P1201" s="19"/>
    </row>
    <row r="1202" spans="2:16" ht="21" customHeight="1" x14ac:dyDescent="0.3">
      <c r="B1202" s="3" t="s">
        <v>14</v>
      </c>
      <c r="C1202" s="12">
        <v>2</v>
      </c>
      <c r="D1202" s="13" t="s">
        <v>63</v>
      </c>
      <c r="E1202" s="14" t="s">
        <v>16</v>
      </c>
      <c r="F1202" s="12" t="s">
        <v>46</v>
      </c>
      <c r="G1202" s="12">
        <v>5</v>
      </c>
      <c r="H1202" s="15">
        <v>25000000</v>
      </c>
      <c r="I1202" s="16">
        <v>1</v>
      </c>
      <c r="J1202" s="12">
        <v>8.8541666666666664E-3</v>
      </c>
      <c r="K1202" s="17" t="s">
        <v>18</v>
      </c>
      <c r="L1202" s="12" t="s">
        <v>19</v>
      </c>
      <c r="M1202" s="12" t="s">
        <v>55</v>
      </c>
      <c r="N1202" s="12" t="s">
        <v>21</v>
      </c>
      <c r="O1202" s="12" t="s">
        <v>22</v>
      </c>
      <c r="P1202" s="19"/>
    </row>
    <row r="1203" spans="2:16" ht="21" customHeight="1" x14ac:dyDescent="0.3">
      <c r="B1203" s="3" t="s">
        <v>14</v>
      </c>
      <c r="C1203" s="3">
        <v>5</v>
      </c>
      <c r="D1203" s="4" t="s">
        <v>23</v>
      </c>
      <c r="E1203" s="5" t="s">
        <v>16</v>
      </c>
      <c r="F1203" s="3" t="s">
        <v>17</v>
      </c>
      <c r="G1203" s="3">
        <v>4</v>
      </c>
      <c r="H1203" s="6">
        <v>20000000</v>
      </c>
      <c r="I1203" s="2">
        <v>3</v>
      </c>
      <c r="J1203" s="3">
        <v>8.8541666666666664E-3</v>
      </c>
      <c r="K1203" s="7" t="s">
        <v>65</v>
      </c>
      <c r="L1203" s="3" t="s">
        <v>51</v>
      </c>
      <c r="M1203" s="3" t="s">
        <v>35</v>
      </c>
      <c r="N1203" s="3" t="s">
        <v>21</v>
      </c>
      <c r="O1203" s="3" t="s">
        <v>39</v>
      </c>
      <c r="P1203" s="19"/>
    </row>
    <row r="1204" spans="2:16" ht="21" customHeight="1" x14ac:dyDescent="0.3">
      <c r="B1204" s="3" t="s">
        <v>73</v>
      </c>
      <c r="C1204" s="12">
        <v>22</v>
      </c>
      <c r="D1204" s="13" t="s">
        <v>29</v>
      </c>
      <c r="E1204" s="14" t="s">
        <v>42</v>
      </c>
      <c r="F1204" s="12" t="s">
        <v>24</v>
      </c>
      <c r="G1204" s="12">
        <v>0</v>
      </c>
      <c r="H1204" s="15">
        <v>0</v>
      </c>
      <c r="I1204" s="16">
        <v>3</v>
      </c>
      <c r="J1204" s="12">
        <v>8.8541666666666664E-3</v>
      </c>
      <c r="K1204" s="17"/>
      <c r="L1204" s="12"/>
      <c r="M1204" s="12" t="s">
        <v>32</v>
      </c>
      <c r="N1204" s="12" t="s">
        <v>27</v>
      </c>
      <c r="O1204" s="12" t="s">
        <v>33</v>
      </c>
      <c r="P1204" s="19"/>
    </row>
    <row r="1205" spans="2:16" ht="21" customHeight="1" x14ac:dyDescent="0.3">
      <c r="B1205" s="3" t="s">
        <v>73</v>
      </c>
      <c r="C1205" s="3">
        <v>25</v>
      </c>
      <c r="D1205" s="4" t="s">
        <v>41</v>
      </c>
      <c r="E1205" s="5" t="s">
        <v>42</v>
      </c>
      <c r="F1205" s="3" t="s">
        <v>24</v>
      </c>
      <c r="G1205" s="3">
        <v>0</v>
      </c>
      <c r="H1205" s="6">
        <v>0</v>
      </c>
      <c r="I1205" s="2">
        <v>5</v>
      </c>
      <c r="J1205" s="3">
        <v>8.8541666666666664E-3</v>
      </c>
      <c r="K1205" s="7"/>
      <c r="L1205" s="3"/>
      <c r="M1205" s="3" t="s">
        <v>47</v>
      </c>
      <c r="N1205" s="3" t="s">
        <v>21</v>
      </c>
      <c r="O1205" s="3" t="s">
        <v>22</v>
      </c>
      <c r="P1205" s="19"/>
    </row>
    <row r="1206" spans="2:16" ht="21" customHeight="1" x14ac:dyDescent="0.3">
      <c r="B1206" s="3" t="s">
        <v>73</v>
      </c>
      <c r="C1206" s="12">
        <v>16</v>
      </c>
      <c r="D1206" s="13" t="s">
        <v>48</v>
      </c>
      <c r="E1206" s="14" t="s">
        <v>16</v>
      </c>
      <c r="F1206" s="12" t="s">
        <v>46</v>
      </c>
      <c r="G1206" s="12">
        <v>0</v>
      </c>
      <c r="H1206" s="15">
        <v>0</v>
      </c>
      <c r="I1206" s="16">
        <v>3</v>
      </c>
      <c r="J1206" s="12">
        <v>8.8541666666666664E-3</v>
      </c>
      <c r="K1206" s="17"/>
      <c r="L1206" s="12"/>
      <c r="M1206" s="12" t="s">
        <v>35</v>
      </c>
      <c r="N1206" s="12" t="s">
        <v>39</v>
      </c>
      <c r="O1206" s="12" t="s">
        <v>70</v>
      </c>
      <c r="P1206" s="19"/>
    </row>
    <row r="1207" spans="2:16" ht="21" customHeight="1" x14ac:dyDescent="0.3">
      <c r="B1207" s="3" t="s">
        <v>73</v>
      </c>
      <c r="C1207" s="3">
        <v>30</v>
      </c>
      <c r="D1207" s="4" t="s">
        <v>48</v>
      </c>
      <c r="E1207" s="5" t="s">
        <v>34</v>
      </c>
      <c r="F1207" s="3" t="s">
        <v>46</v>
      </c>
      <c r="G1207" s="3">
        <v>0</v>
      </c>
      <c r="H1207" s="6">
        <v>0</v>
      </c>
      <c r="I1207" s="2">
        <v>5</v>
      </c>
      <c r="J1207" s="3">
        <v>8.8541666666666664E-3</v>
      </c>
      <c r="K1207" s="7"/>
      <c r="L1207" s="3"/>
      <c r="M1207" s="3" t="s">
        <v>52</v>
      </c>
      <c r="N1207" s="3" t="s">
        <v>27</v>
      </c>
      <c r="O1207" s="3" t="s">
        <v>56</v>
      </c>
      <c r="P1207" s="19"/>
    </row>
    <row r="1208" spans="2:16" ht="21" customHeight="1" x14ac:dyDescent="0.3">
      <c r="B1208" s="3" t="s">
        <v>73</v>
      </c>
      <c r="C1208" s="12">
        <v>1</v>
      </c>
      <c r="D1208" s="13" t="s">
        <v>72</v>
      </c>
      <c r="E1208" s="14" t="s">
        <v>30</v>
      </c>
      <c r="F1208" s="12" t="s">
        <v>17</v>
      </c>
      <c r="G1208" s="12">
        <v>0</v>
      </c>
      <c r="H1208" s="15">
        <v>0</v>
      </c>
      <c r="I1208" s="16">
        <v>2</v>
      </c>
      <c r="J1208" s="12">
        <v>8.8541666666666664E-3</v>
      </c>
      <c r="K1208" s="17"/>
      <c r="L1208" s="12"/>
      <c r="M1208" s="12" t="s">
        <v>26</v>
      </c>
      <c r="N1208" s="12" t="s">
        <v>27</v>
      </c>
      <c r="O1208" s="12" t="s">
        <v>28</v>
      </c>
      <c r="P1208" s="19"/>
    </row>
    <row r="1209" spans="2:16" ht="21" customHeight="1" x14ac:dyDescent="0.3">
      <c r="B1209" s="3" t="s">
        <v>14</v>
      </c>
      <c r="C1209" s="3">
        <v>13</v>
      </c>
      <c r="D1209" s="4" t="s">
        <v>61</v>
      </c>
      <c r="E1209" s="5" t="s">
        <v>34</v>
      </c>
      <c r="F1209" s="3" t="s">
        <v>17</v>
      </c>
      <c r="G1209" s="3">
        <v>1</v>
      </c>
      <c r="H1209" s="6">
        <v>7000000</v>
      </c>
      <c r="I1209" s="2">
        <v>6</v>
      </c>
      <c r="J1209" s="3">
        <v>8.9699074074074073E-3</v>
      </c>
      <c r="K1209" s="7" t="s">
        <v>18</v>
      </c>
      <c r="L1209" s="3" t="s">
        <v>51</v>
      </c>
      <c r="M1209" s="3" t="s">
        <v>35</v>
      </c>
      <c r="N1209" s="3" t="s">
        <v>39</v>
      </c>
      <c r="O1209" s="3" t="s">
        <v>40</v>
      </c>
      <c r="P1209" s="19"/>
    </row>
    <row r="1210" spans="2:16" ht="21" customHeight="1" x14ac:dyDescent="0.3">
      <c r="B1210" s="3" t="s">
        <v>14</v>
      </c>
      <c r="C1210" s="12">
        <v>10</v>
      </c>
      <c r="D1210" s="13" t="s">
        <v>15</v>
      </c>
      <c r="E1210" s="14" t="s">
        <v>53</v>
      </c>
      <c r="F1210" s="12" t="s">
        <v>17</v>
      </c>
      <c r="G1210" s="12">
        <v>3</v>
      </c>
      <c r="H1210" s="15">
        <v>15000000</v>
      </c>
      <c r="I1210" s="16">
        <v>1</v>
      </c>
      <c r="J1210" s="12">
        <v>8.9699074074074073E-3</v>
      </c>
      <c r="K1210" s="17" t="s">
        <v>18</v>
      </c>
      <c r="L1210" s="12" t="s">
        <v>60</v>
      </c>
      <c r="M1210" s="12" t="s">
        <v>32</v>
      </c>
      <c r="N1210" s="12" t="s">
        <v>21</v>
      </c>
      <c r="O1210" s="12" t="s">
        <v>66</v>
      </c>
      <c r="P1210" s="19"/>
    </row>
    <row r="1211" spans="2:16" ht="21" customHeight="1" x14ac:dyDescent="0.3">
      <c r="B1211" s="3" t="s">
        <v>14</v>
      </c>
      <c r="C1211" s="3">
        <v>9</v>
      </c>
      <c r="D1211" s="4" t="s">
        <v>75</v>
      </c>
      <c r="E1211" s="5" t="s">
        <v>16</v>
      </c>
      <c r="F1211" s="3" t="s">
        <v>46</v>
      </c>
      <c r="G1211" s="3">
        <v>4</v>
      </c>
      <c r="H1211" s="6">
        <v>11000000</v>
      </c>
      <c r="I1211" s="2">
        <v>1</v>
      </c>
      <c r="J1211" s="3">
        <v>8.9699074074074073E-3</v>
      </c>
      <c r="K1211" s="7" t="s">
        <v>65</v>
      </c>
      <c r="L1211" s="3" t="s">
        <v>19</v>
      </c>
      <c r="M1211" s="3" t="s">
        <v>35</v>
      </c>
      <c r="N1211" s="3" t="s">
        <v>21</v>
      </c>
      <c r="O1211" s="3" t="s">
        <v>67</v>
      </c>
      <c r="P1211" s="19"/>
    </row>
    <row r="1212" spans="2:16" ht="21" customHeight="1" x14ac:dyDescent="0.3">
      <c r="B1212" s="3" t="s">
        <v>14</v>
      </c>
      <c r="C1212" s="12">
        <v>21</v>
      </c>
      <c r="D1212" s="13" t="s">
        <v>29</v>
      </c>
      <c r="E1212" s="14" t="s">
        <v>16</v>
      </c>
      <c r="F1212" s="12" t="s">
        <v>24</v>
      </c>
      <c r="G1212" s="12">
        <v>2</v>
      </c>
      <c r="H1212" s="15">
        <v>38000000</v>
      </c>
      <c r="I1212" s="16">
        <v>3</v>
      </c>
      <c r="J1212" s="12">
        <v>8.9699074074074073E-3</v>
      </c>
      <c r="K1212" s="17" t="s">
        <v>50</v>
      </c>
      <c r="L1212" s="12" t="s">
        <v>43</v>
      </c>
      <c r="M1212" s="12" t="s">
        <v>26</v>
      </c>
      <c r="N1212" s="12" t="s">
        <v>27</v>
      </c>
      <c r="O1212" s="12" t="s">
        <v>56</v>
      </c>
      <c r="P1212" s="19"/>
    </row>
    <row r="1213" spans="2:16" ht="21" customHeight="1" x14ac:dyDescent="0.3">
      <c r="B1213" s="3" t="s">
        <v>14</v>
      </c>
      <c r="C1213" s="3">
        <v>30</v>
      </c>
      <c r="D1213" s="4" t="s">
        <v>29</v>
      </c>
      <c r="E1213" s="5" t="s">
        <v>42</v>
      </c>
      <c r="F1213" s="3" t="s">
        <v>46</v>
      </c>
      <c r="G1213" s="3">
        <v>3</v>
      </c>
      <c r="H1213" s="6">
        <v>15000000</v>
      </c>
      <c r="I1213" s="2">
        <v>5</v>
      </c>
      <c r="J1213" s="3">
        <v>8.9699074074074073E-3</v>
      </c>
      <c r="K1213" s="7" t="s">
        <v>18</v>
      </c>
      <c r="L1213" s="3" t="s">
        <v>19</v>
      </c>
      <c r="M1213" s="3" t="s">
        <v>55</v>
      </c>
      <c r="N1213" s="3" t="s">
        <v>27</v>
      </c>
      <c r="O1213" s="3" t="s">
        <v>78</v>
      </c>
      <c r="P1213" s="19"/>
    </row>
    <row r="1214" spans="2:16" ht="21" customHeight="1" x14ac:dyDescent="0.3">
      <c r="B1214" s="3" t="s">
        <v>14</v>
      </c>
      <c r="C1214" s="12">
        <v>13</v>
      </c>
      <c r="D1214" s="13" t="s">
        <v>41</v>
      </c>
      <c r="E1214" s="14" t="s">
        <v>16</v>
      </c>
      <c r="F1214" s="12" t="s">
        <v>46</v>
      </c>
      <c r="G1214" s="12">
        <v>2</v>
      </c>
      <c r="H1214" s="15">
        <v>38000000</v>
      </c>
      <c r="I1214" s="16">
        <v>1</v>
      </c>
      <c r="J1214" s="12">
        <v>8.9699074074074073E-3</v>
      </c>
      <c r="K1214" s="17" t="s">
        <v>50</v>
      </c>
      <c r="L1214" s="12" t="s">
        <v>54</v>
      </c>
      <c r="M1214" s="12" t="s">
        <v>55</v>
      </c>
      <c r="N1214" s="12" t="s">
        <v>39</v>
      </c>
      <c r="O1214" s="12" t="s">
        <v>70</v>
      </c>
      <c r="P1214" s="19"/>
    </row>
    <row r="1215" spans="2:16" ht="21" customHeight="1" x14ac:dyDescent="0.3">
      <c r="B1215" s="3" t="s">
        <v>14</v>
      </c>
      <c r="C1215" s="3">
        <v>2</v>
      </c>
      <c r="D1215" s="4" t="s">
        <v>41</v>
      </c>
      <c r="E1215" s="5" t="s">
        <v>16</v>
      </c>
      <c r="F1215" s="3" t="s">
        <v>24</v>
      </c>
      <c r="G1215" s="3">
        <v>2</v>
      </c>
      <c r="H1215" s="6">
        <v>10000000</v>
      </c>
      <c r="I1215" s="2">
        <v>5</v>
      </c>
      <c r="J1215" s="3">
        <v>8.9699074074074073E-3</v>
      </c>
      <c r="K1215" s="7" t="s">
        <v>18</v>
      </c>
      <c r="L1215" s="3" t="s">
        <v>19</v>
      </c>
      <c r="M1215" s="3" t="s">
        <v>32</v>
      </c>
      <c r="N1215" s="3" t="s">
        <v>21</v>
      </c>
      <c r="O1215" s="3" t="s">
        <v>57</v>
      </c>
      <c r="P1215" s="19"/>
    </row>
    <row r="1216" spans="2:16" ht="21" customHeight="1" x14ac:dyDescent="0.3">
      <c r="B1216" s="3" t="s">
        <v>14</v>
      </c>
      <c r="C1216" s="12">
        <v>4</v>
      </c>
      <c r="D1216" s="13" t="s">
        <v>41</v>
      </c>
      <c r="E1216" s="14" t="s">
        <v>30</v>
      </c>
      <c r="F1216" s="12" t="s">
        <v>24</v>
      </c>
      <c r="G1216" s="12">
        <v>4</v>
      </c>
      <c r="H1216" s="15">
        <v>20000000</v>
      </c>
      <c r="I1216" s="16">
        <v>2</v>
      </c>
      <c r="J1216" s="12">
        <v>8.9699074074074073E-3</v>
      </c>
      <c r="K1216" s="17" t="s">
        <v>18</v>
      </c>
      <c r="L1216" s="12" t="s">
        <v>31</v>
      </c>
      <c r="M1216" s="12" t="s">
        <v>32</v>
      </c>
      <c r="N1216" s="12" t="s">
        <v>36</v>
      </c>
      <c r="O1216" s="12" t="s">
        <v>58</v>
      </c>
      <c r="P1216" s="19"/>
    </row>
    <row r="1217" spans="2:16" ht="21" customHeight="1" x14ac:dyDescent="0.3">
      <c r="B1217" s="3" t="s">
        <v>14</v>
      </c>
      <c r="C1217" s="3">
        <v>6</v>
      </c>
      <c r="D1217" s="4" t="s">
        <v>41</v>
      </c>
      <c r="E1217" s="5" t="s">
        <v>42</v>
      </c>
      <c r="F1217" s="3" t="s">
        <v>49</v>
      </c>
      <c r="G1217" s="3">
        <v>2</v>
      </c>
      <c r="H1217" s="6">
        <v>12000000</v>
      </c>
      <c r="I1217" s="2">
        <v>2</v>
      </c>
      <c r="J1217" s="3">
        <v>8.9699074074074073E-3</v>
      </c>
      <c r="K1217" s="7" t="s">
        <v>18</v>
      </c>
      <c r="L1217" s="3" t="s">
        <v>60</v>
      </c>
      <c r="M1217" s="3" t="s">
        <v>32</v>
      </c>
      <c r="N1217" s="3" t="s">
        <v>27</v>
      </c>
      <c r="O1217" s="3" t="s">
        <v>28</v>
      </c>
      <c r="P1217" s="19"/>
    </row>
    <row r="1218" spans="2:16" ht="21" customHeight="1" x14ac:dyDescent="0.3">
      <c r="B1218" s="3" t="s">
        <v>14</v>
      </c>
      <c r="C1218" s="12">
        <v>23</v>
      </c>
      <c r="D1218" s="13" t="s">
        <v>41</v>
      </c>
      <c r="E1218" s="14" t="s">
        <v>76</v>
      </c>
      <c r="F1218" s="12" t="s">
        <v>17</v>
      </c>
      <c r="G1218" s="12">
        <v>3</v>
      </c>
      <c r="H1218" s="15">
        <v>15000000</v>
      </c>
      <c r="I1218" s="16">
        <v>1</v>
      </c>
      <c r="J1218" s="12">
        <v>8.9699074074074073E-3</v>
      </c>
      <c r="K1218" s="17" t="s">
        <v>18</v>
      </c>
      <c r="L1218" s="12" t="s">
        <v>38</v>
      </c>
      <c r="M1218" s="12" t="s">
        <v>55</v>
      </c>
      <c r="N1218" s="12" t="s">
        <v>21</v>
      </c>
      <c r="O1218" s="12" t="s">
        <v>39</v>
      </c>
      <c r="P1218" s="19"/>
    </row>
    <row r="1219" spans="2:16" ht="21" customHeight="1" x14ac:dyDescent="0.3">
      <c r="B1219" s="3" t="s">
        <v>14</v>
      </c>
      <c r="C1219" s="3">
        <v>8</v>
      </c>
      <c r="D1219" s="4" t="s">
        <v>41</v>
      </c>
      <c r="E1219" s="5" t="s">
        <v>42</v>
      </c>
      <c r="F1219" s="3" t="s">
        <v>46</v>
      </c>
      <c r="G1219" s="3">
        <v>2</v>
      </c>
      <c r="H1219" s="6">
        <v>12000000</v>
      </c>
      <c r="I1219" s="2">
        <v>2</v>
      </c>
      <c r="J1219" s="3">
        <v>8.9699074074074073E-3</v>
      </c>
      <c r="K1219" s="7" t="s">
        <v>18</v>
      </c>
      <c r="L1219" s="3" t="s">
        <v>43</v>
      </c>
      <c r="M1219" s="3" t="s">
        <v>44</v>
      </c>
      <c r="N1219" s="3" t="s">
        <v>21</v>
      </c>
      <c r="O1219" s="3" t="s">
        <v>22</v>
      </c>
      <c r="P1219" s="19"/>
    </row>
    <row r="1220" spans="2:16" ht="21" customHeight="1" x14ac:dyDescent="0.3">
      <c r="B1220" s="3" t="s">
        <v>14</v>
      </c>
      <c r="C1220" s="12">
        <v>1</v>
      </c>
      <c r="D1220" s="13" t="s">
        <v>41</v>
      </c>
      <c r="E1220" s="14" t="s">
        <v>30</v>
      </c>
      <c r="F1220" s="12" t="s">
        <v>24</v>
      </c>
      <c r="G1220" s="12">
        <v>2</v>
      </c>
      <c r="H1220" s="15">
        <v>12000000</v>
      </c>
      <c r="I1220" s="16">
        <v>2</v>
      </c>
      <c r="J1220" s="12">
        <v>8.9699074074074073E-3</v>
      </c>
      <c r="K1220" s="17" t="s">
        <v>18</v>
      </c>
      <c r="L1220" s="12" t="s">
        <v>19</v>
      </c>
      <c r="M1220" s="12" t="s">
        <v>47</v>
      </c>
      <c r="N1220" s="12" t="s">
        <v>27</v>
      </c>
      <c r="O1220" s="12" t="s">
        <v>28</v>
      </c>
      <c r="P1220" s="19"/>
    </row>
    <row r="1221" spans="2:16" ht="21" customHeight="1" x14ac:dyDescent="0.3">
      <c r="B1221" s="3" t="s">
        <v>14</v>
      </c>
      <c r="C1221" s="3">
        <v>20</v>
      </c>
      <c r="D1221" s="4" t="s">
        <v>41</v>
      </c>
      <c r="E1221" s="5" t="s">
        <v>42</v>
      </c>
      <c r="F1221" s="3" t="s">
        <v>24</v>
      </c>
      <c r="G1221" s="3">
        <v>5</v>
      </c>
      <c r="H1221" s="6">
        <v>21000000</v>
      </c>
      <c r="I1221" s="2">
        <v>2</v>
      </c>
      <c r="J1221" s="3">
        <v>8.9699074074074073E-3</v>
      </c>
      <c r="K1221" s="7" t="s">
        <v>18</v>
      </c>
      <c r="L1221" s="3" t="s">
        <v>60</v>
      </c>
      <c r="M1221" s="3" t="s">
        <v>47</v>
      </c>
      <c r="N1221" s="3" t="s">
        <v>21</v>
      </c>
      <c r="O1221" s="3" t="s">
        <v>57</v>
      </c>
      <c r="P1221" s="19"/>
    </row>
    <row r="1222" spans="2:16" ht="21" customHeight="1" x14ac:dyDescent="0.3">
      <c r="B1222" s="3" t="s">
        <v>14</v>
      </c>
      <c r="C1222" s="12">
        <v>11</v>
      </c>
      <c r="D1222" s="13" t="s">
        <v>48</v>
      </c>
      <c r="E1222" s="14" t="s">
        <v>34</v>
      </c>
      <c r="F1222" s="12" t="s">
        <v>46</v>
      </c>
      <c r="G1222" s="12">
        <v>2</v>
      </c>
      <c r="H1222" s="15">
        <v>12000000</v>
      </c>
      <c r="I1222" s="16">
        <v>1</v>
      </c>
      <c r="J1222" s="12">
        <v>8.9699074074074073E-3</v>
      </c>
      <c r="K1222" s="17" t="s">
        <v>18</v>
      </c>
      <c r="L1222" s="12" t="s">
        <v>31</v>
      </c>
      <c r="M1222" s="12" t="s">
        <v>20</v>
      </c>
      <c r="N1222" s="12" t="s">
        <v>21</v>
      </c>
      <c r="O1222" s="12" t="s">
        <v>22</v>
      </c>
      <c r="P1222" s="19"/>
    </row>
    <row r="1223" spans="2:16" ht="21" customHeight="1" x14ac:dyDescent="0.3">
      <c r="B1223" s="3" t="s">
        <v>14</v>
      </c>
      <c r="C1223" s="3">
        <v>3</v>
      </c>
      <c r="D1223" s="4" t="s">
        <v>48</v>
      </c>
      <c r="E1223" s="5" t="s">
        <v>76</v>
      </c>
      <c r="F1223" s="3" t="s">
        <v>46</v>
      </c>
      <c r="G1223" s="3">
        <v>5</v>
      </c>
      <c r="H1223" s="6">
        <v>25000000</v>
      </c>
      <c r="I1223" s="2">
        <v>1</v>
      </c>
      <c r="J1223" s="3">
        <v>8.9699074074074073E-3</v>
      </c>
      <c r="K1223" s="7" t="s">
        <v>18</v>
      </c>
      <c r="L1223" s="3" t="s">
        <v>25</v>
      </c>
      <c r="M1223" s="3" t="s">
        <v>47</v>
      </c>
      <c r="N1223" s="3" t="s">
        <v>27</v>
      </c>
      <c r="O1223" s="3" t="s">
        <v>56</v>
      </c>
      <c r="P1223" s="19"/>
    </row>
    <row r="1224" spans="2:16" ht="21" customHeight="1" x14ac:dyDescent="0.3">
      <c r="B1224" s="3" t="s">
        <v>14</v>
      </c>
      <c r="C1224" s="12">
        <v>30</v>
      </c>
      <c r="D1224" s="13" t="s">
        <v>72</v>
      </c>
      <c r="E1224" s="14" t="s">
        <v>42</v>
      </c>
      <c r="F1224" s="12" t="s">
        <v>24</v>
      </c>
      <c r="G1224" s="12">
        <v>1</v>
      </c>
      <c r="H1224" s="15">
        <v>19000000</v>
      </c>
      <c r="I1224" s="16">
        <v>2</v>
      </c>
      <c r="J1224" s="12">
        <v>8.9699074074074073E-3</v>
      </c>
      <c r="K1224" s="17" t="s">
        <v>50</v>
      </c>
      <c r="L1224" s="12" t="s">
        <v>31</v>
      </c>
      <c r="M1224" s="12" t="s">
        <v>52</v>
      </c>
      <c r="N1224" s="12" t="s">
        <v>27</v>
      </c>
      <c r="O1224" s="12" t="s">
        <v>78</v>
      </c>
      <c r="P1224" s="19"/>
    </row>
    <row r="1225" spans="2:16" ht="21" customHeight="1" x14ac:dyDescent="0.3">
      <c r="B1225" s="3" t="s">
        <v>14</v>
      </c>
      <c r="C1225" s="3">
        <v>28</v>
      </c>
      <c r="D1225" s="4" t="s">
        <v>72</v>
      </c>
      <c r="E1225" s="5" t="s">
        <v>42</v>
      </c>
      <c r="F1225" s="3" t="s">
        <v>17</v>
      </c>
      <c r="G1225" s="3">
        <v>4</v>
      </c>
      <c r="H1225" s="6">
        <v>20000000</v>
      </c>
      <c r="I1225" s="2">
        <v>1</v>
      </c>
      <c r="J1225" s="3">
        <v>8.9699074074074073E-3</v>
      </c>
      <c r="K1225" s="7" t="s">
        <v>65</v>
      </c>
      <c r="L1225" s="3" t="s">
        <v>31</v>
      </c>
      <c r="M1225" s="3" t="s">
        <v>35</v>
      </c>
      <c r="N1225" s="3" t="s">
        <v>39</v>
      </c>
      <c r="O1225" s="3" t="s">
        <v>40</v>
      </c>
      <c r="P1225" s="19"/>
    </row>
    <row r="1226" spans="2:16" ht="21" customHeight="1" x14ac:dyDescent="0.3">
      <c r="B1226" s="3" t="s">
        <v>14</v>
      </c>
      <c r="C1226" s="12">
        <v>1</v>
      </c>
      <c r="D1226" s="13" t="s">
        <v>72</v>
      </c>
      <c r="E1226" s="14" t="s">
        <v>16</v>
      </c>
      <c r="F1226" s="12" t="s">
        <v>46</v>
      </c>
      <c r="G1226" s="12">
        <v>5</v>
      </c>
      <c r="H1226" s="15">
        <v>25000000</v>
      </c>
      <c r="I1226" s="16">
        <v>3</v>
      </c>
      <c r="J1226" s="12">
        <v>8.9699074074074073E-3</v>
      </c>
      <c r="K1226" s="17" t="s">
        <v>18</v>
      </c>
      <c r="L1226" s="12" t="s">
        <v>25</v>
      </c>
      <c r="M1226" s="12" t="s">
        <v>32</v>
      </c>
      <c r="N1226" s="12" t="s">
        <v>39</v>
      </c>
      <c r="O1226" s="12" t="s">
        <v>40</v>
      </c>
      <c r="P1226" s="19"/>
    </row>
    <row r="1227" spans="2:16" ht="21" customHeight="1" x14ac:dyDescent="0.3">
      <c r="B1227" s="3" t="s">
        <v>14</v>
      </c>
      <c r="C1227" s="3">
        <v>30</v>
      </c>
      <c r="D1227" s="4" t="s">
        <v>72</v>
      </c>
      <c r="E1227" s="5" t="s">
        <v>30</v>
      </c>
      <c r="F1227" s="3" t="s">
        <v>46</v>
      </c>
      <c r="G1227" s="3">
        <v>1</v>
      </c>
      <c r="H1227" s="6">
        <v>7000000</v>
      </c>
      <c r="I1227" s="2">
        <v>1</v>
      </c>
      <c r="J1227" s="3">
        <v>8.9699074074074073E-3</v>
      </c>
      <c r="K1227" s="7" t="s">
        <v>18</v>
      </c>
      <c r="L1227" s="3" t="s">
        <v>60</v>
      </c>
      <c r="M1227" s="3" t="s">
        <v>32</v>
      </c>
      <c r="N1227" s="3" t="s">
        <v>21</v>
      </c>
      <c r="O1227" s="3" t="s">
        <v>66</v>
      </c>
      <c r="P1227" s="19"/>
    </row>
    <row r="1228" spans="2:16" ht="21" customHeight="1" x14ac:dyDescent="0.3">
      <c r="B1228" s="3" t="s">
        <v>14</v>
      </c>
      <c r="C1228" s="12">
        <v>13</v>
      </c>
      <c r="D1228" s="13" t="s">
        <v>61</v>
      </c>
      <c r="E1228" s="14" t="s">
        <v>34</v>
      </c>
      <c r="F1228" s="12" t="s">
        <v>17</v>
      </c>
      <c r="G1228" s="12">
        <v>1</v>
      </c>
      <c r="H1228" s="15">
        <v>7000000</v>
      </c>
      <c r="I1228" s="16">
        <v>6</v>
      </c>
      <c r="J1228" s="12">
        <v>8.9699074074074073E-3</v>
      </c>
      <c r="K1228" s="17" t="s">
        <v>18</v>
      </c>
      <c r="L1228" s="12" t="s">
        <v>51</v>
      </c>
      <c r="M1228" s="12" t="s">
        <v>35</v>
      </c>
      <c r="N1228" s="12" t="s">
        <v>39</v>
      </c>
      <c r="O1228" s="12" t="s">
        <v>40</v>
      </c>
      <c r="P1228" s="19"/>
    </row>
    <row r="1229" spans="2:16" ht="21" customHeight="1" x14ac:dyDescent="0.3">
      <c r="B1229" s="3" t="s">
        <v>14</v>
      </c>
      <c r="C1229" s="3">
        <v>10</v>
      </c>
      <c r="D1229" s="4" t="s">
        <v>15</v>
      </c>
      <c r="E1229" s="5" t="s">
        <v>53</v>
      </c>
      <c r="F1229" s="3" t="s">
        <v>17</v>
      </c>
      <c r="G1229" s="3">
        <v>3</v>
      </c>
      <c r="H1229" s="6">
        <v>15000000</v>
      </c>
      <c r="I1229" s="2">
        <v>1</v>
      </c>
      <c r="J1229" s="3">
        <v>8.9699074074074073E-3</v>
      </c>
      <c r="K1229" s="7" t="s">
        <v>18</v>
      </c>
      <c r="L1229" s="3" t="s">
        <v>60</v>
      </c>
      <c r="M1229" s="3" t="s">
        <v>32</v>
      </c>
      <c r="N1229" s="3" t="s">
        <v>21</v>
      </c>
      <c r="O1229" s="3" t="s">
        <v>66</v>
      </c>
      <c r="P1229" s="19"/>
    </row>
    <row r="1230" spans="2:16" ht="21" customHeight="1" x14ac:dyDescent="0.3">
      <c r="B1230" s="3" t="s">
        <v>14</v>
      </c>
      <c r="C1230" s="12">
        <v>9</v>
      </c>
      <c r="D1230" s="13" t="s">
        <v>75</v>
      </c>
      <c r="E1230" s="14" t="s">
        <v>16</v>
      </c>
      <c r="F1230" s="12" t="s">
        <v>46</v>
      </c>
      <c r="G1230" s="12">
        <v>4</v>
      </c>
      <c r="H1230" s="15">
        <v>11000000</v>
      </c>
      <c r="I1230" s="16">
        <v>1</v>
      </c>
      <c r="J1230" s="12">
        <v>8.9699074074074073E-3</v>
      </c>
      <c r="K1230" s="17" t="s">
        <v>65</v>
      </c>
      <c r="L1230" s="12" t="s">
        <v>19</v>
      </c>
      <c r="M1230" s="12" t="s">
        <v>35</v>
      </c>
      <c r="N1230" s="12" t="s">
        <v>21</v>
      </c>
      <c r="O1230" s="12" t="s">
        <v>67</v>
      </c>
      <c r="P1230" s="19"/>
    </row>
    <row r="1231" spans="2:16" ht="21" customHeight="1" x14ac:dyDescent="0.3">
      <c r="B1231" s="3" t="s">
        <v>73</v>
      </c>
      <c r="C1231" s="3">
        <v>11</v>
      </c>
      <c r="D1231" s="4" t="s">
        <v>61</v>
      </c>
      <c r="E1231" s="5" t="s">
        <v>34</v>
      </c>
      <c r="F1231" s="3" t="s">
        <v>24</v>
      </c>
      <c r="G1231" s="3">
        <v>0</v>
      </c>
      <c r="H1231" s="6">
        <v>0</v>
      </c>
      <c r="I1231" s="2">
        <v>2</v>
      </c>
      <c r="J1231" s="3">
        <v>8.9699074074074073E-3</v>
      </c>
      <c r="K1231" s="7"/>
      <c r="L1231" s="3"/>
      <c r="M1231" s="3" t="s">
        <v>52</v>
      </c>
      <c r="N1231" s="3" t="s">
        <v>27</v>
      </c>
      <c r="O1231" s="3" t="s">
        <v>56</v>
      </c>
      <c r="P1231" s="19"/>
    </row>
    <row r="1232" spans="2:16" ht="21" customHeight="1" x14ac:dyDescent="0.3">
      <c r="B1232" s="3" t="s">
        <v>73</v>
      </c>
      <c r="C1232" s="12">
        <v>12</v>
      </c>
      <c r="D1232" s="13" t="s">
        <v>62</v>
      </c>
      <c r="E1232" s="14" t="s">
        <v>16</v>
      </c>
      <c r="F1232" s="12" t="s">
        <v>24</v>
      </c>
      <c r="G1232" s="12">
        <v>0</v>
      </c>
      <c r="H1232" s="15">
        <v>0</v>
      </c>
      <c r="I1232" s="16">
        <v>2</v>
      </c>
      <c r="J1232" s="12">
        <v>8.9699074074074073E-3</v>
      </c>
      <c r="K1232" s="17"/>
      <c r="L1232" s="12"/>
      <c r="M1232" s="12" t="s">
        <v>52</v>
      </c>
      <c r="N1232" s="12" t="s">
        <v>36</v>
      </c>
      <c r="O1232" s="12" t="s">
        <v>58</v>
      </c>
      <c r="P1232" s="19"/>
    </row>
    <row r="1233" spans="2:16" ht="21" customHeight="1" x14ac:dyDescent="0.3">
      <c r="B1233" s="3" t="s">
        <v>73</v>
      </c>
      <c r="C1233" s="3">
        <v>30</v>
      </c>
      <c r="D1233" s="4" t="s">
        <v>29</v>
      </c>
      <c r="E1233" s="5" t="s">
        <v>34</v>
      </c>
      <c r="F1233" s="3" t="s">
        <v>71</v>
      </c>
      <c r="G1233" s="3">
        <v>0</v>
      </c>
      <c r="H1233" s="6">
        <v>0</v>
      </c>
      <c r="I1233" s="2">
        <v>2</v>
      </c>
      <c r="J1233" s="3">
        <v>8.9699074074074073E-3</v>
      </c>
      <c r="K1233" s="7"/>
      <c r="L1233" s="3"/>
      <c r="M1233" s="3" t="s">
        <v>55</v>
      </c>
      <c r="N1233" s="3" t="s">
        <v>21</v>
      </c>
      <c r="O1233" s="3" t="s">
        <v>22</v>
      </c>
      <c r="P1233" s="19"/>
    </row>
    <row r="1234" spans="2:16" ht="21" customHeight="1" x14ac:dyDescent="0.3">
      <c r="B1234" s="3" t="s">
        <v>73</v>
      </c>
      <c r="C1234" s="12">
        <v>14</v>
      </c>
      <c r="D1234" s="13" t="s">
        <v>41</v>
      </c>
      <c r="E1234" s="14" t="s">
        <v>76</v>
      </c>
      <c r="F1234" s="12" t="s">
        <v>49</v>
      </c>
      <c r="G1234" s="12">
        <v>0</v>
      </c>
      <c r="H1234" s="15">
        <v>0</v>
      </c>
      <c r="I1234" s="16">
        <v>2</v>
      </c>
      <c r="J1234" s="12">
        <v>8.9699074074074073E-3</v>
      </c>
      <c r="K1234" s="17"/>
      <c r="L1234" s="12"/>
      <c r="M1234" s="12" t="s">
        <v>20</v>
      </c>
      <c r="N1234" s="12" t="s">
        <v>36</v>
      </c>
      <c r="O1234" s="12" t="s">
        <v>58</v>
      </c>
      <c r="P1234" s="19"/>
    </row>
    <row r="1235" spans="2:16" ht="21" customHeight="1" x14ac:dyDescent="0.3">
      <c r="B1235" s="3" t="s">
        <v>73</v>
      </c>
      <c r="C1235" s="3">
        <v>18</v>
      </c>
      <c r="D1235" s="4" t="s">
        <v>48</v>
      </c>
      <c r="E1235" s="5" t="s">
        <v>34</v>
      </c>
      <c r="F1235" s="3" t="s">
        <v>24</v>
      </c>
      <c r="G1235" s="3">
        <v>0</v>
      </c>
      <c r="H1235" s="6">
        <v>0</v>
      </c>
      <c r="I1235" s="2">
        <v>2</v>
      </c>
      <c r="J1235" s="3">
        <v>8.9699074074074073E-3</v>
      </c>
      <c r="K1235" s="7"/>
      <c r="L1235" s="3"/>
      <c r="M1235" s="3" t="s">
        <v>32</v>
      </c>
      <c r="N1235" s="3" t="s">
        <v>39</v>
      </c>
      <c r="O1235" s="3" t="s">
        <v>40</v>
      </c>
      <c r="P1235" s="19"/>
    </row>
    <row r="1236" spans="2:16" ht="21" customHeight="1" x14ac:dyDescent="0.3">
      <c r="B1236" s="3" t="s">
        <v>73</v>
      </c>
      <c r="C1236" s="12">
        <v>24</v>
      </c>
      <c r="D1236" s="13" t="s">
        <v>48</v>
      </c>
      <c r="E1236" s="14" t="s">
        <v>42</v>
      </c>
      <c r="F1236" s="12" t="s">
        <v>46</v>
      </c>
      <c r="G1236" s="12">
        <v>0</v>
      </c>
      <c r="H1236" s="15">
        <v>0</v>
      </c>
      <c r="I1236" s="16">
        <v>2</v>
      </c>
      <c r="J1236" s="12">
        <v>8.9699074074074073E-3</v>
      </c>
      <c r="K1236" s="17"/>
      <c r="L1236" s="12"/>
      <c r="M1236" s="12" t="s">
        <v>20</v>
      </c>
      <c r="N1236" s="12" t="s">
        <v>27</v>
      </c>
      <c r="O1236" s="12" t="s">
        <v>28</v>
      </c>
      <c r="P1236" s="19"/>
    </row>
    <row r="1237" spans="2:16" ht="21" customHeight="1" x14ac:dyDescent="0.3">
      <c r="B1237" s="3" t="s">
        <v>73</v>
      </c>
      <c r="C1237" s="3">
        <v>9</v>
      </c>
      <c r="D1237" s="4" t="s">
        <v>72</v>
      </c>
      <c r="E1237" s="5" t="s">
        <v>16</v>
      </c>
      <c r="F1237" s="3" t="s">
        <v>24</v>
      </c>
      <c r="G1237" s="3">
        <v>0</v>
      </c>
      <c r="H1237" s="6">
        <v>0</v>
      </c>
      <c r="I1237" s="2">
        <v>1</v>
      </c>
      <c r="J1237" s="3">
        <v>8.9699074074074073E-3</v>
      </c>
      <c r="K1237" s="7"/>
      <c r="L1237" s="3"/>
      <c r="M1237" s="3" t="s">
        <v>44</v>
      </c>
      <c r="N1237" s="3" t="s">
        <v>27</v>
      </c>
      <c r="O1237" s="3" t="s">
        <v>56</v>
      </c>
      <c r="P1237" s="19"/>
    </row>
    <row r="1238" spans="2:16" ht="21" customHeight="1" x14ac:dyDescent="0.3">
      <c r="B1238" s="3" t="s">
        <v>73</v>
      </c>
      <c r="C1238" s="12">
        <v>11</v>
      </c>
      <c r="D1238" s="13" t="s">
        <v>61</v>
      </c>
      <c r="E1238" s="14" t="s">
        <v>34</v>
      </c>
      <c r="F1238" s="12" t="s">
        <v>24</v>
      </c>
      <c r="G1238" s="12">
        <v>0</v>
      </c>
      <c r="H1238" s="15">
        <v>0</v>
      </c>
      <c r="I1238" s="16">
        <v>2</v>
      </c>
      <c r="J1238" s="12">
        <v>8.9699074074074073E-3</v>
      </c>
      <c r="K1238" s="17"/>
      <c r="L1238" s="12"/>
      <c r="M1238" s="12" t="s">
        <v>52</v>
      </c>
      <c r="N1238" s="12" t="s">
        <v>27</v>
      </c>
      <c r="O1238" s="12" t="s">
        <v>56</v>
      </c>
      <c r="P1238" s="19"/>
    </row>
    <row r="1239" spans="2:16" ht="21" customHeight="1" x14ac:dyDescent="0.3">
      <c r="B1239" s="3" t="s">
        <v>73</v>
      </c>
      <c r="C1239" s="3">
        <v>12</v>
      </c>
      <c r="D1239" s="4" t="s">
        <v>62</v>
      </c>
      <c r="E1239" s="5" t="s">
        <v>16</v>
      </c>
      <c r="F1239" s="3" t="s">
        <v>24</v>
      </c>
      <c r="G1239" s="3">
        <v>0</v>
      </c>
      <c r="H1239" s="6">
        <v>0</v>
      </c>
      <c r="I1239" s="2">
        <v>2</v>
      </c>
      <c r="J1239" s="3">
        <v>8.9699074074074073E-3</v>
      </c>
      <c r="K1239" s="7"/>
      <c r="L1239" s="3"/>
      <c r="M1239" s="3" t="s">
        <v>52</v>
      </c>
      <c r="N1239" s="3" t="s">
        <v>36</v>
      </c>
      <c r="O1239" s="3" t="s">
        <v>58</v>
      </c>
      <c r="P1239" s="19"/>
    </row>
    <row r="1240" spans="2:16" ht="21" customHeight="1" x14ac:dyDescent="0.3">
      <c r="B1240" s="18"/>
      <c r="C1240" s="19"/>
      <c r="D1240" s="20"/>
      <c r="E1240" s="21"/>
      <c r="F1240" s="19"/>
      <c r="G1240" s="19"/>
      <c r="H1240" s="22"/>
      <c r="I1240" s="2"/>
      <c r="J1240" s="19"/>
      <c r="K1240" s="23"/>
      <c r="L1240" s="19"/>
      <c r="M1240" s="19"/>
      <c r="N1240" s="19"/>
      <c r="O1240" s="19"/>
      <c r="P1240" s="19"/>
    </row>
    <row r="1241" spans="2:16" ht="21" customHeight="1" x14ac:dyDescent="0.3">
      <c r="B1241" s="18"/>
      <c r="C1241" s="19"/>
      <c r="D1241" s="20"/>
      <c r="E1241" s="21"/>
      <c r="F1241" s="19"/>
      <c r="G1241" s="19"/>
      <c r="H1241" s="22"/>
      <c r="I1241" s="2"/>
      <c r="J1241" s="19"/>
      <c r="K1241" s="23"/>
      <c r="L1241" s="19"/>
      <c r="M1241" s="19"/>
      <c r="N1241" s="19"/>
      <c r="O1241" s="19"/>
      <c r="P1241" s="19"/>
    </row>
    <row r="1242" spans="2:16" ht="21" customHeight="1" x14ac:dyDescent="0.3">
      <c r="B1242" s="18"/>
      <c r="C1242" s="19"/>
      <c r="D1242" s="20"/>
      <c r="E1242" s="21"/>
      <c r="F1242" s="19"/>
      <c r="G1242" s="19"/>
      <c r="H1242" s="22"/>
      <c r="I1242" s="2"/>
      <c r="J1242" s="19"/>
      <c r="K1242" s="23"/>
      <c r="L1242" s="19"/>
      <c r="M1242" s="19"/>
      <c r="N1242" s="19"/>
      <c r="O1242" s="19"/>
      <c r="P1242" s="19"/>
    </row>
    <row r="1243" spans="2:16" ht="21" customHeight="1" x14ac:dyDescent="0.3">
      <c r="B1243" s="18"/>
      <c r="C1243" s="19"/>
      <c r="D1243" s="20"/>
      <c r="E1243" s="21"/>
      <c r="F1243" s="19"/>
      <c r="G1243" s="19"/>
      <c r="H1243" s="22"/>
      <c r="I1243" s="2"/>
      <c r="J1243" s="19"/>
      <c r="K1243" s="23"/>
      <c r="L1243" s="19"/>
      <c r="M1243" s="19"/>
      <c r="N1243" s="19"/>
      <c r="O1243" s="19"/>
      <c r="P1243" s="19"/>
    </row>
    <row r="1244" spans="2:16" ht="21" customHeight="1" x14ac:dyDescent="0.3">
      <c r="B1244" s="18"/>
      <c r="C1244" s="19"/>
      <c r="D1244" s="20"/>
      <c r="E1244" s="21"/>
      <c r="F1244" s="19"/>
      <c r="G1244" s="19"/>
      <c r="H1244" s="22"/>
      <c r="I1244" s="2"/>
      <c r="J1244" s="19"/>
      <c r="K1244" s="23"/>
      <c r="L1244" s="19"/>
      <c r="M1244" s="19"/>
      <c r="N1244" s="19"/>
      <c r="O1244" s="19"/>
      <c r="P1244" s="19"/>
    </row>
    <row r="1245" spans="2:16" ht="21" customHeight="1" x14ac:dyDescent="0.3">
      <c r="B1245" s="18"/>
      <c r="C1245" s="19"/>
      <c r="D1245" s="20"/>
      <c r="E1245" s="21"/>
      <c r="F1245" s="19"/>
      <c r="G1245" s="19"/>
      <c r="H1245" s="22"/>
      <c r="I1245" s="2"/>
      <c r="J1245" s="19"/>
      <c r="K1245" s="23"/>
      <c r="L1245" s="19"/>
      <c r="M1245" s="19"/>
      <c r="N1245" s="19"/>
      <c r="O1245" s="19"/>
      <c r="P1245" s="19"/>
    </row>
    <row r="1246" spans="2:16" ht="21" customHeight="1" x14ac:dyDescent="0.3">
      <c r="B1246" s="18"/>
      <c r="C1246" s="19"/>
      <c r="D1246" s="20"/>
      <c r="E1246" s="21"/>
      <c r="F1246" s="19"/>
      <c r="G1246" s="19"/>
      <c r="H1246" s="22"/>
      <c r="I1246" s="2"/>
      <c r="J1246" s="19"/>
      <c r="K1246" s="23"/>
      <c r="L1246" s="19"/>
      <c r="M1246" s="19"/>
      <c r="N1246" s="19"/>
      <c r="O1246" s="19"/>
      <c r="P1246" s="19"/>
    </row>
    <row r="1247" spans="2:16" ht="21" customHeight="1" x14ac:dyDescent="0.3">
      <c r="B1247" s="18"/>
      <c r="C1247" s="19"/>
      <c r="D1247" s="20"/>
      <c r="E1247" s="21"/>
      <c r="F1247" s="19"/>
      <c r="G1247" s="19"/>
      <c r="H1247" s="22"/>
      <c r="I1247" s="2"/>
      <c r="J1247" s="19"/>
      <c r="K1247" s="23"/>
      <c r="L1247" s="19"/>
      <c r="M1247" s="19"/>
      <c r="N1247" s="19"/>
      <c r="O1247" s="19"/>
      <c r="P1247" s="19"/>
    </row>
    <row r="1248" spans="2:16" ht="21" customHeight="1" x14ac:dyDescent="0.3">
      <c r="B1248" s="18"/>
      <c r="C1248" s="19"/>
      <c r="D1248" s="20"/>
      <c r="E1248" s="21"/>
      <c r="F1248" s="19"/>
      <c r="G1248" s="19"/>
      <c r="H1248" s="22"/>
      <c r="I1248" s="2"/>
      <c r="J1248" s="19"/>
      <c r="K1248" s="23"/>
      <c r="L1248" s="19"/>
      <c r="M1248" s="19"/>
      <c r="N1248" s="19"/>
      <c r="O1248" s="19"/>
      <c r="P1248" s="19"/>
    </row>
    <row r="1249" spans="2:16" ht="21" customHeight="1" x14ac:dyDescent="0.3">
      <c r="B1249" s="18"/>
      <c r="C1249" s="19"/>
      <c r="D1249" s="20"/>
      <c r="E1249" s="21"/>
      <c r="F1249" s="19"/>
      <c r="G1249" s="19"/>
      <c r="H1249" s="22"/>
      <c r="I1249" s="2"/>
      <c r="J1249" s="19"/>
      <c r="K1249" s="23"/>
      <c r="L1249" s="19"/>
      <c r="M1249" s="19"/>
      <c r="N1249" s="19"/>
      <c r="O1249" s="19"/>
      <c r="P1249" s="19"/>
    </row>
    <row r="1250" spans="2:16" ht="21" customHeight="1" x14ac:dyDescent="0.3">
      <c r="B1250" s="18"/>
      <c r="C1250" s="19"/>
      <c r="D1250" s="20"/>
      <c r="E1250" s="21"/>
      <c r="F1250" s="19"/>
      <c r="G1250" s="19"/>
      <c r="H1250" s="22"/>
      <c r="I1250" s="2"/>
      <c r="J1250" s="19"/>
      <c r="K1250" s="23"/>
      <c r="L1250" s="19"/>
      <c r="M1250" s="19"/>
      <c r="N1250" s="19"/>
      <c r="O1250" s="19"/>
      <c r="P1250" s="19"/>
    </row>
    <row r="1251" spans="2:16" ht="21" customHeight="1" x14ac:dyDescent="0.3">
      <c r="B1251" s="18"/>
      <c r="C1251" s="19"/>
      <c r="D1251" s="20"/>
      <c r="E1251" s="21"/>
      <c r="F1251" s="19"/>
      <c r="G1251" s="19"/>
      <c r="H1251" s="22"/>
      <c r="I1251" s="2"/>
      <c r="J1251" s="19"/>
      <c r="K1251" s="23"/>
      <c r="L1251" s="19"/>
      <c r="M1251" s="19"/>
      <c r="N1251" s="19"/>
      <c r="O1251" s="19"/>
      <c r="P1251" s="19"/>
    </row>
    <row r="1252" spans="2:16" ht="21" customHeight="1" x14ac:dyDescent="0.3">
      <c r="B1252" s="18"/>
      <c r="C1252" s="19"/>
      <c r="D1252" s="20"/>
      <c r="E1252" s="21"/>
      <c r="F1252" s="19"/>
      <c r="G1252" s="19"/>
      <c r="H1252" s="22"/>
      <c r="I1252" s="2"/>
      <c r="J1252" s="19"/>
      <c r="K1252" s="23"/>
      <c r="L1252" s="19"/>
      <c r="M1252" s="19"/>
      <c r="N1252" s="19"/>
      <c r="O1252" s="19"/>
      <c r="P1252" s="19"/>
    </row>
    <row r="1253" spans="2:16" ht="21" customHeight="1" x14ac:dyDescent="0.3">
      <c r="B1253" s="18"/>
      <c r="C1253" s="19"/>
      <c r="D1253" s="20"/>
      <c r="E1253" s="21"/>
      <c r="F1253" s="19"/>
      <c r="G1253" s="19"/>
      <c r="H1253" s="22"/>
      <c r="I1253" s="2"/>
      <c r="J1253" s="19"/>
      <c r="K1253" s="23"/>
      <c r="L1253" s="19"/>
      <c r="M1253" s="19"/>
      <c r="N1253" s="19"/>
      <c r="O1253" s="19"/>
      <c r="P1253" s="19"/>
    </row>
    <row r="1254" spans="2:16" ht="21" customHeight="1" x14ac:dyDescent="0.3">
      <c r="B1254" s="18"/>
      <c r="C1254" s="19"/>
      <c r="D1254" s="20"/>
      <c r="E1254" s="21"/>
      <c r="F1254" s="19"/>
      <c r="G1254" s="19"/>
      <c r="H1254" s="22"/>
      <c r="I1254" s="2"/>
      <c r="J1254" s="19"/>
      <c r="K1254" s="23"/>
      <c r="L1254" s="19"/>
      <c r="M1254" s="19"/>
      <c r="N1254" s="19"/>
      <c r="O1254" s="19"/>
      <c r="P1254" s="19"/>
    </row>
    <row r="1255" spans="2:16" ht="21" customHeight="1" x14ac:dyDescent="0.3">
      <c r="B1255" s="18"/>
      <c r="C1255" s="19"/>
      <c r="D1255" s="20"/>
      <c r="E1255" s="21"/>
      <c r="F1255" s="19"/>
      <c r="G1255" s="19"/>
      <c r="H1255" s="22"/>
      <c r="I1255" s="2"/>
      <c r="J1255" s="19"/>
      <c r="K1255" s="23"/>
      <c r="L1255" s="19"/>
      <c r="M1255" s="19"/>
      <c r="N1255" s="19"/>
      <c r="O1255" s="19"/>
      <c r="P1255" s="19"/>
    </row>
    <row r="1256" spans="2:16" ht="21" customHeight="1" x14ac:dyDescent="0.3">
      <c r="B1256" s="18"/>
      <c r="C1256" s="19"/>
      <c r="D1256" s="20"/>
      <c r="E1256" s="21"/>
      <c r="F1256" s="19"/>
      <c r="G1256" s="19"/>
      <c r="H1256" s="22"/>
      <c r="I1256" s="2"/>
      <c r="J1256" s="19"/>
      <c r="K1256" s="23"/>
      <c r="L1256" s="19"/>
      <c r="M1256" s="19"/>
      <c r="N1256" s="19"/>
      <c r="O1256" s="19"/>
      <c r="P1256" s="19"/>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577F6-6135-44D3-8FC4-5B35CD822E91}">
  <sheetPr>
    <tabColor rgb="FFFA6F8B"/>
  </sheetPr>
  <dimension ref="B2:FB28"/>
  <sheetViews>
    <sheetView showGridLines="0" topLeftCell="DB1" zoomScale="80" zoomScaleNormal="80" workbookViewId="0">
      <selection activeCell="DG22" sqref="DG22"/>
    </sheetView>
  </sheetViews>
  <sheetFormatPr defaultRowHeight="15" x14ac:dyDescent="0.25"/>
  <cols>
    <col min="1" max="1" width="8.796875" style="26"/>
    <col min="2" max="2" width="18" style="26" bestFit="1" customWidth="1"/>
    <col min="3" max="3" width="8.796875" style="26"/>
    <col min="4" max="4" width="14.19921875" style="27" customWidth="1"/>
    <col min="5" max="5" width="14.8984375" style="26" bestFit="1" customWidth="1"/>
    <col min="6" max="6" width="21.5" style="26" bestFit="1" customWidth="1"/>
    <col min="7" max="10" width="8.796875" style="26"/>
    <col min="11" max="11" width="13.796875" style="26" bestFit="1" customWidth="1"/>
    <col min="12" max="12" width="14.19921875" style="27" customWidth="1"/>
    <col min="13" max="13" width="14.8984375" style="26" bestFit="1" customWidth="1"/>
    <col min="14" max="14" width="18" style="26" bestFit="1" customWidth="1"/>
    <col min="15" max="16" width="8.796875" style="26"/>
    <col min="17" max="17" width="17.296875" style="26" customWidth="1"/>
    <col min="18" max="19" width="8.796875" style="26"/>
    <col min="20" max="20" width="14.19921875" style="27" customWidth="1"/>
    <col min="21" max="21" width="14.8984375" style="26" bestFit="1" customWidth="1"/>
    <col min="22" max="22" width="18" style="26" bestFit="1" customWidth="1"/>
    <col min="23" max="23" width="19.09765625" style="26" bestFit="1" customWidth="1"/>
    <col min="24" max="25" width="8.796875" style="26"/>
    <col min="26" max="26" width="18.09765625" style="26" bestFit="1" customWidth="1"/>
    <col min="27" max="28" width="8.796875" style="26"/>
    <col min="29" max="29" width="14.19921875" style="27" customWidth="1"/>
    <col min="30" max="30" width="14.8984375" style="26" bestFit="1" customWidth="1"/>
    <col min="31" max="31" width="21.5" style="26" bestFit="1" customWidth="1"/>
    <col min="32" max="32" width="18.69921875" style="26" bestFit="1" customWidth="1"/>
    <col min="33" max="37" width="8.796875" style="26"/>
    <col min="38" max="38" width="14.19921875" style="27" customWidth="1"/>
    <col min="39" max="39" width="14.8984375" style="26" bestFit="1" customWidth="1"/>
    <col min="40" max="40" width="25.3984375" style="26" bestFit="1" customWidth="1"/>
    <col min="41" max="41" width="8.796875" style="26"/>
    <col min="42" max="42" width="29" style="26" bestFit="1" customWidth="1"/>
    <col min="43" max="43" width="10.3984375" style="26" customWidth="1"/>
    <col min="44" max="44" width="25.3984375" style="26" bestFit="1" customWidth="1"/>
    <col min="45" max="45" width="8.796875" style="26"/>
    <col min="46" max="46" width="14.19921875" style="27" customWidth="1"/>
    <col min="47" max="47" width="14.8984375" style="26" bestFit="1" customWidth="1"/>
    <col min="48" max="48" width="20.09765625" style="26" bestFit="1" customWidth="1"/>
    <col min="49" max="49" width="8.796875" style="26"/>
    <col min="50" max="50" width="14.19921875" style="27" customWidth="1"/>
    <col min="51" max="51" width="14.8984375" style="26" bestFit="1" customWidth="1"/>
    <col min="52" max="52" width="18" style="26" bestFit="1" customWidth="1"/>
    <col min="53" max="53" width="19.09765625" style="26" bestFit="1" customWidth="1"/>
    <col min="54" max="55" width="8.796875" style="26"/>
    <col min="56" max="56" width="14.19921875" style="27" customWidth="1"/>
    <col min="57" max="57" width="14.8984375" style="26" bestFit="1" customWidth="1"/>
    <col min="58" max="58" width="18" style="26" bestFit="1" customWidth="1"/>
    <col min="59" max="60" width="8.796875" style="26"/>
    <col min="61" max="61" width="14.8984375" style="26" bestFit="1" customWidth="1"/>
    <col min="62" max="62" width="25.3984375" style="26" bestFit="1" customWidth="1"/>
    <col min="63" max="64" width="8.796875" style="26"/>
    <col min="65" max="65" width="14.19921875" style="27" customWidth="1"/>
    <col min="66" max="66" width="14.8984375" style="26" bestFit="1" customWidth="1"/>
    <col min="67" max="67" width="18" style="26" bestFit="1" customWidth="1"/>
    <col min="68" max="69" width="8.796875" style="26"/>
    <col min="70" max="70" width="15.8984375" style="44" customWidth="1"/>
    <col min="71" max="73" width="8.796875" style="26"/>
    <col min="74" max="74" width="14.19921875" style="27" customWidth="1"/>
    <col min="75" max="75" width="14.8984375" style="26" bestFit="1" customWidth="1"/>
    <col min="76" max="76" width="32.59765625" style="26" bestFit="1" customWidth="1"/>
    <col min="77" max="78" width="8.796875" style="26"/>
    <col min="79" max="81" width="8.796875" style="51"/>
    <col min="82" max="86" width="8.796875" style="26"/>
    <col min="87" max="87" width="14.19921875" style="27" customWidth="1"/>
    <col min="88" max="88" width="14.8984375" style="26" bestFit="1" customWidth="1"/>
    <col min="89" max="89" width="18" style="26" bestFit="1" customWidth="1"/>
    <col min="90" max="90" width="19.09765625" style="26" bestFit="1" customWidth="1"/>
    <col min="91" max="91" width="8.796875" style="26"/>
    <col min="92" max="92" width="14.8984375" style="26" bestFit="1" customWidth="1"/>
    <col min="93" max="93" width="18" style="26" bestFit="1" customWidth="1"/>
    <col min="94" max="94" width="13.796875" style="26" customWidth="1"/>
    <col min="95" max="95" width="13" style="26" customWidth="1"/>
    <col min="96" max="96" width="14.09765625" style="26" customWidth="1"/>
    <col min="97" max="98" width="8.796875" style="26"/>
    <col min="99" max="99" width="14.19921875" style="27" customWidth="1"/>
    <col min="100" max="100" width="14.8984375" style="26" bestFit="1" customWidth="1"/>
    <col min="101" max="101" width="18" style="26" bestFit="1" customWidth="1"/>
    <col min="102" max="102" width="18.69921875" style="26" bestFit="1" customWidth="1"/>
    <col min="103" max="103" width="8.796875" style="26"/>
    <col min="104" max="104" width="20.19921875" style="26" customWidth="1"/>
    <col min="105" max="106" width="8.796875" style="26"/>
    <col min="107" max="107" width="14.19921875" style="27" customWidth="1"/>
    <col min="108" max="108" width="15.3984375" style="26" bestFit="1" customWidth="1"/>
    <col min="109" max="109" width="18" style="26" bestFit="1" customWidth="1"/>
    <col min="110" max="110" width="8.796875" style="26"/>
    <col min="111" max="111" width="38.69921875" style="26" customWidth="1"/>
    <col min="112" max="118" width="17.296875" style="63" customWidth="1"/>
    <col min="119" max="119" width="17.5" style="26" customWidth="1"/>
    <col min="120" max="122" width="8.796875" style="26"/>
    <col min="123" max="123" width="14.19921875" style="27" customWidth="1"/>
    <col min="124" max="124" width="14.8984375" style="26" bestFit="1" customWidth="1"/>
    <col min="125" max="125" width="16" style="26" bestFit="1" customWidth="1"/>
    <col min="126" max="126" width="17.09765625" style="26" bestFit="1" customWidth="1"/>
    <col min="127" max="131" width="8.796875" style="26"/>
    <col min="132" max="132" width="14.19921875" style="27" customWidth="1"/>
    <col min="133" max="133" width="18" style="26" bestFit="1" customWidth="1"/>
    <col min="134" max="134" width="20.59765625" style="26" bestFit="1" customWidth="1"/>
    <col min="135" max="138" width="11.3984375" style="26" bestFit="1" customWidth="1"/>
    <col min="139" max="139" width="12.19921875" style="26" bestFit="1" customWidth="1"/>
    <col min="140" max="140" width="10.8984375" style="26" bestFit="1" customWidth="1"/>
    <col min="141" max="141" width="17.3984375" style="26" bestFit="1" customWidth="1"/>
    <col min="142" max="144" width="20.59765625" style="26" bestFit="1" customWidth="1"/>
    <col min="145" max="145" width="8.796875" style="26"/>
    <col min="146" max="146" width="14.19921875" style="27" customWidth="1"/>
    <col min="147" max="147" width="14.8984375" style="26" bestFit="1" customWidth="1"/>
    <col min="148" max="148" width="18" style="84" bestFit="1" customWidth="1"/>
    <col min="149" max="149" width="17.09765625" style="26" bestFit="1" customWidth="1"/>
    <col min="150" max="151" width="8.796875" style="26"/>
    <col min="152" max="152" width="14.19921875" style="27" customWidth="1"/>
    <col min="153" max="153" width="18" style="26" bestFit="1" customWidth="1"/>
    <col min="154" max="154" width="18.09765625" style="84" bestFit="1" customWidth="1"/>
    <col min="155" max="155" width="5" style="26" bestFit="1" customWidth="1"/>
    <col min="156" max="156" width="12.19921875" style="26" bestFit="1" customWidth="1"/>
    <col min="157" max="157" width="6.3984375" style="26" bestFit="1" customWidth="1"/>
    <col min="158" max="158" width="12.19921875" style="26" bestFit="1" customWidth="1"/>
    <col min="159" max="16384" width="8.796875" style="26"/>
  </cols>
  <sheetData>
    <row r="2" spans="2:158" s="34" customFormat="1" x14ac:dyDescent="0.25">
      <c r="B2" s="34" t="s">
        <v>105</v>
      </c>
      <c r="D2" s="35"/>
      <c r="E2" s="34" t="s">
        <v>106</v>
      </c>
      <c r="L2" s="35"/>
      <c r="M2" s="34" t="s">
        <v>107</v>
      </c>
      <c r="T2" s="35"/>
      <c r="U2" s="34" t="s">
        <v>108</v>
      </c>
      <c r="W2" s="36"/>
      <c r="AC2" s="35"/>
      <c r="AD2" s="34" t="s">
        <v>113</v>
      </c>
      <c r="AF2" s="36"/>
      <c r="AL2" s="35"/>
      <c r="AM2" s="34" t="s">
        <v>5</v>
      </c>
      <c r="AT2" s="35"/>
      <c r="AU2" s="34" t="s">
        <v>11</v>
      </c>
      <c r="AX2" s="35"/>
      <c r="AY2" s="34" t="s">
        <v>9</v>
      </c>
      <c r="BD2" s="35"/>
      <c r="BE2" s="34" t="s">
        <v>117</v>
      </c>
      <c r="BI2" s="34" t="s">
        <v>118</v>
      </c>
      <c r="BM2" s="35"/>
      <c r="BN2" s="34" t="s">
        <v>119</v>
      </c>
      <c r="BR2" s="43"/>
      <c r="BV2" s="35"/>
      <c r="BW2" s="34" t="s">
        <v>120</v>
      </c>
      <c r="CA2" s="50"/>
      <c r="CB2" s="50"/>
      <c r="CC2" s="50"/>
      <c r="CI2" s="35"/>
      <c r="CJ2" s="34" t="s">
        <v>147</v>
      </c>
      <c r="CU2" s="35"/>
      <c r="CV2" s="34" t="s">
        <v>148</v>
      </c>
      <c r="DC2" s="35"/>
      <c r="DD2" s="34" t="s">
        <v>140</v>
      </c>
      <c r="DH2" s="62"/>
      <c r="DI2" s="62"/>
      <c r="DJ2" s="62"/>
      <c r="DK2" s="62"/>
      <c r="DL2" s="62"/>
      <c r="DM2" s="62"/>
      <c r="DN2" s="62"/>
      <c r="DS2" s="35"/>
      <c r="DT2" s="34" t="s">
        <v>151</v>
      </c>
      <c r="EB2" s="35"/>
      <c r="EC2" s="34" t="s">
        <v>152</v>
      </c>
      <c r="EP2" s="35"/>
      <c r="EQ2" s="34" t="s">
        <v>150</v>
      </c>
      <c r="ER2" s="83"/>
      <c r="EV2" s="35"/>
      <c r="EW2" s="34" t="s">
        <v>150</v>
      </c>
      <c r="EX2" s="83"/>
    </row>
    <row r="3" spans="2:158" ht="15.6" x14ac:dyDescent="0.3">
      <c r="Y3" s="37"/>
      <c r="AY3" s="33" t="s">
        <v>0</v>
      </c>
      <c r="AZ3" s="26" t="s">
        <v>14</v>
      </c>
      <c r="BE3" s="33" t="s">
        <v>0</v>
      </c>
      <c r="BF3" s="26" t="s">
        <v>14</v>
      </c>
      <c r="BI3" s="33" t="s">
        <v>0</v>
      </c>
      <c r="BJ3" s="26" t="s">
        <v>14</v>
      </c>
      <c r="BN3" s="33" t="s">
        <v>0</v>
      </c>
      <c r="BO3" s="26" t="s">
        <v>14</v>
      </c>
      <c r="BW3" s="33" t="s">
        <v>0</v>
      </c>
      <c r="BX3" s="26" t="s">
        <v>14</v>
      </c>
      <c r="CJ3" s="33" t="s">
        <v>0</v>
      </c>
      <c r="CK3" s="33" t="s">
        <v>14</v>
      </c>
      <c r="CN3" s="33" t="s">
        <v>0</v>
      </c>
      <c r="CO3" s="33" t="s">
        <v>14</v>
      </c>
      <c r="CV3" s="33" t="s">
        <v>0</v>
      </c>
      <c r="CW3" s="33" t="s">
        <v>14</v>
      </c>
      <c r="DD3" s="33" t="s">
        <v>0</v>
      </c>
      <c r="DE3" s="33" t="s">
        <v>14</v>
      </c>
      <c r="DT3"/>
      <c r="DU3"/>
      <c r="EC3"/>
      <c r="ED3"/>
      <c r="EQ3" s="33" t="s">
        <v>0</v>
      </c>
      <c r="ER3" s="84" t="s">
        <v>14</v>
      </c>
      <c r="EW3" s="33" t="s">
        <v>0</v>
      </c>
      <c r="EX3" s="84" t="s">
        <v>14</v>
      </c>
    </row>
    <row r="5" spans="2:158" ht="15.6" x14ac:dyDescent="0.3">
      <c r="B5" s="88" t="s">
        <v>101</v>
      </c>
      <c r="E5" s="33" t="s">
        <v>102</v>
      </c>
      <c r="F5" s="33" t="s">
        <v>104</v>
      </c>
      <c r="H5" s="29" t="s">
        <v>73</v>
      </c>
      <c r="I5" s="30">
        <f xml:space="preserve"> IFERROR(VLOOKUP(H5,E:F,2,0),"-")</f>
        <v>26</v>
      </c>
      <c r="K5"/>
      <c r="M5" s="33" t="s">
        <v>102</v>
      </c>
      <c r="N5" s="33" t="s">
        <v>101</v>
      </c>
      <c r="O5"/>
      <c r="U5" s="33" t="s">
        <v>102</v>
      </c>
      <c r="V5" s="26" t="s">
        <v>101</v>
      </c>
      <c r="W5" s="26" t="s">
        <v>109</v>
      </c>
      <c r="AD5" s="33" t="s">
        <v>102</v>
      </c>
      <c r="AE5" s="33" t="s">
        <v>104</v>
      </c>
      <c r="AF5"/>
      <c r="AM5" s="33" t="s">
        <v>102</v>
      </c>
      <c r="AN5" s="33" t="s">
        <v>114</v>
      </c>
      <c r="AO5"/>
      <c r="AP5" s="33" t="s">
        <v>115</v>
      </c>
      <c r="AQ5"/>
      <c r="AR5" s="33" t="s">
        <v>114</v>
      </c>
      <c r="AU5" s="87" t="s">
        <v>102</v>
      </c>
      <c r="AV5" s="33" t="s">
        <v>116</v>
      </c>
      <c r="AW5"/>
      <c r="AY5" s="87" t="s">
        <v>102</v>
      </c>
      <c r="AZ5" s="33" t="s">
        <v>101</v>
      </c>
      <c r="BA5"/>
      <c r="BC5"/>
      <c r="BE5" s="87" t="s">
        <v>102</v>
      </c>
      <c r="BF5" s="33" t="s">
        <v>101</v>
      </c>
      <c r="BI5" s="87" t="s">
        <v>102</v>
      </c>
      <c r="BJ5" s="33" t="s">
        <v>114</v>
      </c>
      <c r="BL5"/>
      <c r="BN5" s="87" t="s">
        <v>102</v>
      </c>
      <c r="BO5" s="33" t="s">
        <v>101</v>
      </c>
      <c r="BU5"/>
      <c r="BW5" s="33" t="s">
        <v>102</v>
      </c>
      <c r="BX5" s="33" t="s">
        <v>121</v>
      </c>
      <c r="BZ5" s="49" t="s">
        <v>2</v>
      </c>
      <c r="CA5" s="52" t="s">
        <v>122</v>
      </c>
      <c r="CB5" s="52" t="s">
        <v>110</v>
      </c>
      <c r="CC5" s="52" t="s">
        <v>123</v>
      </c>
      <c r="CE5" s="54" t="s">
        <v>111</v>
      </c>
      <c r="CF5" s="55">
        <f>AVERAGE(CA:CA)</f>
        <v>2.9635914626953198E-3</v>
      </c>
      <c r="CH5"/>
      <c r="CJ5" s="33" t="s">
        <v>102</v>
      </c>
      <c r="CK5" s="33" t="s">
        <v>101</v>
      </c>
      <c r="CL5" s="33" t="s">
        <v>109</v>
      </c>
      <c r="CN5" s="33" t="s">
        <v>102</v>
      </c>
      <c r="CO5" s="33" t="s">
        <v>101</v>
      </c>
      <c r="CP5"/>
      <c r="CT5"/>
      <c r="CV5" s="33" t="s">
        <v>102</v>
      </c>
      <c r="CW5" s="33" t="s">
        <v>101</v>
      </c>
      <c r="CX5"/>
      <c r="DB5"/>
      <c r="DD5" s="33" t="s">
        <v>102</v>
      </c>
      <c r="DE5" s="33" t="s">
        <v>101</v>
      </c>
      <c r="DH5" s="64" t="s">
        <v>76</v>
      </c>
      <c r="DI5" s="64" t="s">
        <v>53</v>
      </c>
      <c r="DJ5" s="64" t="s">
        <v>42</v>
      </c>
      <c r="DK5" s="64" t="s">
        <v>30</v>
      </c>
      <c r="DL5" s="64" t="s">
        <v>34</v>
      </c>
      <c r="DM5" s="64" t="s">
        <v>16</v>
      </c>
      <c r="DR5"/>
      <c r="DT5" s="33" t="s">
        <v>102</v>
      </c>
      <c r="DU5" s="26" t="s">
        <v>144</v>
      </c>
      <c r="DV5" s="26" t="s">
        <v>145</v>
      </c>
      <c r="EA5"/>
      <c r="EC5" s="107" t="s">
        <v>101</v>
      </c>
      <c r="ED5" s="100" t="s">
        <v>146</v>
      </c>
      <c r="EE5" s="100"/>
      <c r="EF5" s="100"/>
      <c r="EG5" s="100"/>
      <c r="EH5" s="100"/>
      <c r="EI5" s="100"/>
      <c r="EJ5"/>
      <c r="EK5" s="100" t="s">
        <v>102</v>
      </c>
      <c r="EL5"/>
      <c r="EM5" s="81" t="s">
        <v>149</v>
      </c>
      <c r="EN5"/>
      <c r="EO5"/>
      <c r="EQ5" s="33" t="s">
        <v>102</v>
      </c>
      <c r="ER5" s="103" t="s">
        <v>101</v>
      </c>
      <c r="ES5"/>
      <c r="EU5"/>
      <c r="EW5" s="33" t="s">
        <v>101</v>
      </c>
      <c r="EX5" s="33" t="s">
        <v>146</v>
      </c>
      <c r="EY5" s="33"/>
      <c r="EZ5" s="33"/>
      <c r="FA5"/>
      <c r="FB5"/>
    </row>
    <row r="6" spans="2:158" ht="15.6" x14ac:dyDescent="0.3">
      <c r="B6" s="70">
        <v>116000000</v>
      </c>
      <c r="E6" s="28" t="s">
        <v>73</v>
      </c>
      <c r="F6" s="89">
        <v>26</v>
      </c>
      <c r="H6" s="31" t="s">
        <v>14</v>
      </c>
      <c r="I6" s="32">
        <f xml:space="preserve"> IFERROR(VLOOKUP(H6,E:F,2,0),"-")</f>
        <v>4</v>
      </c>
      <c r="K6"/>
      <c r="M6" s="28" t="s">
        <v>57</v>
      </c>
      <c r="N6" s="70">
        <v>76000000</v>
      </c>
      <c r="O6"/>
      <c r="P6" s="26" t="str">
        <f>IFERROR(M6,"-")</f>
        <v>Dary</v>
      </c>
      <c r="Q6" s="70">
        <f>IFERROR(N6,"-")</f>
        <v>76000000</v>
      </c>
      <c r="U6" s="28" t="s">
        <v>59</v>
      </c>
      <c r="V6" s="75">
        <v>984000000</v>
      </c>
      <c r="W6" s="75">
        <v>984000000</v>
      </c>
      <c r="Y6" s="38" t="s">
        <v>110</v>
      </c>
      <c r="Z6" s="71">
        <f>MAX(W:W)</f>
        <v>3809000000</v>
      </c>
      <c r="AD6" s="28" t="s">
        <v>14</v>
      </c>
      <c r="AE6" s="89">
        <v>4</v>
      </c>
      <c r="AF6"/>
      <c r="AG6" s="29" t="s">
        <v>73</v>
      </c>
      <c r="AH6" s="30">
        <f>IFERROR(VLOOKUP(AG6,AD:AE,2,0),"-")</f>
        <v>26</v>
      </c>
      <c r="AI6" s="41">
        <f>AH6/GETPIVOTDATA("Fees Status",$AD$5)</f>
        <v>0.8666666666666667</v>
      </c>
      <c r="AM6" s="28" t="s">
        <v>59</v>
      </c>
      <c r="AN6" s="89">
        <v>170</v>
      </c>
      <c r="AO6"/>
      <c r="AP6" s="92">
        <v>0.4</v>
      </c>
      <c r="AQ6"/>
      <c r="AR6" s="93">
        <v>12</v>
      </c>
      <c r="AU6" s="28" t="s">
        <v>32</v>
      </c>
      <c r="AV6" s="89">
        <v>8</v>
      </c>
      <c r="AW6"/>
      <c r="AY6" s="28" t="s">
        <v>50</v>
      </c>
      <c r="AZ6" s="94">
        <v>76000000</v>
      </c>
      <c r="BA6"/>
      <c r="BC6"/>
      <c r="BE6" s="28" t="s">
        <v>31</v>
      </c>
      <c r="BF6" s="70">
        <v>40000000</v>
      </c>
      <c r="BI6" s="28" t="s">
        <v>31</v>
      </c>
      <c r="BJ6" s="89">
        <v>8</v>
      </c>
      <c r="BL6"/>
      <c r="BN6" s="28" t="s">
        <v>60</v>
      </c>
      <c r="BO6" s="75">
        <v>76000000</v>
      </c>
      <c r="BQ6" s="46" t="str">
        <f>IFERROR(BN6,"-")</f>
        <v>Pre. L3</v>
      </c>
      <c r="BR6" s="76">
        <f>IFERROR(BO6,"-")</f>
        <v>76000000</v>
      </c>
      <c r="BU6"/>
      <c r="BW6" s="28" t="s">
        <v>59</v>
      </c>
      <c r="BX6" s="110">
        <v>3.0161179698216726E-3</v>
      </c>
      <c r="BZ6" s="26">
        <f>IFERROR(MONTH(DATEVALUE(BW6&amp;"1")),0)</f>
        <v>1</v>
      </c>
      <c r="CA6" s="53">
        <f>IFERROR(BX6,"0")</f>
        <v>3.0161179698216726E-3</v>
      </c>
      <c r="CB6" s="53" t="str">
        <f>IF(CA6=MAX(CA:CA),CA6,"")</f>
        <v/>
      </c>
      <c r="CC6" s="53" t="str">
        <f>IF(CA6=MIN(CA:CA),CA6,"")</f>
        <v/>
      </c>
      <c r="CE6" s="27" t="s">
        <v>110</v>
      </c>
      <c r="CF6" s="56">
        <f>MAX(CA:CA)</f>
        <v>3.497540509259258E-3</v>
      </c>
      <c r="CH6"/>
      <c r="CJ6" s="28" t="s">
        <v>27</v>
      </c>
      <c r="CK6" s="99">
        <v>40000000</v>
      </c>
      <c r="CL6" s="98">
        <v>40000000</v>
      </c>
      <c r="CN6" s="28" t="s">
        <v>21</v>
      </c>
      <c r="CO6" s="98">
        <v>76000000</v>
      </c>
      <c r="CP6"/>
      <c r="CQ6" s="61" t="str">
        <f>IFERROR(CN6,"-")</f>
        <v>Salah</v>
      </c>
      <c r="CR6" s="76">
        <f>IFERROR(CO6,"-")</f>
        <v>76000000</v>
      </c>
      <c r="CT6"/>
      <c r="CV6" s="28" t="s">
        <v>57</v>
      </c>
      <c r="CW6" s="98">
        <v>76000000</v>
      </c>
      <c r="CX6"/>
      <c r="CY6" s="69" t="str">
        <f>IFERROR(CV6,"-")</f>
        <v>Dary</v>
      </c>
      <c r="CZ6" s="76">
        <f>IFERROR(CW6,"-")</f>
        <v>76000000</v>
      </c>
      <c r="DB6"/>
      <c r="DD6" s="28" t="s">
        <v>16</v>
      </c>
      <c r="DE6" s="102">
        <v>40000000</v>
      </c>
      <c r="DG6" s="26" t="s">
        <v>141</v>
      </c>
      <c r="DH6" s="86" t="str">
        <f t="shared" ref="DH6:DM6" si="0">IFERROR(VLOOKUP(DH5,$DD:$DE,2,0),"0")</f>
        <v>0</v>
      </c>
      <c r="DI6" s="86" t="str">
        <f t="shared" ref="DI6" si="1">IFERROR(VLOOKUP(DI5,$DD:$DE,2,0),"0")</f>
        <v>0</v>
      </c>
      <c r="DJ6" s="86" t="str">
        <f t="shared" ref="DJ6" si="2">IFERROR(VLOOKUP(DJ5,$DD:$DE,2,0),"0")</f>
        <v>0</v>
      </c>
      <c r="DK6" s="86" t="str">
        <f t="shared" ref="DK6" si="3">IFERROR(VLOOKUP(DK5,$DD:$DE,2,0),"0")</f>
        <v>0</v>
      </c>
      <c r="DL6" s="86">
        <f t="shared" ref="DL6" si="4">IFERROR(VLOOKUP(DL5,$DD:$DE,2,0),"0")</f>
        <v>76000000</v>
      </c>
      <c r="DM6" s="86">
        <f t="shared" ref="DM6" si="5">IFERROR(VLOOKUP(DM5,$DD:$DE,2,0),"0")</f>
        <v>40000000</v>
      </c>
      <c r="DO6" s="65" t="s">
        <v>143</v>
      </c>
      <c r="DR6"/>
      <c r="DT6" s="28" t="s">
        <v>59</v>
      </c>
      <c r="DU6" s="59">
        <v>68</v>
      </c>
      <c r="DV6" s="59">
        <v>68</v>
      </c>
      <c r="EA6"/>
      <c r="EC6" s="100" t="s">
        <v>102</v>
      </c>
      <c r="ED6" s="100" t="s">
        <v>24</v>
      </c>
      <c r="EE6" s="100" t="s">
        <v>46</v>
      </c>
      <c r="EF6" s="100" t="s">
        <v>49</v>
      </c>
      <c r="EG6" s="100" t="s">
        <v>17</v>
      </c>
      <c r="EH6" s="100" t="s">
        <v>71</v>
      </c>
      <c r="EI6" s="100" t="s">
        <v>103</v>
      </c>
      <c r="EJ6"/>
      <c r="EK6" s="100" t="s">
        <v>24</v>
      </c>
      <c r="EL6"/>
      <c r="EM6" s="82">
        <f>IFERROR(COUNTA(EK6:EK10),"-")</f>
        <v>4</v>
      </c>
      <c r="EN6"/>
      <c r="EO6"/>
      <c r="EQ6" s="28" t="s">
        <v>27</v>
      </c>
      <c r="ER6" s="102">
        <v>40000000</v>
      </c>
      <c r="ES6"/>
      <c r="EU6"/>
      <c r="EW6" s="33" t="s">
        <v>102</v>
      </c>
      <c r="EX6" s="33" t="s">
        <v>50</v>
      </c>
      <c r="EY6" s="33" t="s">
        <v>18</v>
      </c>
      <c r="EZ6" s="33" t="s">
        <v>103</v>
      </c>
      <c r="FA6"/>
      <c r="FB6"/>
    </row>
    <row r="7" spans="2:158" ht="15.6" x14ac:dyDescent="0.3">
      <c r="E7" s="28" t="s">
        <v>14</v>
      </c>
      <c r="F7" s="89">
        <v>4</v>
      </c>
      <c r="K7"/>
      <c r="M7" s="28" t="s">
        <v>33</v>
      </c>
      <c r="N7" s="70">
        <v>40000000</v>
      </c>
      <c r="O7"/>
      <c r="P7" s="26" t="str">
        <f t="shared" ref="P7:Q10" si="6">IFERROR(M7,"-")</f>
        <v>Rony</v>
      </c>
      <c r="Q7" s="70">
        <f t="shared" si="6"/>
        <v>40000000</v>
      </c>
      <c r="U7" s="28" t="s">
        <v>61</v>
      </c>
      <c r="V7" s="75">
        <v>1040000000</v>
      </c>
      <c r="W7" s="75">
        <v>1040000000</v>
      </c>
      <c r="Y7" s="39" t="s">
        <v>111</v>
      </c>
      <c r="Z7" s="72">
        <f>AVERAGE(W:W)</f>
        <v>1332500000</v>
      </c>
      <c r="AD7" s="28" t="s">
        <v>73</v>
      </c>
      <c r="AE7" s="89">
        <v>26</v>
      </c>
      <c r="AF7"/>
      <c r="AG7" s="31" t="s">
        <v>14</v>
      </c>
      <c r="AH7" s="32">
        <f>IFERROR(VLOOKUP(AG7,AD:AE,2,0),"-")</f>
        <v>4</v>
      </c>
      <c r="AI7" s="42">
        <f>AH7/GETPIVOTDATA("Fees Status",$AD$5)</f>
        <v>0.13333333333333333</v>
      </c>
      <c r="AM7" s="28" t="s">
        <v>61</v>
      </c>
      <c r="AN7" s="89">
        <v>162</v>
      </c>
      <c r="AO7"/>
      <c r="AP7"/>
      <c r="AQ7"/>
      <c r="AR7"/>
      <c r="AU7" s="28" t="s">
        <v>35</v>
      </c>
      <c r="AV7" s="89">
        <v>2</v>
      </c>
      <c r="AW7"/>
      <c r="AY7" s="28" t="s">
        <v>18</v>
      </c>
      <c r="AZ7" s="94">
        <v>40000000</v>
      </c>
      <c r="BA7"/>
      <c r="BC7"/>
      <c r="BE7" s="28" t="s">
        <v>60</v>
      </c>
      <c r="BF7" s="70">
        <v>76000000</v>
      </c>
      <c r="BI7" s="28" t="s">
        <v>60</v>
      </c>
      <c r="BJ7" s="89">
        <v>4</v>
      </c>
      <c r="BL7"/>
      <c r="BN7" s="28" t="s">
        <v>31</v>
      </c>
      <c r="BO7" s="75">
        <v>40000000</v>
      </c>
      <c r="BQ7" s="47" t="str">
        <f t="shared" ref="BQ7:BR10" si="7">IFERROR(BN7,"-")</f>
        <v>Fndn. L5</v>
      </c>
      <c r="BR7" s="77">
        <f t="shared" si="7"/>
        <v>40000000</v>
      </c>
      <c r="BU7"/>
      <c r="BW7" s="28" t="s">
        <v>61</v>
      </c>
      <c r="BX7" s="110">
        <v>2.8763440860215049E-3</v>
      </c>
      <c r="BZ7" s="26">
        <f t="shared" ref="BZ7:BZ17" si="8">IFERROR(MONTH(DATEVALUE(BW7&amp;"1")),0)</f>
        <v>2</v>
      </c>
      <c r="CA7" s="53">
        <f t="shared" ref="CA7:CA17" si="9">IFERROR(BX7,"0")</f>
        <v>2.8763440860215049E-3</v>
      </c>
      <c r="CB7" s="53" t="str">
        <f t="shared" ref="CB7:CB17" si="10">IF(CA7=MAX(CA:CA),CA7,"")</f>
        <v/>
      </c>
      <c r="CC7" s="53" t="str">
        <f t="shared" ref="CC7:CC17" si="11">IF(CA7=MIN(CA:CA),CA7,"")</f>
        <v/>
      </c>
      <c r="CE7" s="57" t="s">
        <v>123</v>
      </c>
      <c r="CF7" s="58">
        <f>MIN(CA:CA)</f>
        <v>1.3888888888888889E-3</v>
      </c>
      <c r="CH7"/>
      <c r="CJ7" s="28" t="s">
        <v>21</v>
      </c>
      <c r="CK7" s="99">
        <v>76000000</v>
      </c>
      <c r="CL7" s="98">
        <v>76000000</v>
      </c>
      <c r="CN7" s="28" t="s">
        <v>27</v>
      </c>
      <c r="CO7" s="98">
        <v>40000000</v>
      </c>
      <c r="CP7"/>
      <c r="CR7" s="59"/>
      <c r="CT7"/>
      <c r="CV7" s="28" t="s">
        <v>33</v>
      </c>
      <c r="CW7" s="98">
        <v>40000000</v>
      </c>
      <c r="CX7"/>
      <c r="CZ7" s="68"/>
      <c r="DB7"/>
      <c r="DD7" s="28" t="s">
        <v>34</v>
      </c>
      <c r="DE7" s="102">
        <v>76000000</v>
      </c>
      <c r="DG7" s="26" t="s">
        <v>142</v>
      </c>
      <c r="DH7" s="86">
        <f>IFERROR(MAX($DE:$DE)-DH6,"0")</f>
        <v>76000000</v>
      </c>
      <c r="DI7" s="86">
        <f>IFERROR(MAX($DE:$DE)-DI6,"0")</f>
        <v>76000000</v>
      </c>
      <c r="DJ7" s="86">
        <f>IFERROR(MAX($DE:$DE)-DJ6,"0")+1000000000</f>
        <v>1076000000</v>
      </c>
      <c r="DK7" s="86">
        <f>IFERROR(MAX($DE:$DE)-DK6,"0")+1000000000</f>
        <v>1076000000</v>
      </c>
      <c r="DL7" s="86">
        <f>IFERROR(MAX($DE:$DE)-DL6,"0")+1000000000</f>
        <v>1000000000</v>
      </c>
      <c r="DM7" s="86">
        <f>IFERROR(MAX($DE:$DE)-DM6,"0")+1000000000</f>
        <v>1036000000</v>
      </c>
      <c r="DO7" s="76">
        <f>SUM(DH6:DM6)</f>
        <v>116000000</v>
      </c>
      <c r="DR7"/>
      <c r="DT7" s="28" t="s">
        <v>61</v>
      </c>
      <c r="DU7" s="59">
        <v>66</v>
      </c>
      <c r="DV7" s="59">
        <v>66</v>
      </c>
      <c r="DX7" s="66" t="s">
        <v>111</v>
      </c>
      <c r="DY7" s="67">
        <f>IFERROR(AVERAGE(DU6:DU30),"-")</f>
        <v>103.08333333333333</v>
      </c>
      <c r="EA7"/>
      <c r="EC7" s="108" t="s">
        <v>59</v>
      </c>
      <c r="ED7" s="109">
        <v>262000000</v>
      </c>
      <c r="EE7" s="109">
        <v>472000000</v>
      </c>
      <c r="EF7" s="109">
        <v>0</v>
      </c>
      <c r="EG7" s="109">
        <v>190000000</v>
      </c>
      <c r="EH7" s="109">
        <v>60000000</v>
      </c>
      <c r="EI7" s="109">
        <v>984000000</v>
      </c>
      <c r="EJ7"/>
      <c r="EK7" s="100" t="s">
        <v>46</v>
      </c>
      <c r="EL7"/>
      <c r="EM7"/>
      <c r="EN7"/>
      <c r="EO7"/>
      <c r="EQ7" s="101" t="s">
        <v>18</v>
      </c>
      <c r="ER7" s="102">
        <v>40000000</v>
      </c>
      <c r="ES7"/>
      <c r="EU7"/>
      <c r="EW7" s="28" t="s">
        <v>33</v>
      </c>
      <c r="EX7" s="102"/>
      <c r="EY7" s="102">
        <v>40000000</v>
      </c>
      <c r="EZ7" s="102">
        <v>40000000</v>
      </c>
      <c r="FA7"/>
      <c r="FB7"/>
    </row>
    <row r="8" spans="2:158" ht="15.6" x14ac:dyDescent="0.3">
      <c r="E8" s="28" t="s">
        <v>103</v>
      </c>
      <c r="F8" s="89">
        <v>30</v>
      </c>
      <c r="K8"/>
      <c r="M8" s="28" t="s">
        <v>56</v>
      </c>
      <c r="N8" s="70">
        <v>0</v>
      </c>
      <c r="O8"/>
      <c r="P8" s="26" t="str">
        <f t="shared" si="6"/>
        <v>Mohmed</v>
      </c>
      <c r="Q8" s="70">
        <f t="shared" si="6"/>
        <v>0</v>
      </c>
      <c r="U8" s="28" t="s">
        <v>62</v>
      </c>
      <c r="V8" s="75">
        <v>116000000</v>
      </c>
      <c r="W8" s="75">
        <v>116000000</v>
      </c>
      <c r="Y8" s="40" t="s">
        <v>112</v>
      </c>
      <c r="Z8" s="73">
        <f>MIN(W:W)</f>
        <v>116000000</v>
      </c>
      <c r="AD8" s="90" t="s">
        <v>103</v>
      </c>
      <c r="AE8" s="91">
        <v>30</v>
      </c>
      <c r="AF8"/>
      <c r="AM8" s="28" t="s">
        <v>62</v>
      </c>
      <c r="AN8" s="89">
        <v>12</v>
      </c>
      <c r="AO8"/>
      <c r="AP8"/>
      <c r="AQ8"/>
      <c r="AR8"/>
      <c r="AU8" s="28" t="s">
        <v>44</v>
      </c>
      <c r="AV8" s="89">
        <v>2</v>
      </c>
      <c r="AW8"/>
      <c r="AY8" s="90" t="s">
        <v>103</v>
      </c>
      <c r="AZ8" s="95">
        <v>116000000</v>
      </c>
      <c r="BA8"/>
      <c r="BC8"/>
      <c r="BE8" s="90" t="s">
        <v>103</v>
      </c>
      <c r="BF8" s="96">
        <v>116000000</v>
      </c>
      <c r="BI8" s="90" t="s">
        <v>103</v>
      </c>
      <c r="BJ8" s="91">
        <v>12</v>
      </c>
      <c r="BL8"/>
      <c r="BN8" s="90" t="s">
        <v>103</v>
      </c>
      <c r="BO8" s="97">
        <v>116000000</v>
      </c>
      <c r="BQ8" s="47" t="str">
        <f t="shared" si="7"/>
        <v>Grand Total</v>
      </c>
      <c r="BR8" s="77">
        <f t="shared" si="7"/>
        <v>116000000</v>
      </c>
      <c r="BU8"/>
      <c r="BW8" s="28" t="s">
        <v>62</v>
      </c>
      <c r="BX8" s="110">
        <v>1.3888888888888889E-3</v>
      </c>
      <c r="BZ8" s="26">
        <f t="shared" si="8"/>
        <v>3</v>
      </c>
      <c r="CA8" s="53">
        <f t="shared" si="9"/>
        <v>1.3888888888888889E-3</v>
      </c>
      <c r="CB8" s="53" t="str">
        <f t="shared" si="10"/>
        <v/>
      </c>
      <c r="CC8" s="53">
        <f t="shared" si="11"/>
        <v>1.3888888888888889E-3</v>
      </c>
      <c r="CH8"/>
      <c r="CJ8"/>
      <c r="CK8"/>
      <c r="CL8"/>
      <c r="CN8"/>
      <c r="CO8"/>
      <c r="CP8"/>
      <c r="CR8" s="59"/>
      <c r="CT8"/>
      <c r="CV8"/>
      <c r="CW8"/>
      <c r="CX8"/>
      <c r="CZ8" s="68"/>
      <c r="DB8"/>
      <c r="DD8"/>
      <c r="DE8"/>
      <c r="DH8" s="112"/>
      <c r="DR8"/>
      <c r="DT8" s="28" t="s">
        <v>62</v>
      </c>
      <c r="DU8" s="59">
        <v>30</v>
      </c>
      <c r="DV8" s="59">
        <v>30</v>
      </c>
      <c r="EA8"/>
      <c r="EC8" s="108" t="s">
        <v>61</v>
      </c>
      <c r="ED8" s="109">
        <v>306000000</v>
      </c>
      <c r="EE8" s="109">
        <v>408000000</v>
      </c>
      <c r="EF8" s="109">
        <v>48000000</v>
      </c>
      <c r="EG8" s="109">
        <v>248000000</v>
      </c>
      <c r="EH8" s="109">
        <v>30000000</v>
      </c>
      <c r="EI8" s="109">
        <v>1040000000</v>
      </c>
      <c r="EJ8"/>
      <c r="EK8" s="100" t="s">
        <v>17</v>
      </c>
      <c r="EL8"/>
      <c r="EM8"/>
      <c r="EN8"/>
      <c r="EO8"/>
      <c r="EQ8" s="28" t="s">
        <v>21</v>
      </c>
      <c r="ER8" s="102">
        <v>76000000</v>
      </c>
      <c r="ES8"/>
      <c r="EU8"/>
      <c r="EW8" s="28" t="s">
        <v>57</v>
      </c>
      <c r="EX8" s="102">
        <v>76000000</v>
      </c>
      <c r="EY8" s="102"/>
      <c r="EZ8" s="102">
        <v>76000000</v>
      </c>
      <c r="FA8"/>
      <c r="FB8"/>
    </row>
    <row r="9" spans="2:158" ht="15.6" x14ac:dyDescent="0.3">
      <c r="K9"/>
      <c r="M9" s="28" t="s">
        <v>69</v>
      </c>
      <c r="N9" s="70">
        <v>0</v>
      </c>
      <c r="O9"/>
      <c r="P9" s="26" t="str">
        <f t="shared" si="6"/>
        <v>Hisham</v>
      </c>
      <c r="Q9" s="70">
        <f t="shared" si="6"/>
        <v>0</v>
      </c>
      <c r="U9" s="28" t="s">
        <v>15</v>
      </c>
      <c r="V9" s="75">
        <v>538000000</v>
      </c>
      <c r="W9" s="75">
        <v>538000000</v>
      </c>
      <c r="AD9"/>
      <c r="AE9"/>
      <c r="AF9"/>
      <c r="AM9" s="28" t="s">
        <v>15</v>
      </c>
      <c r="AN9" s="89">
        <v>102</v>
      </c>
      <c r="AO9"/>
      <c r="AP9"/>
      <c r="AQ9"/>
      <c r="AR9"/>
      <c r="AU9" s="28" t="s">
        <v>20</v>
      </c>
      <c r="AV9" s="89">
        <v>4</v>
      </c>
      <c r="AW9"/>
      <c r="AY9"/>
      <c r="AZ9"/>
      <c r="BA9"/>
      <c r="BC9"/>
      <c r="BE9"/>
      <c r="BF9"/>
      <c r="BI9"/>
      <c r="BJ9"/>
      <c r="BL9"/>
      <c r="BN9"/>
      <c r="BO9"/>
      <c r="BQ9" s="47">
        <f t="shared" si="7"/>
        <v>0</v>
      </c>
      <c r="BR9" s="77">
        <f t="shared" si="7"/>
        <v>0</v>
      </c>
      <c r="BU9"/>
      <c r="BW9" s="28" t="s">
        <v>15</v>
      </c>
      <c r="BX9" s="110">
        <v>3.497540509259258E-3</v>
      </c>
      <c r="BZ9" s="26">
        <f t="shared" si="8"/>
        <v>4</v>
      </c>
      <c r="CA9" s="53">
        <f t="shared" si="9"/>
        <v>3.497540509259258E-3</v>
      </c>
      <c r="CB9" s="53">
        <f t="shared" si="10"/>
        <v>3.497540509259258E-3</v>
      </c>
      <c r="CC9" s="53" t="str">
        <f t="shared" si="11"/>
        <v/>
      </c>
      <c r="CH9"/>
      <c r="CJ9"/>
      <c r="CK9"/>
      <c r="CL9"/>
      <c r="CN9"/>
      <c r="CO9"/>
      <c r="CP9"/>
      <c r="CR9" s="59"/>
      <c r="CT9"/>
      <c r="CV9"/>
      <c r="CW9"/>
      <c r="CX9"/>
      <c r="CZ9" s="68"/>
      <c r="DB9"/>
      <c r="DD9"/>
      <c r="DE9"/>
      <c r="DR9"/>
      <c r="DT9" s="28" t="s">
        <v>15</v>
      </c>
      <c r="DU9" s="59">
        <v>38</v>
      </c>
      <c r="DV9" s="59">
        <v>38</v>
      </c>
      <c r="EA9"/>
      <c r="EC9" s="108" t="s">
        <v>62</v>
      </c>
      <c r="ED9" s="109">
        <v>0</v>
      </c>
      <c r="EE9" s="109">
        <v>116000000</v>
      </c>
      <c r="EF9" s="109"/>
      <c r="EG9" s="109">
        <v>0</v>
      </c>
      <c r="EH9" s="109">
        <v>0</v>
      </c>
      <c r="EI9" s="109">
        <v>116000000</v>
      </c>
      <c r="EJ9"/>
      <c r="EK9" s="100" t="s">
        <v>71</v>
      </c>
      <c r="EL9"/>
      <c r="EM9"/>
      <c r="EN9"/>
      <c r="EO9"/>
      <c r="EQ9" s="101" t="s">
        <v>50</v>
      </c>
      <c r="ER9" s="102">
        <v>76000000</v>
      </c>
      <c r="ES9"/>
      <c r="EU9"/>
      <c r="EW9"/>
      <c r="EX9"/>
      <c r="EY9"/>
      <c r="EZ9"/>
      <c r="FA9"/>
      <c r="FB9"/>
    </row>
    <row r="10" spans="2:158" ht="15.6" x14ac:dyDescent="0.3">
      <c r="K10"/>
      <c r="M10" s="28" t="s">
        <v>58</v>
      </c>
      <c r="N10" s="70">
        <v>0</v>
      </c>
      <c r="O10"/>
      <c r="P10" s="26" t="str">
        <f t="shared" si="6"/>
        <v>Reham</v>
      </c>
      <c r="Q10" s="70">
        <f t="shared" si="6"/>
        <v>0</v>
      </c>
      <c r="U10" s="28" t="s">
        <v>63</v>
      </c>
      <c r="V10" s="75">
        <v>1158000000</v>
      </c>
      <c r="W10" s="75">
        <v>1158000000</v>
      </c>
      <c r="AD10"/>
      <c r="AE10"/>
      <c r="AF10"/>
      <c r="AM10" s="28" t="s">
        <v>63</v>
      </c>
      <c r="AN10" s="89">
        <v>174</v>
      </c>
      <c r="AO10"/>
      <c r="AP10"/>
      <c r="AQ10"/>
      <c r="AR10"/>
      <c r="AU10" s="28" t="s">
        <v>47</v>
      </c>
      <c r="AV10" s="89">
        <v>4</v>
      </c>
      <c r="AW10"/>
      <c r="AY10"/>
      <c r="AZ10"/>
      <c r="BA10"/>
      <c r="BC10"/>
      <c r="BE10"/>
      <c r="BF10"/>
      <c r="BI10"/>
      <c r="BJ10"/>
      <c r="BL10"/>
      <c r="BN10"/>
      <c r="BO10"/>
      <c r="BQ10" s="48">
        <f t="shared" si="7"/>
        <v>0</v>
      </c>
      <c r="BR10" s="78">
        <f t="shared" si="7"/>
        <v>0</v>
      </c>
      <c r="BU10"/>
      <c r="BW10" s="28" t="s">
        <v>63</v>
      </c>
      <c r="BX10" s="110">
        <v>3.0488351254480289E-3</v>
      </c>
      <c r="BZ10" s="26">
        <f t="shared" si="8"/>
        <v>5</v>
      </c>
      <c r="CA10" s="53">
        <f t="shared" si="9"/>
        <v>3.0488351254480289E-3</v>
      </c>
      <c r="CB10" s="53" t="str">
        <f t="shared" si="10"/>
        <v/>
      </c>
      <c r="CC10" s="53" t="str">
        <f t="shared" si="11"/>
        <v/>
      </c>
      <c r="CH10"/>
      <c r="CJ10"/>
      <c r="CK10"/>
      <c r="CT10"/>
      <c r="CV10"/>
      <c r="CW10"/>
      <c r="CX10"/>
      <c r="CZ10" s="68"/>
      <c r="DB10"/>
      <c r="DD10"/>
      <c r="DE10"/>
      <c r="DR10"/>
      <c r="DT10" s="28" t="s">
        <v>63</v>
      </c>
      <c r="DU10" s="59">
        <v>86</v>
      </c>
      <c r="DV10" s="59">
        <v>86</v>
      </c>
      <c r="EA10"/>
      <c r="EC10" s="108" t="s">
        <v>15</v>
      </c>
      <c r="ED10" s="109">
        <v>144000000</v>
      </c>
      <c r="EE10" s="109">
        <v>264000000</v>
      </c>
      <c r="EF10" s="109">
        <v>24000000</v>
      </c>
      <c r="EG10" s="109">
        <v>82000000</v>
      </c>
      <c r="EH10" s="109">
        <v>24000000</v>
      </c>
      <c r="EI10" s="109">
        <v>538000000</v>
      </c>
      <c r="EJ10"/>
      <c r="EK10"/>
      <c r="EL10"/>
      <c r="EM10"/>
      <c r="EN10"/>
      <c r="EO10"/>
      <c r="EQ10"/>
      <c r="ER10"/>
      <c r="ES10"/>
      <c r="EU10"/>
      <c r="EW10"/>
      <c r="EX10"/>
      <c r="EY10"/>
      <c r="EZ10"/>
      <c r="FA10"/>
      <c r="FB10"/>
    </row>
    <row r="11" spans="2:158" ht="15.6" x14ac:dyDescent="0.3">
      <c r="K11"/>
      <c r="M11" s="28" t="s">
        <v>66</v>
      </c>
      <c r="N11" s="70">
        <v>0</v>
      </c>
      <c r="O11"/>
      <c r="U11" s="28" t="s">
        <v>64</v>
      </c>
      <c r="V11" s="75">
        <v>512000000</v>
      </c>
      <c r="W11" s="75">
        <v>512000000</v>
      </c>
      <c r="AD11"/>
      <c r="AE11"/>
      <c r="AF11"/>
      <c r="AM11" s="28" t="s">
        <v>64</v>
      </c>
      <c r="AN11" s="89">
        <v>96</v>
      </c>
      <c r="AO11"/>
      <c r="AP11"/>
      <c r="AQ11"/>
      <c r="AR11"/>
      <c r="AU11" s="28" t="s">
        <v>26</v>
      </c>
      <c r="AV11" s="89">
        <v>2</v>
      </c>
      <c r="AW11"/>
      <c r="AY11"/>
      <c r="AZ11"/>
      <c r="BA11"/>
      <c r="BC11"/>
      <c r="BE11"/>
      <c r="BF11"/>
      <c r="BI11"/>
      <c r="BJ11"/>
      <c r="BL11"/>
      <c r="BN11"/>
      <c r="BO11"/>
      <c r="BU11"/>
      <c r="BW11" s="28" t="s">
        <v>64</v>
      </c>
      <c r="BX11" s="110">
        <v>2.9208002645502639E-3</v>
      </c>
      <c r="BZ11" s="26">
        <f t="shared" si="8"/>
        <v>6</v>
      </c>
      <c r="CA11" s="53">
        <f t="shared" si="9"/>
        <v>2.9208002645502639E-3</v>
      </c>
      <c r="CB11" s="53" t="str">
        <f t="shared" si="10"/>
        <v/>
      </c>
      <c r="CC11" s="53" t="str">
        <f t="shared" si="11"/>
        <v/>
      </c>
      <c r="CH11"/>
      <c r="CJ11"/>
      <c r="CK11"/>
      <c r="CT11"/>
      <c r="CV11"/>
      <c r="CW11"/>
      <c r="CX11"/>
      <c r="CZ11" s="68"/>
      <c r="DB11"/>
      <c r="DD11"/>
      <c r="DE11"/>
      <c r="DR11"/>
      <c r="DT11" s="28" t="s">
        <v>64</v>
      </c>
      <c r="DU11" s="59">
        <v>42</v>
      </c>
      <c r="DV11" s="59">
        <v>42</v>
      </c>
      <c r="EA11"/>
      <c r="EC11" s="108" t="s">
        <v>63</v>
      </c>
      <c r="ED11" s="109">
        <v>294000000</v>
      </c>
      <c r="EE11" s="109">
        <v>546000000</v>
      </c>
      <c r="EF11" s="109">
        <v>68000000</v>
      </c>
      <c r="EG11" s="109">
        <v>226000000</v>
      </c>
      <c r="EH11" s="109">
        <v>24000000</v>
      </c>
      <c r="EI11" s="109">
        <v>1158000000</v>
      </c>
      <c r="EJ11"/>
      <c r="EK11"/>
      <c r="EL11"/>
      <c r="EM11"/>
      <c r="EN11"/>
      <c r="EO11"/>
      <c r="EQ11"/>
      <c r="ER11"/>
      <c r="ES11"/>
      <c r="EU11"/>
      <c r="EW11"/>
      <c r="EX11"/>
      <c r="EY11"/>
      <c r="EZ11"/>
      <c r="FA11"/>
      <c r="FB11"/>
    </row>
    <row r="12" spans="2:158" ht="15.6" x14ac:dyDescent="0.3">
      <c r="K12"/>
      <c r="M12" s="28" t="s">
        <v>28</v>
      </c>
      <c r="N12" s="70">
        <v>0</v>
      </c>
      <c r="O12"/>
      <c r="U12" s="28" t="s">
        <v>75</v>
      </c>
      <c r="V12" s="75">
        <v>442000000</v>
      </c>
      <c r="W12" s="75">
        <v>442000000</v>
      </c>
      <c r="AD12"/>
      <c r="AE12"/>
      <c r="AF12"/>
      <c r="AM12" s="28" t="s">
        <v>75</v>
      </c>
      <c r="AN12" s="89">
        <v>60</v>
      </c>
      <c r="AO12"/>
      <c r="AP12"/>
      <c r="AQ12"/>
      <c r="AR12"/>
      <c r="AU12" s="28" t="s">
        <v>52</v>
      </c>
      <c r="AV12" s="89">
        <v>4</v>
      </c>
      <c r="AW12"/>
      <c r="AY12"/>
      <c r="AZ12"/>
      <c r="BC12"/>
      <c r="BE12"/>
      <c r="BF12"/>
      <c r="BI12"/>
      <c r="BJ12"/>
      <c r="BL12"/>
      <c r="BN12"/>
      <c r="BO12"/>
      <c r="BU12"/>
      <c r="BW12" s="28" t="s">
        <v>75</v>
      </c>
      <c r="BX12" s="110">
        <v>2.9407051282051289E-3</v>
      </c>
      <c r="BZ12" s="26">
        <f t="shared" si="8"/>
        <v>7</v>
      </c>
      <c r="CA12" s="53">
        <f t="shared" si="9"/>
        <v>2.9407051282051289E-3</v>
      </c>
      <c r="CB12" s="53" t="str">
        <f t="shared" si="10"/>
        <v/>
      </c>
      <c r="CC12" s="53" t="str">
        <f t="shared" si="11"/>
        <v/>
      </c>
      <c r="CH12"/>
      <c r="CJ12"/>
      <c r="CK12"/>
      <c r="CO12" s="60"/>
      <c r="CT12"/>
      <c r="CV12"/>
      <c r="CW12"/>
      <c r="CX12"/>
      <c r="CZ12" s="68"/>
      <c r="DB12"/>
      <c r="DD12"/>
      <c r="DE12"/>
      <c r="DR12"/>
      <c r="DT12" s="28" t="s">
        <v>75</v>
      </c>
      <c r="DU12" s="59">
        <v>38</v>
      </c>
      <c r="DV12" s="59">
        <v>38</v>
      </c>
      <c r="EA12"/>
      <c r="EC12" s="108" t="s">
        <v>64</v>
      </c>
      <c r="ED12" s="109">
        <v>212000000</v>
      </c>
      <c r="EE12" s="109">
        <v>146000000</v>
      </c>
      <c r="EF12" s="109">
        <v>24000000</v>
      </c>
      <c r="EG12" s="109">
        <v>130000000</v>
      </c>
      <c r="EH12" s="109">
        <v>0</v>
      </c>
      <c r="EI12" s="109">
        <v>512000000</v>
      </c>
      <c r="EJ12"/>
      <c r="EK12"/>
      <c r="EL12"/>
      <c r="EM12"/>
      <c r="EN12"/>
      <c r="EO12"/>
      <c r="EQ12"/>
      <c r="ER12"/>
      <c r="ES12"/>
      <c r="EU12"/>
      <c r="EW12"/>
      <c r="EX12"/>
      <c r="EY12"/>
      <c r="EZ12"/>
      <c r="FA12"/>
      <c r="FB12"/>
    </row>
    <row r="13" spans="2:158" ht="15.6" x14ac:dyDescent="0.3">
      <c r="K13"/>
      <c r="M13" s="28" t="s">
        <v>40</v>
      </c>
      <c r="N13" s="70">
        <v>0</v>
      </c>
      <c r="O13"/>
      <c r="U13" s="28" t="s">
        <v>23</v>
      </c>
      <c r="V13" s="75">
        <v>1152000000</v>
      </c>
      <c r="W13" s="75">
        <v>1152000000</v>
      </c>
      <c r="AD13"/>
      <c r="AE13"/>
      <c r="AF13"/>
      <c r="AM13" s="28" t="s">
        <v>23</v>
      </c>
      <c r="AN13" s="89">
        <v>189</v>
      </c>
      <c r="AO13"/>
      <c r="AP13"/>
      <c r="AQ13"/>
      <c r="AR13"/>
      <c r="AU13" s="28" t="s">
        <v>55</v>
      </c>
      <c r="AV13" s="89">
        <v>4</v>
      </c>
      <c r="AW13"/>
      <c r="AY13"/>
      <c r="AZ13"/>
      <c r="BC13"/>
      <c r="BE13"/>
      <c r="BF13"/>
      <c r="BI13"/>
      <c r="BJ13"/>
      <c r="BL13"/>
      <c r="BN13"/>
      <c r="BO13"/>
      <c r="BU13"/>
      <c r="BW13" s="28" t="s">
        <v>23</v>
      </c>
      <c r="BX13" s="110">
        <v>3.0726650563607082E-3</v>
      </c>
      <c r="BZ13" s="26">
        <f t="shared" si="8"/>
        <v>8</v>
      </c>
      <c r="CA13" s="53">
        <f t="shared" si="9"/>
        <v>3.0726650563607082E-3</v>
      </c>
      <c r="CB13" s="53" t="str">
        <f t="shared" si="10"/>
        <v/>
      </c>
      <c r="CC13" s="53" t="str">
        <f t="shared" si="11"/>
        <v/>
      </c>
      <c r="CH13"/>
      <c r="CJ13"/>
      <c r="CK13"/>
      <c r="CT13"/>
      <c r="CV13"/>
      <c r="CW13"/>
      <c r="CX13"/>
      <c r="CZ13" s="68"/>
      <c r="DB13"/>
      <c r="DD13"/>
      <c r="DE13"/>
      <c r="DR13"/>
      <c r="DT13" s="28" t="s">
        <v>23</v>
      </c>
      <c r="DU13" s="59">
        <v>79</v>
      </c>
      <c r="DV13" s="59">
        <v>79</v>
      </c>
      <c r="EA13"/>
      <c r="EC13" s="108" t="s">
        <v>75</v>
      </c>
      <c r="ED13" s="109">
        <v>180000000</v>
      </c>
      <c r="EE13" s="109">
        <v>262000000</v>
      </c>
      <c r="EF13" s="109"/>
      <c r="EG13" s="109">
        <v>0</v>
      </c>
      <c r="EH13" s="109"/>
      <c r="EI13" s="109">
        <v>442000000</v>
      </c>
      <c r="EJ13"/>
      <c r="EK13"/>
      <c r="EL13"/>
      <c r="EM13"/>
      <c r="EN13"/>
      <c r="EO13"/>
      <c r="EQ13"/>
      <c r="ER13"/>
      <c r="ES13"/>
      <c r="EU13"/>
      <c r="EW13"/>
      <c r="EX13"/>
      <c r="EY13"/>
      <c r="EZ13"/>
      <c r="FA13"/>
      <c r="FB13"/>
    </row>
    <row r="14" spans="2:158" ht="15.6" x14ac:dyDescent="0.3">
      <c r="K14"/>
      <c r="M14" s="28" t="s">
        <v>103</v>
      </c>
      <c r="N14" s="70">
        <v>116000000</v>
      </c>
      <c r="O14"/>
      <c r="U14" s="28" t="s">
        <v>29</v>
      </c>
      <c r="V14" s="75">
        <v>2178000000</v>
      </c>
      <c r="W14" s="75">
        <v>2178000000</v>
      </c>
      <c r="AD14"/>
      <c r="AE14"/>
      <c r="AF14"/>
      <c r="AM14" s="28" t="s">
        <v>29</v>
      </c>
      <c r="AN14" s="89">
        <v>387</v>
      </c>
      <c r="AO14"/>
      <c r="AP14"/>
      <c r="AQ14"/>
      <c r="AR14"/>
      <c r="AU14" s="90" t="s">
        <v>103</v>
      </c>
      <c r="AV14" s="91">
        <v>30</v>
      </c>
      <c r="AW14"/>
      <c r="AY14"/>
      <c r="AZ14"/>
      <c r="BC14"/>
      <c r="BE14"/>
      <c r="BF14"/>
      <c r="BI14"/>
      <c r="BJ14"/>
      <c r="BL14"/>
      <c r="BN14"/>
      <c r="BO14"/>
      <c r="BP14" s="45"/>
      <c r="BU14"/>
      <c r="BW14" s="28" t="s">
        <v>29</v>
      </c>
      <c r="BX14" s="110">
        <v>3.1521213377556649E-3</v>
      </c>
      <c r="BZ14" s="26">
        <f t="shared" si="8"/>
        <v>9</v>
      </c>
      <c r="CA14" s="53">
        <f t="shared" si="9"/>
        <v>3.1521213377556649E-3</v>
      </c>
      <c r="CB14" s="53" t="str">
        <f t="shared" si="10"/>
        <v/>
      </c>
      <c r="CC14" s="53" t="str">
        <f t="shared" si="11"/>
        <v/>
      </c>
      <c r="CH14"/>
      <c r="CJ14"/>
      <c r="CK14"/>
      <c r="CT14"/>
      <c r="CV14"/>
      <c r="CW14"/>
      <c r="CX14"/>
      <c r="CZ14" s="68"/>
      <c r="DB14"/>
      <c r="DD14"/>
      <c r="DE14"/>
      <c r="DR14"/>
      <c r="DT14" s="28" t="s">
        <v>29</v>
      </c>
      <c r="DU14" s="59">
        <v>173</v>
      </c>
      <c r="DV14" s="59">
        <v>173</v>
      </c>
      <c r="EA14"/>
      <c r="EC14" s="108" t="s">
        <v>23</v>
      </c>
      <c r="ED14" s="109">
        <v>372000000</v>
      </c>
      <c r="EE14" s="109">
        <v>443000000</v>
      </c>
      <c r="EF14" s="109">
        <v>38000000</v>
      </c>
      <c r="EG14" s="109">
        <v>225000000</v>
      </c>
      <c r="EH14" s="109">
        <v>74000000</v>
      </c>
      <c r="EI14" s="109">
        <v>1152000000</v>
      </c>
      <c r="EJ14"/>
      <c r="EK14"/>
      <c r="EL14"/>
      <c r="EM14"/>
      <c r="EN14"/>
      <c r="EO14"/>
      <c r="EQ14"/>
      <c r="ER14"/>
      <c r="ES14"/>
      <c r="EU14"/>
      <c r="EW14"/>
      <c r="EX14"/>
      <c r="EY14"/>
      <c r="EZ14"/>
      <c r="FA14"/>
      <c r="FB14"/>
    </row>
    <row r="15" spans="2:158" ht="15.6" x14ac:dyDescent="0.3">
      <c r="K15"/>
      <c r="M15"/>
      <c r="N15"/>
      <c r="O15"/>
      <c r="U15" s="28" t="s">
        <v>41</v>
      </c>
      <c r="V15" s="75">
        <v>3809000000</v>
      </c>
      <c r="W15" s="75">
        <v>3809000000</v>
      </c>
      <c r="AD15"/>
      <c r="AE15"/>
      <c r="AF15"/>
      <c r="AM15" s="28" t="s">
        <v>41</v>
      </c>
      <c r="AN15" s="89">
        <v>617</v>
      </c>
      <c r="AO15"/>
      <c r="AP15"/>
      <c r="AQ15"/>
      <c r="AR15"/>
      <c r="AU15"/>
      <c r="AV15"/>
      <c r="AW15"/>
      <c r="AY15"/>
      <c r="AZ15"/>
      <c r="BC15"/>
      <c r="BE15"/>
      <c r="BF15"/>
      <c r="BI15"/>
      <c r="BJ15"/>
      <c r="BL15"/>
      <c r="BN15"/>
      <c r="BO15"/>
      <c r="BU15"/>
      <c r="BW15" s="28" t="s">
        <v>41</v>
      </c>
      <c r="BX15" s="110">
        <v>3.276282366437237E-3</v>
      </c>
      <c r="BZ15" s="26">
        <f t="shared" si="8"/>
        <v>10</v>
      </c>
      <c r="CA15" s="53">
        <f t="shared" si="9"/>
        <v>3.276282366437237E-3</v>
      </c>
      <c r="CB15" s="53" t="str">
        <f t="shared" si="10"/>
        <v/>
      </c>
      <c r="CC15" s="53" t="str">
        <f t="shared" si="11"/>
        <v/>
      </c>
      <c r="CH15"/>
      <c r="CJ15"/>
      <c r="CK15"/>
      <c r="CT15"/>
      <c r="CV15"/>
      <c r="CW15"/>
      <c r="CX15"/>
      <c r="CZ15" s="68"/>
      <c r="DB15"/>
      <c r="DD15"/>
      <c r="DE15"/>
      <c r="DG15" s="104"/>
      <c r="DH15" s="105"/>
      <c r="DI15" s="105"/>
      <c r="DJ15" s="105"/>
      <c r="DK15" s="105"/>
      <c r="DL15" s="105"/>
      <c r="DM15" s="105"/>
      <c r="DR15"/>
      <c r="DT15" s="28" t="s">
        <v>41</v>
      </c>
      <c r="DU15" s="59">
        <v>278</v>
      </c>
      <c r="DV15" s="59">
        <v>278</v>
      </c>
      <c r="EA15"/>
      <c r="EC15" s="108" t="s">
        <v>29</v>
      </c>
      <c r="ED15" s="109">
        <v>652000000</v>
      </c>
      <c r="EE15" s="109">
        <v>858000000</v>
      </c>
      <c r="EF15" s="109">
        <v>142000000</v>
      </c>
      <c r="EG15" s="109">
        <v>413000000</v>
      </c>
      <c r="EH15" s="109">
        <v>113000000</v>
      </c>
      <c r="EI15" s="109">
        <v>2178000000</v>
      </c>
      <c r="EJ15"/>
      <c r="EK15"/>
      <c r="EL15"/>
      <c r="EM15"/>
      <c r="EN15"/>
      <c r="EO15"/>
      <c r="EQ15"/>
      <c r="ER15"/>
      <c r="ES15"/>
      <c r="EU15"/>
      <c r="EW15"/>
      <c r="EX15"/>
      <c r="EY15"/>
      <c r="EZ15"/>
      <c r="FA15"/>
      <c r="FB15"/>
    </row>
    <row r="16" spans="2:158" ht="15.6" x14ac:dyDescent="0.3">
      <c r="K16"/>
      <c r="M16"/>
      <c r="N16"/>
      <c r="O16"/>
      <c r="U16" s="28" t="s">
        <v>48</v>
      </c>
      <c r="V16" s="75">
        <v>2814000000</v>
      </c>
      <c r="W16" s="75">
        <v>2814000000</v>
      </c>
      <c r="AD16"/>
      <c r="AE16"/>
      <c r="AF16"/>
      <c r="AM16" s="28" t="s">
        <v>48</v>
      </c>
      <c r="AN16" s="89">
        <v>468</v>
      </c>
      <c r="AO16"/>
      <c r="AP16"/>
      <c r="AQ16"/>
      <c r="AR16"/>
      <c r="AU16"/>
      <c r="AV16"/>
      <c r="AW16"/>
      <c r="AY16"/>
      <c r="AZ16"/>
      <c r="BC16"/>
      <c r="BE16"/>
      <c r="BF16"/>
      <c r="BI16"/>
      <c r="BJ16"/>
      <c r="BL16"/>
      <c r="BN16"/>
      <c r="BO16"/>
      <c r="BU16"/>
      <c r="BW16" s="28" t="s">
        <v>48</v>
      </c>
      <c r="BX16" s="110">
        <v>3.120971050164087E-3</v>
      </c>
      <c r="BZ16" s="26">
        <f t="shared" si="8"/>
        <v>11</v>
      </c>
      <c r="CA16" s="53">
        <f t="shared" si="9"/>
        <v>3.120971050164087E-3</v>
      </c>
      <c r="CB16" s="53" t="str">
        <f t="shared" si="10"/>
        <v/>
      </c>
      <c r="CC16" s="53" t="str">
        <f t="shared" si="11"/>
        <v/>
      </c>
      <c r="CH16"/>
      <c r="CJ16"/>
      <c r="CK16"/>
      <c r="CT16"/>
      <c r="CV16"/>
      <c r="CW16"/>
      <c r="CX16"/>
      <c r="CZ16" s="68"/>
      <c r="DB16"/>
      <c r="DD16"/>
      <c r="DE16"/>
      <c r="DG16" s="104"/>
      <c r="DH16" s="106"/>
      <c r="DI16" s="106"/>
      <c r="DJ16" s="106"/>
      <c r="DK16" s="106"/>
      <c r="DL16" s="106"/>
      <c r="DM16" s="106"/>
      <c r="DR16"/>
      <c r="DT16" s="28" t="s">
        <v>48</v>
      </c>
      <c r="DU16" s="59">
        <v>212</v>
      </c>
      <c r="DV16" s="59">
        <v>212</v>
      </c>
      <c r="EA16"/>
      <c r="EC16" s="108" t="s">
        <v>41</v>
      </c>
      <c r="ED16" s="109">
        <v>1179000000</v>
      </c>
      <c r="EE16" s="109">
        <v>1448000000</v>
      </c>
      <c r="EF16" s="109">
        <v>242000000</v>
      </c>
      <c r="EG16" s="109">
        <v>752000000</v>
      </c>
      <c r="EH16" s="109">
        <v>188000000</v>
      </c>
      <c r="EI16" s="109">
        <v>3809000000</v>
      </c>
      <c r="EJ16"/>
      <c r="EK16"/>
      <c r="EL16"/>
      <c r="EM16"/>
      <c r="EN16"/>
      <c r="EO16"/>
      <c r="EQ16"/>
      <c r="ER16"/>
      <c r="ES16"/>
      <c r="EU16"/>
      <c r="EW16"/>
      <c r="EX16"/>
      <c r="EY16"/>
      <c r="EZ16"/>
      <c r="FA16"/>
      <c r="FB16"/>
    </row>
    <row r="17" spans="11:158" ht="15.6" x14ac:dyDescent="0.3">
      <c r="K17"/>
      <c r="M17"/>
      <c r="N17"/>
      <c r="O17"/>
      <c r="U17" s="28" t="s">
        <v>72</v>
      </c>
      <c r="V17" s="75">
        <v>1247000000</v>
      </c>
      <c r="W17" s="75">
        <v>1247000000</v>
      </c>
      <c r="AD17"/>
      <c r="AE17"/>
      <c r="AF17"/>
      <c r="AM17" s="28" t="s">
        <v>72</v>
      </c>
      <c r="AN17" s="89">
        <v>206</v>
      </c>
      <c r="AO17"/>
      <c r="AP17"/>
      <c r="AQ17"/>
      <c r="AR17"/>
      <c r="AU17"/>
      <c r="AV17"/>
      <c r="AW17"/>
      <c r="AY17"/>
      <c r="AZ17"/>
      <c r="BC17"/>
      <c r="BE17"/>
      <c r="BF17"/>
      <c r="BI17"/>
      <c r="BJ17"/>
      <c r="BL17"/>
      <c r="BN17"/>
      <c r="BO17"/>
      <c r="BU17"/>
      <c r="BW17" s="28" t="s">
        <v>72</v>
      </c>
      <c r="BX17" s="110">
        <v>3.2518257694314021E-3</v>
      </c>
      <c r="BZ17" s="26">
        <f t="shared" si="8"/>
        <v>12</v>
      </c>
      <c r="CA17" s="53">
        <f t="shared" si="9"/>
        <v>3.2518257694314021E-3</v>
      </c>
      <c r="CB17" s="53" t="str">
        <f t="shared" si="10"/>
        <v/>
      </c>
      <c r="CC17" s="53" t="str">
        <f t="shared" si="11"/>
        <v/>
      </c>
      <c r="CH17"/>
      <c r="CJ17"/>
      <c r="CK17"/>
      <c r="CT17"/>
      <c r="CV17"/>
      <c r="CW17"/>
      <c r="CX17"/>
      <c r="CZ17" s="68"/>
      <c r="DB17"/>
      <c r="DD17"/>
      <c r="DE17"/>
      <c r="DG17" s="104"/>
      <c r="DH17" s="106"/>
      <c r="DI17" s="106"/>
      <c r="DJ17" s="106"/>
      <c r="DK17" s="106"/>
      <c r="DL17" s="106"/>
      <c r="DM17" s="106"/>
      <c r="DR17"/>
      <c r="DT17" s="28" t="s">
        <v>72</v>
      </c>
      <c r="DU17" s="59">
        <v>127</v>
      </c>
      <c r="DV17" s="59">
        <v>127</v>
      </c>
      <c r="EA17"/>
      <c r="EC17" s="108" t="s">
        <v>48</v>
      </c>
      <c r="ED17" s="109">
        <v>789000000</v>
      </c>
      <c r="EE17" s="109">
        <v>1078000000</v>
      </c>
      <c r="EF17" s="109">
        <v>239000000</v>
      </c>
      <c r="EG17" s="109">
        <v>545000000</v>
      </c>
      <c r="EH17" s="109">
        <v>163000000</v>
      </c>
      <c r="EI17" s="109">
        <v>2814000000</v>
      </c>
      <c r="EJ17"/>
      <c r="EK17"/>
      <c r="EL17"/>
      <c r="EM17"/>
      <c r="EN17"/>
      <c r="EO17"/>
      <c r="EQ17"/>
      <c r="ER17"/>
      <c r="ES17"/>
      <c r="EU17"/>
      <c r="EW17"/>
      <c r="EX17"/>
      <c r="EY17"/>
      <c r="EZ17"/>
      <c r="FA17"/>
      <c r="FB17"/>
    </row>
    <row r="18" spans="11:158" ht="15.6" x14ac:dyDescent="0.3">
      <c r="K18"/>
      <c r="M18"/>
      <c r="N18"/>
      <c r="O18"/>
      <c r="U18"/>
      <c r="V18"/>
      <c r="W18"/>
      <c r="AD18"/>
      <c r="AE18"/>
      <c r="AF18"/>
      <c r="AM18" s="90" t="s">
        <v>103</v>
      </c>
      <c r="AN18" s="91">
        <v>2643</v>
      </c>
      <c r="AO18"/>
      <c r="AP18"/>
      <c r="AQ18"/>
      <c r="AR18"/>
      <c r="AU18"/>
      <c r="AV18"/>
      <c r="AW18"/>
      <c r="AY18"/>
      <c r="AZ18"/>
      <c r="BC18"/>
      <c r="BE18"/>
      <c r="BF18"/>
      <c r="BI18"/>
      <c r="BJ18"/>
      <c r="BL18"/>
      <c r="BN18"/>
      <c r="BO18"/>
      <c r="BU18"/>
      <c r="BW18"/>
      <c r="BX18"/>
      <c r="CH18"/>
      <c r="CJ18"/>
      <c r="CK18"/>
      <c r="CT18"/>
      <c r="CV18"/>
      <c r="CW18"/>
      <c r="CX18"/>
      <c r="CZ18" s="68"/>
      <c r="DB18"/>
      <c r="DD18"/>
      <c r="DE18"/>
      <c r="DR18"/>
      <c r="DT18"/>
      <c r="DU18"/>
      <c r="EA18"/>
      <c r="EC18" s="108" t="s">
        <v>72</v>
      </c>
      <c r="ED18" s="109">
        <v>445000000</v>
      </c>
      <c r="EE18" s="109">
        <v>444000000</v>
      </c>
      <c r="EF18" s="109">
        <v>75000000</v>
      </c>
      <c r="EG18" s="109">
        <v>200000000</v>
      </c>
      <c r="EH18" s="109">
        <v>83000000</v>
      </c>
      <c r="EI18" s="109">
        <v>1247000000</v>
      </c>
      <c r="EJ18"/>
      <c r="EK18"/>
      <c r="EL18"/>
      <c r="EM18"/>
      <c r="EN18"/>
      <c r="EO18"/>
      <c r="EQ18"/>
      <c r="ER18"/>
      <c r="ES18"/>
      <c r="EU18"/>
      <c r="EW18"/>
      <c r="EX18"/>
      <c r="EY18"/>
      <c r="EZ18"/>
      <c r="FA18"/>
      <c r="FB18"/>
    </row>
    <row r="19" spans="11:158" ht="15.6" x14ac:dyDescent="0.3">
      <c r="K19"/>
      <c r="M19"/>
      <c r="N19"/>
      <c r="O19"/>
      <c r="U19"/>
      <c r="V19"/>
      <c r="W19"/>
      <c r="AD19"/>
      <c r="AE19"/>
      <c r="AF19"/>
      <c r="AM19"/>
      <c r="AN19"/>
      <c r="AO19"/>
      <c r="AR19"/>
      <c r="AU19"/>
      <c r="AV19"/>
      <c r="AW19"/>
      <c r="AY19"/>
      <c r="AZ19"/>
      <c r="BC19"/>
      <c r="BE19"/>
      <c r="BF19"/>
      <c r="BI19"/>
      <c r="BJ19"/>
      <c r="BL19"/>
      <c r="BN19"/>
      <c r="BO19"/>
      <c r="BU19"/>
      <c r="BW19"/>
      <c r="BX19"/>
      <c r="CH19"/>
      <c r="CJ19"/>
      <c r="CK19"/>
      <c r="CT19"/>
      <c r="CV19"/>
      <c r="CW19"/>
      <c r="CX19"/>
      <c r="CZ19" s="68"/>
      <c r="DB19"/>
      <c r="DD19"/>
      <c r="DE19"/>
      <c r="DR19"/>
      <c r="DT19"/>
      <c r="DU19"/>
      <c r="EA19"/>
      <c r="EC19"/>
      <c r="ED19" s="74"/>
      <c r="EE19" s="74"/>
      <c r="EF19" s="74"/>
      <c r="EG19" s="74"/>
      <c r="EH19" s="74"/>
      <c r="EI19" s="74"/>
      <c r="EJ19"/>
      <c r="EK19"/>
      <c r="EL19"/>
      <c r="EM19"/>
      <c r="EN19"/>
      <c r="EO19"/>
      <c r="EQ19"/>
      <c r="ER19"/>
      <c r="ES19"/>
      <c r="EU19"/>
      <c r="EW19"/>
      <c r="EX19"/>
      <c r="EY19"/>
      <c r="EZ19"/>
      <c r="FA19"/>
      <c r="FB19"/>
    </row>
    <row r="20" spans="11:158" ht="15.6" x14ac:dyDescent="0.3">
      <c r="K20"/>
      <c r="M20"/>
      <c r="N20"/>
      <c r="O20"/>
      <c r="U20"/>
      <c r="V20"/>
      <c r="W20"/>
      <c r="AD20"/>
      <c r="AE20"/>
      <c r="AF20"/>
      <c r="AM20"/>
      <c r="AN20"/>
      <c r="AO20"/>
      <c r="AR20"/>
      <c r="AU20"/>
      <c r="AV20"/>
      <c r="AW20"/>
      <c r="AY20"/>
      <c r="AZ20"/>
      <c r="BC20"/>
      <c r="BE20"/>
      <c r="BF20"/>
      <c r="BI20"/>
      <c r="BJ20"/>
      <c r="BL20"/>
      <c r="BN20"/>
      <c r="BO20"/>
      <c r="BU20"/>
      <c r="BW20"/>
      <c r="BX20"/>
      <c r="CH20"/>
      <c r="CJ20"/>
      <c r="CK20"/>
      <c r="CT20"/>
      <c r="CV20"/>
      <c r="CW20"/>
      <c r="CX20"/>
      <c r="CZ20" s="68"/>
      <c r="DB20"/>
      <c r="DD20"/>
      <c r="DE20"/>
      <c r="DR20"/>
      <c r="DT20"/>
      <c r="DU20"/>
      <c r="EA20"/>
      <c r="EC20"/>
      <c r="ED20"/>
      <c r="EO20"/>
      <c r="EQ20"/>
      <c r="ER20"/>
      <c r="ES20"/>
      <c r="EU20"/>
      <c r="EW20"/>
      <c r="EX20"/>
      <c r="EY20"/>
      <c r="EZ20"/>
      <c r="FA20"/>
      <c r="FB20"/>
    </row>
    <row r="21" spans="11:158" ht="15.6" x14ac:dyDescent="0.3">
      <c r="K21"/>
      <c r="M21"/>
      <c r="N21"/>
      <c r="O21"/>
      <c r="U21"/>
      <c r="V21"/>
      <c r="W21"/>
      <c r="AD21"/>
      <c r="AE21"/>
      <c r="AF21"/>
      <c r="AM21"/>
      <c r="AN21"/>
      <c r="AO21"/>
      <c r="AR21"/>
      <c r="AU21"/>
      <c r="AV21"/>
      <c r="AW21"/>
      <c r="AY21"/>
      <c r="AZ21"/>
      <c r="BC21"/>
      <c r="BE21"/>
      <c r="BF21"/>
      <c r="BI21"/>
      <c r="BJ21"/>
      <c r="BL21"/>
      <c r="BN21"/>
      <c r="BO21"/>
      <c r="BU21"/>
      <c r="BW21"/>
      <c r="BX21"/>
      <c r="CH21"/>
      <c r="CJ21"/>
      <c r="CK21"/>
      <c r="CT21"/>
      <c r="CV21"/>
      <c r="CW21"/>
      <c r="CX21"/>
      <c r="CZ21" s="68"/>
      <c r="DB21"/>
      <c r="DD21"/>
      <c r="DE21"/>
      <c r="DR21"/>
      <c r="DT21"/>
      <c r="DU21"/>
      <c r="EA21"/>
      <c r="EC21"/>
      <c r="ED21"/>
      <c r="EO21"/>
      <c r="EQ21"/>
      <c r="ER21"/>
      <c r="ES21"/>
      <c r="EU21"/>
      <c r="EW21"/>
      <c r="EX21"/>
      <c r="EY21"/>
      <c r="EZ21"/>
      <c r="FA21"/>
      <c r="FB21"/>
    </row>
    <row r="22" spans="11:158" ht="15.6" x14ac:dyDescent="0.3">
      <c r="K22"/>
      <c r="M22"/>
      <c r="N22"/>
      <c r="O22"/>
      <c r="U22"/>
      <c r="V22"/>
      <c r="W22"/>
      <c r="AD22"/>
      <c r="AE22"/>
      <c r="AF22"/>
      <c r="AM22"/>
      <c r="AN22"/>
      <c r="AO22"/>
      <c r="AR22"/>
      <c r="AU22"/>
      <c r="AV22"/>
      <c r="AW22"/>
      <c r="AY22"/>
      <c r="AZ22"/>
      <c r="BC22"/>
      <c r="BE22"/>
      <c r="BF22"/>
      <c r="BI22"/>
      <c r="BJ22"/>
      <c r="BL22"/>
      <c r="BN22"/>
      <c r="BO22"/>
      <c r="BU22"/>
      <c r="BW22"/>
      <c r="BX22"/>
      <c r="CH22"/>
      <c r="CJ22"/>
      <c r="CK22"/>
      <c r="CT22"/>
      <c r="CV22"/>
      <c r="CW22"/>
      <c r="DB22"/>
      <c r="DD22"/>
      <c r="DE22"/>
      <c r="DR22"/>
      <c r="DT22"/>
      <c r="DU22"/>
      <c r="EA22"/>
      <c r="EC22"/>
      <c r="ED22"/>
      <c r="EO22"/>
      <c r="EQ22"/>
      <c r="ER22"/>
      <c r="ES22"/>
      <c r="EU22"/>
      <c r="EW22"/>
      <c r="EX22"/>
      <c r="EY22"/>
      <c r="EZ22"/>
      <c r="FA22"/>
      <c r="FB22"/>
    </row>
    <row r="23" spans="11:158" ht="15.6" x14ac:dyDescent="0.3">
      <c r="EL23" s="80"/>
      <c r="EQ23"/>
      <c r="ER23"/>
      <c r="ES23"/>
      <c r="EW23"/>
      <c r="EX23"/>
    </row>
    <row r="24" spans="11:158" ht="15.6" x14ac:dyDescent="0.3">
      <c r="BE24" s="79"/>
      <c r="EQ24"/>
      <c r="ER24"/>
      <c r="ES24"/>
      <c r="EW24"/>
      <c r="EX24"/>
    </row>
    <row r="25" spans="11:158" ht="15.6" x14ac:dyDescent="0.3">
      <c r="EQ25"/>
      <c r="ER25" s="85"/>
      <c r="ES25"/>
      <c r="EW25"/>
      <c r="EX25" s="85"/>
    </row>
    <row r="26" spans="11:158" ht="15.6" x14ac:dyDescent="0.3">
      <c r="EQ26"/>
      <c r="ER26" s="85"/>
      <c r="ES26"/>
      <c r="EW26"/>
      <c r="EX26" s="85"/>
    </row>
    <row r="27" spans="11:158" ht="15.6" x14ac:dyDescent="0.3">
      <c r="EQ27"/>
      <c r="ER27" s="85"/>
      <c r="ES27"/>
      <c r="EW27"/>
      <c r="EX27" s="85"/>
    </row>
    <row r="28" spans="11:158" ht="15.6" x14ac:dyDescent="0.3">
      <c r="EQ28"/>
      <c r="ER28" s="85"/>
      <c r="ES28"/>
      <c r="EW28"/>
      <c r="EX28" s="85"/>
    </row>
  </sheetData>
  <sortState xmlns:xlrd2="http://schemas.microsoft.com/office/spreadsheetml/2017/richdata2" ref="DG6:DM7">
    <sortCondition ref="DH6:DH7"/>
  </sortState>
  <pageMargins left="0.7" right="0.7" top="0.75" bottom="0.75" header="0.3" footer="0.3"/>
  <pageSetup paperSize="9"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208E2-9C08-4538-9A77-56C7EFF366FC}">
  <sheetPr>
    <tabColor rgb="FFA13F9E"/>
  </sheetPr>
  <dimension ref="A1"/>
  <sheetViews>
    <sheetView showGridLines="0" showRowColHeaders="0" tabSelected="1" zoomScale="50" zoomScaleNormal="50" workbookViewId="0">
      <selection activeCell="AC41" sqref="AC41"/>
    </sheetView>
  </sheetViews>
  <sheetFormatPr defaultRowHeight="15.6" x14ac:dyDescent="0.3"/>
  <cols>
    <col min="1" max="16384" width="8.796875" style="11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99C6-4274-43ED-9A86-1142604DA8FB}">
  <dimension ref="A1:C21"/>
  <sheetViews>
    <sheetView workbookViewId="0">
      <selection activeCell="C14" sqref="C14"/>
    </sheetView>
  </sheetViews>
  <sheetFormatPr defaultRowHeight="15.6" x14ac:dyDescent="0.3"/>
  <cols>
    <col min="2" max="2" width="17.8984375" customWidth="1"/>
  </cols>
  <sheetData>
    <row r="1" spans="1:3" x14ac:dyDescent="0.3">
      <c r="A1" t="s">
        <v>79</v>
      </c>
    </row>
    <row r="2" spans="1:3" x14ac:dyDescent="0.3">
      <c r="B2" t="s">
        <v>80</v>
      </c>
      <c r="C2" t="s">
        <v>81</v>
      </c>
    </row>
    <row r="3" spans="1:3" x14ac:dyDescent="0.3">
      <c r="B3" t="s">
        <v>82</v>
      </c>
      <c r="C3" t="s">
        <v>83</v>
      </c>
    </row>
    <row r="4" spans="1:3" x14ac:dyDescent="0.3">
      <c r="B4" t="s">
        <v>84</v>
      </c>
      <c r="C4" t="s">
        <v>85</v>
      </c>
    </row>
    <row r="5" spans="1:3" x14ac:dyDescent="0.3">
      <c r="B5" t="s">
        <v>86</v>
      </c>
      <c r="C5" t="s">
        <v>87</v>
      </c>
    </row>
    <row r="6" spans="1:3" x14ac:dyDescent="0.3">
      <c r="B6" t="s">
        <v>88</v>
      </c>
      <c r="C6" t="s">
        <v>89</v>
      </c>
    </row>
    <row r="7" spans="1:3" x14ac:dyDescent="0.3">
      <c r="B7" t="s">
        <v>90</v>
      </c>
      <c r="C7" t="s">
        <v>91</v>
      </c>
    </row>
    <row r="8" spans="1:3" x14ac:dyDescent="0.3">
      <c r="B8" t="s">
        <v>92</v>
      </c>
      <c r="C8" t="s">
        <v>93</v>
      </c>
    </row>
    <row r="9" spans="1:3" x14ac:dyDescent="0.3">
      <c r="B9" t="s">
        <v>94</v>
      </c>
      <c r="C9" s="1" t="s">
        <v>95</v>
      </c>
    </row>
    <row r="10" spans="1:3" x14ac:dyDescent="0.3">
      <c r="B10" t="s">
        <v>96</v>
      </c>
      <c r="C10" t="s">
        <v>97</v>
      </c>
    </row>
    <row r="11" spans="1:3" x14ac:dyDescent="0.3">
      <c r="B11" t="s">
        <v>124</v>
      </c>
      <c r="C11" t="s">
        <v>125</v>
      </c>
    </row>
    <row r="12" spans="1:3" x14ac:dyDescent="0.3">
      <c r="B12" t="s">
        <v>126</v>
      </c>
      <c r="C12" t="s">
        <v>127</v>
      </c>
    </row>
    <row r="13" spans="1:3" x14ac:dyDescent="0.3">
      <c r="B13" t="s">
        <v>128</v>
      </c>
      <c r="C13" t="s">
        <v>129</v>
      </c>
    </row>
    <row r="14" spans="1:3" x14ac:dyDescent="0.3">
      <c r="B14" t="s">
        <v>130</v>
      </c>
      <c r="C14" t="s">
        <v>131</v>
      </c>
    </row>
    <row r="15" spans="1:3" x14ac:dyDescent="0.3">
      <c r="B15" t="s">
        <v>132</v>
      </c>
      <c r="C15" t="s">
        <v>133</v>
      </c>
    </row>
    <row r="16" spans="1:3" x14ac:dyDescent="0.3">
      <c r="B16" t="s">
        <v>134</v>
      </c>
      <c r="C16" t="s">
        <v>135</v>
      </c>
    </row>
    <row r="17" spans="1:3" x14ac:dyDescent="0.3">
      <c r="B17" t="s">
        <v>136</v>
      </c>
      <c r="C17" t="s">
        <v>137</v>
      </c>
    </row>
    <row r="18" spans="1:3" x14ac:dyDescent="0.3">
      <c r="B18" t="s">
        <v>138</v>
      </c>
      <c r="C18" t="s">
        <v>139</v>
      </c>
    </row>
    <row r="19" spans="1:3" x14ac:dyDescent="0.3">
      <c r="A19" t="s">
        <v>98</v>
      </c>
    </row>
    <row r="20" spans="1:3" x14ac:dyDescent="0.3">
      <c r="B20" t="s">
        <v>99</v>
      </c>
    </row>
    <row r="21" spans="1:3" x14ac:dyDescent="0.3">
      <c r="B21"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Pivottables</vt:lpstr>
      <vt:lpstr>Dashboard</vt:lpstr>
      <vt:lpstr>Color codes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Van Bui</cp:lastModifiedBy>
  <cp:revision/>
  <dcterms:created xsi:type="dcterms:W3CDTF">2021-12-05T19:04:34Z</dcterms:created>
  <dcterms:modified xsi:type="dcterms:W3CDTF">2022-07-11T21:04:09Z</dcterms:modified>
  <cp:category/>
  <cp:contentStatus/>
</cp:coreProperties>
</file>