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 NGA\Downloads\"/>
    </mc:Choice>
  </mc:AlternateContent>
  <xr:revisionPtr revIDLastSave="0" documentId="13_ncr:1_{67390CC5-9D22-48EB-A7C1-6EEEBE342638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Data" sheetId="1" r:id="rId1"/>
    <sheet name="Updated Tasks" sheetId="2" r:id="rId2"/>
    <sheet name="Task 12345" sheetId="5" r:id="rId3"/>
    <sheet name="Task 6-&gt; 15" sheetId="7" r:id="rId4"/>
  </sheets>
  <definedNames>
    <definedName name="_xlnm._FilterDatabase" localSheetId="2" hidden="1">'Task 12345'!$A$1:$D$101</definedName>
    <definedName name="_xlnm._FilterDatabase" localSheetId="3" hidden="1">'Task 6-&gt; 15'!$A$1:$E$101</definedName>
    <definedName name="_xlnm.Criteria" localSheetId="2">'Task 12345'!$P$20:$P$21</definedName>
    <definedName name="_xlnm.Extract" localSheetId="2">'Task 12345'!$P$23:$S$23</definedName>
    <definedName name="_xlnm.Extract" localSheetId="3">'Task 6-&gt; 15'!$I$54:$M$54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6" i="7" l="1" a="1"/>
  <c r="J26" i="7" s="1"/>
  <c r="I26" i="7" a="1"/>
  <c r="I26" i="7" s="1"/>
  <c r="G2" i="7" a="1"/>
  <c r="G2" i="7" s="1"/>
  <c r="Q3" i="7" a="1"/>
  <c r="Q3" i="7" s="1"/>
  <c r="K21" i="7" l="1"/>
  <c r="P43" i="7"/>
  <c r="J52" i="7"/>
  <c r="P4" i="7"/>
  <c r="P5" i="7"/>
  <c r="P6" i="7"/>
  <c r="P7" i="7"/>
  <c r="P8" i="7"/>
  <c r="P9" i="7"/>
  <c r="P10" i="7"/>
  <c r="P11" i="7"/>
  <c r="P12" i="7"/>
  <c r="P13" i="7"/>
  <c r="P14" i="7"/>
  <c r="P15" i="7"/>
  <c r="P16" i="7"/>
  <c r="P17" i="7"/>
  <c r="P18" i="7"/>
  <c r="P19" i="7"/>
  <c r="P20" i="7"/>
  <c r="P21" i="7"/>
  <c r="P22" i="7"/>
  <c r="P23" i="7"/>
  <c r="P24" i="7"/>
  <c r="P25" i="7"/>
  <c r="P26" i="7"/>
  <c r="P27" i="7"/>
  <c r="P28" i="7"/>
  <c r="P29" i="7"/>
  <c r="P30" i="7"/>
  <c r="P31" i="7"/>
  <c r="P32" i="7"/>
  <c r="P33" i="7"/>
  <c r="P34" i="7"/>
  <c r="P35" i="7"/>
  <c r="P36" i="7"/>
  <c r="P37" i="7"/>
  <c r="P38" i="7"/>
  <c r="P39" i="7"/>
  <c r="P40" i="7"/>
  <c r="P41" i="7"/>
  <c r="P42" i="7"/>
  <c r="P44" i="7"/>
  <c r="P45" i="7"/>
  <c r="P46" i="7"/>
  <c r="P47" i="7"/>
  <c r="P48" i="7"/>
  <c r="P49" i="7"/>
  <c r="P50" i="7"/>
  <c r="P51" i="7"/>
  <c r="P52" i="7"/>
  <c r="P53" i="7"/>
  <c r="P54" i="7"/>
  <c r="P55" i="7"/>
  <c r="P56" i="7"/>
  <c r="P57" i="7"/>
  <c r="P58" i="7"/>
  <c r="P59" i="7"/>
  <c r="P60" i="7"/>
  <c r="P61" i="7"/>
  <c r="P62" i="7"/>
  <c r="P63" i="7"/>
  <c r="P64" i="7"/>
  <c r="P65" i="7"/>
  <c r="P66" i="7"/>
  <c r="P67" i="7"/>
  <c r="P68" i="7"/>
  <c r="P69" i="7"/>
  <c r="P70" i="7"/>
  <c r="P71" i="7"/>
  <c r="P72" i="7"/>
  <c r="P73" i="7"/>
  <c r="P74" i="7"/>
  <c r="P75" i="7"/>
  <c r="P76" i="7"/>
  <c r="P77" i="7"/>
  <c r="P78" i="7"/>
  <c r="P79" i="7"/>
  <c r="P80" i="7"/>
  <c r="P81" i="7"/>
  <c r="P82" i="7"/>
  <c r="P83" i="7"/>
  <c r="P84" i="7"/>
  <c r="P85" i="7"/>
  <c r="P86" i="7"/>
  <c r="P87" i="7"/>
  <c r="P88" i="7"/>
  <c r="P89" i="7"/>
  <c r="P90" i="7"/>
  <c r="P91" i="7"/>
  <c r="P92" i="7"/>
  <c r="P93" i="7"/>
  <c r="P94" i="7"/>
  <c r="P95" i="7"/>
  <c r="P96" i="7"/>
  <c r="P97" i="7"/>
  <c r="P98" i="7"/>
  <c r="P99" i="7"/>
  <c r="P100" i="7"/>
  <c r="P101" i="7"/>
  <c r="P102" i="7"/>
  <c r="P3" i="7"/>
  <c r="O3" i="7" a="1"/>
  <c r="O3" i="7" s="1"/>
  <c r="I21" i="7"/>
  <c r="I14" i="7" a="1"/>
  <c r="I14" i="7" s="1"/>
  <c r="J14" i="7" s="1" a="1"/>
  <c r="J14" i="7" s="1"/>
  <c r="P21" i="5"/>
  <c r="Q18" i="5"/>
  <c r="P15" i="5"/>
  <c r="Q8" i="5" a="1"/>
  <c r="Q8" i="5" s="1"/>
  <c r="M14" i="7" l="1" a="1"/>
  <c r="M14" i="7" s="1"/>
  <c r="K14" i="7" a="1"/>
  <c r="K14" i="7" s="1"/>
  <c r="L14" i="7" a="1"/>
  <c r="L14" i="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<sst xmlns="http://schemas.openxmlformats.org/spreadsheetml/2006/main" count="802" uniqueCount="78">
  <si>
    <t>Employee ID</t>
  </si>
  <si>
    <t>Name</t>
  </si>
  <si>
    <t>Department</t>
  </si>
  <si>
    <t>Salary</t>
  </si>
  <si>
    <t>Join Date</t>
  </si>
  <si>
    <t>Performance Score</t>
  </si>
  <si>
    <t>Morgan</t>
  </si>
  <si>
    <t>Taylor</t>
  </si>
  <si>
    <t>Jordan</t>
  </si>
  <si>
    <t>Casey</t>
  </si>
  <si>
    <t>Alex</t>
  </si>
  <si>
    <t>Drew</t>
  </si>
  <si>
    <t>Finance</t>
  </si>
  <si>
    <t>IT</t>
  </si>
  <si>
    <t>HR</t>
  </si>
  <si>
    <t>Marketing</t>
  </si>
  <si>
    <t>Sales</t>
  </si>
  <si>
    <t>Task Description</t>
  </si>
  <si>
    <t>Medium Level Tasks:</t>
  </si>
  <si>
    <t>1. Sort employees by 'Department' alphabetically, then by 'Salary' in descending order.</t>
  </si>
  <si>
    <t>2. Filter to show only 'IT' and 'Finance' departments.</t>
  </si>
  <si>
    <t>3. Calculate the average 'Salary' for each 'Department'.</t>
  </si>
  <si>
    <t>5. Identify the employee with the highest 'Salary'.</t>
  </si>
  <si>
    <t>Hard Level Tasks:</t>
  </si>
  <si>
    <t>6. Count the number of employees in each 'Department'.</t>
  </si>
  <si>
    <t>7. Determine the 'Salary' range (max - min) within each 'Department'.</t>
  </si>
  <si>
    <t>8. Calculate the total 'Salary' for 'Sales' department.</t>
  </si>
  <si>
    <t>9. Find the month with the highest number of joiners.</t>
  </si>
  <si>
    <t>10. Use a string function to extract the first letter of each 'Name'.</t>
  </si>
  <si>
    <t>11. Round all 'Salaries' to the nearest thousand.</t>
  </si>
  <si>
    <t>12. Convert 'Join Date' into YYYY-MM-DD format string.</t>
  </si>
  <si>
    <t>13. Calculate the average 'Performance Score' for the 'Sales' department.</t>
  </si>
  <si>
    <t>14. Calculate the median 'Salary' across all departments.</t>
  </si>
  <si>
    <t>15. Identify the longest-serving employee's 'Employee ID'.</t>
  </si>
  <si>
    <t>4. Determine the number of members have the performance score 5.</t>
  </si>
  <si>
    <t>1. Sắp xếp nhân viên theo 'Bộ phận' theo thứ tự bảng chữ cái, sau đó theo 'Mức lương' theo thứ tự giảm dần.</t>
  </si>
  <si>
    <t>2. Lọc để chỉ hiển thị các bộ phận 'CNTT' và 'Tài chính'.</t>
  </si>
  <si>
    <t>3. Tính 'Mức lương' trung bình cho mỗi 'Bộ phận'.</t>
  </si>
  <si>
    <t>4. Xác định số thành viên có điểm thực hiện 5.</t>
  </si>
  <si>
    <t>5. Xác định nhân viên có 'Mức lương' cao nhất.</t>
  </si>
  <si>
    <t>Task 2</t>
  </si>
  <si>
    <t>Task 3</t>
  </si>
  <si>
    <t>Mean Salary</t>
  </si>
  <si>
    <t>Task 4</t>
  </si>
  <si>
    <t>Task 5</t>
  </si>
  <si>
    <t>Max Salary =</t>
  </si>
  <si>
    <t>6. Đếm số lượng nhân viên trong mỗi 'Bộ phận'.</t>
  </si>
  <si>
    <t>7. Xác định phạm vi 'Mức lương' (tối đa - tối thiểu) trong mỗi 'Bộ phận'.</t>
  </si>
  <si>
    <t>8. Tính tổng 'Lương' cho bộ phận 'Bán hàng'.</t>
  </si>
  <si>
    <t>9. Tìm tháng có số lượng người tham gia cao nhất.</t>
  </si>
  <si>
    <t>10. Sử dụng hàm chuỗi để trích xuất chữ cái đầu tiên của mỗi 'Tên'.</t>
  </si>
  <si>
    <t>11. Làm tròn tất cả 'Tiền lương' đến hàng nghìn gần nhất.</t>
  </si>
  <si>
    <t>12. Chuyển đổi 'Ngày tham gia' thành chuỗi định dạng YYYY-MM-DD.</t>
  </si>
  <si>
    <t>13. Tính 'Điểm Hiệu suất' trung bình cho bộ phận 'Bán hàng'.</t>
  </si>
  <si>
    <t>14. Tính 'Mức lương' trung bình của tất cả các phòng ban.</t>
  </si>
  <si>
    <t>15. Xác định 'ID Nhân viên' của nhân viên phục vụ lâu nhất.</t>
  </si>
  <si>
    <r>
      <rPr>
        <b/>
        <sz val="11"/>
        <color theme="1"/>
        <rFont val="Calibri"/>
        <family val="2"/>
        <scheme val="minor"/>
      </rPr>
      <t xml:space="preserve">COUNT </t>
    </r>
    <r>
      <rPr>
        <sz val="11"/>
        <color theme="1"/>
        <rFont val="Calibri"/>
        <family val="2"/>
        <scheme val="minor"/>
      </rPr>
      <t>Employee ID</t>
    </r>
  </si>
  <si>
    <t>Task 6</t>
  </si>
  <si>
    <r>
      <rPr>
        <b/>
        <sz val="11"/>
        <color theme="1"/>
        <rFont val="Calibri"/>
        <family val="2"/>
        <scheme val="minor"/>
      </rPr>
      <t xml:space="preserve">MAX </t>
    </r>
    <r>
      <rPr>
        <sz val="11"/>
        <color theme="1"/>
        <rFont val="Calibri"/>
        <family val="2"/>
        <scheme val="minor"/>
      </rPr>
      <t>Salary</t>
    </r>
  </si>
  <si>
    <r>
      <rPr>
        <b/>
        <sz val="11"/>
        <color theme="1"/>
        <rFont val="Calibri"/>
        <family val="2"/>
        <scheme val="minor"/>
      </rPr>
      <t xml:space="preserve">MIN </t>
    </r>
    <r>
      <rPr>
        <sz val="11"/>
        <color theme="1"/>
        <rFont val="Calibri"/>
        <family val="2"/>
        <scheme val="minor"/>
      </rPr>
      <t>Salary</t>
    </r>
  </si>
  <si>
    <t>Task 7</t>
  </si>
  <si>
    <t>Task 8</t>
  </si>
  <si>
    <r>
      <t>=SUMIF(</t>
    </r>
    <r>
      <rPr>
        <b/>
        <sz val="11"/>
        <color theme="3"/>
        <rFont val="Calibri"/>
        <family val="2"/>
        <scheme val="minor"/>
      </rPr>
      <t>C2:C101</t>
    </r>
    <r>
      <rPr>
        <sz val="11"/>
        <color theme="1"/>
        <rFont val="Calibri"/>
        <family val="2"/>
        <scheme val="minor"/>
      </rPr>
      <t>,"sales",</t>
    </r>
    <r>
      <rPr>
        <b/>
        <sz val="11"/>
        <color theme="5" tint="-0.249977111117893"/>
        <rFont val="Calibri"/>
        <family val="2"/>
        <scheme val="minor"/>
      </rPr>
      <t>D2:D101</t>
    </r>
    <r>
      <rPr>
        <sz val="11"/>
        <color theme="1"/>
        <rFont val="Calibri"/>
        <family val="2"/>
        <scheme val="minor"/>
      </rPr>
      <t>)</t>
    </r>
  </si>
  <si>
    <t>Task 9</t>
  </si>
  <si>
    <t>Month</t>
  </si>
  <si>
    <t>Task 10</t>
  </si>
  <si>
    <t>Task 11</t>
  </si>
  <si>
    <t>ROUND Salary</t>
  </si>
  <si>
    <t>Task 12</t>
  </si>
  <si>
    <t>Task 14</t>
  </si>
  <si>
    <r>
      <rPr>
        <b/>
        <sz val="11"/>
        <color theme="1"/>
        <rFont val="Calibri"/>
        <family val="2"/>
        <scheme val="minor"/>
      </rPr>
      <t xml:space="preserve">MEAN </t>
    </r>
    <r>
      <rPr>
        <sz val="11"/>
        <color theme="1"/>
        <rFont val="Calibri"/>
        <family val="2"/>
        <scheme val="minor"/>
      </rPr>
      <t>Salary</t>
    </r>
  </si>
  <si>
    <t>Task 15</t>
  </si>
  <si>
    <t>Min = Day sớm nhất</t>
  </si>
  <si>
    <t>Task 13</t>
  </si>
  <si>
    <t>Bộ phận bán hàng</t>
  </si>
  <si>
    <r>
      <t>=AVERAGEIF(</t>
    </r>
    <r>
      <rPr>
        <b/>
        <sz val="11"/>
        <color theme="3" tint="-0.249977111117893"/>
        <rFont val="Calibri"/>
        <family val="2"/>
        <scheme val="minor"/>
      </rPr>
      <t>C2:C101</t>
    </r>
    <r>
      <rPr>
        <sz val="11"/>
        <color theme="1"/>
        <rFont val="Calibri"/>
        <family val="2"/>
        <scheme val="minor"/>
      </rPr>
      <t>,"sales",</t>
    </r>
    <r>
      <rPr>
        <b/>
        <sz val="11"/>
        <color rgb="FFC00000"/>
        <rFont val="Calibri"/>
        <family val="2"/>
        <scheme val="minor"/>
      </rPr>
      <t>F2:F101</t>
    </r>
    <r>
      <rPr>
        <sz val="11"/>
        <color theme="1"/>
        <rFont val="Calibri"/>
        <family val="2"/>
        <scheme val="minor"/>
      </rPr>
      <t>)</t>
    </r>
  </si>
  <si>
    <t>LEFT(Name,1)</t>
  </si>
  <si>
    <t>YYYY-mmm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</si>
</sst>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yyyy\-mm\-dd\ hh:mm:ss"/>
    <numFmt numFmtId="175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  <font>
      <sz val="12"/>
      <color rgb="FF000000"/>
      <name val="Times New Roman"/>
      <family val="1"/>
    </font>
    <font>
      <b/>
      <sz val="11"/>
      <color rgb="FF00000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theme="6"/>
      </left>
      <right style="thin">
        <color auto="1"/>
      </right>
      <top style="medium">
        <color theme="6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theme="6"/>
      </top>
      <bottom style="thin">
        <color auto="1"/>
      </bottom>
      <diagonal/>
    </border>
    <border>
      <left/>
      <right style="medium">
        <color theme="6"/>
      </right>
      <top style="medium">
        <color theme="6"/>
      </top>
      <bottom/>
      <diagonal/>
    </border>
    <border>
      <left style="medium">
        <color theme="6"/>
      </left>
      <right/>
      <top/>
      <bottom/>
      <diagonal/>
    </border>
    <border>
      <left/>
      <right style="medium">
        <color theme="6"/>
      </right>
      <top/>
      <bottom/>
      <diagonal/>
    </border>
    <border>
      <left style="medium">
        <color theme="6"/>
      </left>
      <right/>
      <top/>
      <bottom style="medium">
        <color theme="6"/>
      </bottom>
      <diagonal/>
    </border>
    <border>
      <left/>
      <right/>
      <top/>
      <bottom style="medium">
        <color theme="6"/>
      </bottom>
      <diagonal/>
    </border>
    <border>
      <left/>
      <right style="medium">
        <color theme="6"/>
      </right>
      <top/>
      <bottom style="medium">
        <color theme="6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  <xf numFmtId="0" fontId="5" fillId="0" borderId="0" xfId="0" applyFont="1" applyAlignment="1">
      <alignment vertical="center"/>
    </xf>
    <xf numFmtId="0" fontId="1" fillId="2" borderId="0" xfId="0" applyFont="1" applyFill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0" borderId="1" xfId="0" applyBorder="1"/>
    <xf numFmtId="0" fontId="6" fillId="3" borderId="2" xfId="0" applyFont="1" applyFill="1" applyBorder="1" applyAlignment="1">
      <alignment horizontal="left"/>
    </xf>
    <xf numFmtId="0" fontId="1" fillId="0" borderId="0" xfId="0" applyFont="1" applyBorder="1" applyAlignment="1">
      <alignment horizontal="center" vertical="top"/>
    </xf>
    <xf numFmtId="0" fontId="1" fillId="0" borderId="0" xfId="0" applyFont="1"/>
    <xf numFmtId="0" fontId="1" fillId="2" borderId="0" xfId="0" applyFont="1" applyFill="1"/>
    <xf numFmtId="0" fontId="6" fillId="3" borderId="1" xfId="0" applyFont="1" applyFill="1" applyBorder="1" applyAlignment="1">
      <alignment horizontal="left"/>
    </xf>
    <xf numFmtId="0" fontId="1" fillId="2" borderId="1" xfId="0" applyFont="1" applyFill="1" applyBorder="1"/>
    <xf numFmtId="175" fontId="0" fillId="0" borderId="0" xfId="1" applyNumberFormat="1" applyFont="1"/>
    <xf numFmtId="0" fontId="6" fillId="3" borderId="3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0" fillId="0" borderId="0" xfId="0" applyBorder="1"/>
    <xf numFmtId="0" fontId="6" fillId="3" borderId="4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left"/>
    </xf>
    <xf numFmtId="0" fontId="0" fillId="4" borderId="6" xfId="0" applyFill="1" applyBorder="1" applyAlignment="1">
      <alignment horizontal="center" vertical="center"/>
    </xf>
    <xf numFmtId="0" fontId="0" fillId="0" borderId="7" xfId="0" applyBorder="1"/>
    <xf numFmtId="0" fontId="0" fillId="4" borderId="8" xfId="0" applyFill="1" applyBorder="1" applyAlignment="1">
      <alignment horizontal="center" vertical="center"/>
    </xf>
    <xf numFmtId="0" fontId="0" fillId="0" borderId="9" xfId="0" quotePrefix="1" applyBorder="1"/>
    <xf numFmtId="0" fontId="0" fillId="0" borderId="10" xfId="0" applyBorder="1"/>
    <xf numFmtId="0" fontId="0" fillId="4" borderId="11" xfId="0" applyFill="1" applyBorder="1" applyAlignment="1">
      <alignment horizontal="center" vertical="center"/>
    </xf>
    <xf numFmtId="2" fontId="0" fillId="0" borderId="0" xfId="0" quotePrefix="1" applyNumberFormat="1" applyBorder="1"/>
    <xf numFmtId="0" fontId="0" fillId="0" borderId="10" xfId="0" quotePrefix="1" applyBorder="1"/>
    <xf numFmtId="0" fontId="1" fillId="0" borderId="12" xfId="0" applyFont="1" applyFill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13"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workbookViewId="0">
      <selection activeCell="J12" sqref="J12"/>
    </sheetView>
  </sheetViews>
  <sheetFormatPr defaultColWidth="8.777343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1001</v>
      </c>
      <c r="B2" t="s">
        <v>6</v>
      </c>
      <c r="C2" t="s">
        <v>12</v>
      </c>
      <c r="D2">
        <v>49297.64</v>
      </c>
      <c r="E2" s="2">
        <v>44563</v>
      </c>
      <c r="F2">
        <v>1</v>
      </c>
    </row>
    <row r="3" spans="1:6" x14ac:dyDescent="0.3">
      <c r="A3">
        <v>1002</v>
      </c>
      <c r="B3" t="s">
        <v>7</v>
      </c>
      <c r="C3" t="s">
        <v>13</v>
      </c>
      <c r="D3">
        <v>71684.88</v>
      </c>
      <c r="E3" s="2">
        <v>44570</v>
      </c>
      <c r="F3">
        <v>3</v>
      </c>
    </row>
    <row r="4" spans="1:6" x14ac:dyDescent="0.3">
      <c r="A4">
        <v>1003</v>
      </c>
      <c r="B4" t="s">
        <v>8</v>
      </c>
      <c r="C4" t="s">
        <v>12</v>
      </c>
      <c r="D4">
        <v>45897.46</v>
      </c>
      <c r="E4" s="2">
        <v>44577</v>
      </c>
      <c r="F4">
        <v>2</v>
      </c>
    </row>
    <row r="5" spans="1:6" x14ac:dyDescent="0.3">
      <c r="A5">
        <v>1004</v>
      </c>
      <c r="B5" t="s">
        <v>9</v>
      </c>
      <c r="C5" t="s">
        <v>13</v>
      </c>
      <c r="D5">
        <v>76666.17</v>
      </c>
      <c r="E5" s="2">
        <v>44584</v>
      </c>
      <c r="F5">
        <v>1</v>
      </c>
    </row>
    <row r="6" spans="1:6" x14ac:dyDescent="0.3">
      <c r="A6">
        <v>1005</v>
      </c>
      <c r="B6" t="s">
        <v>7</v>
      </c>
      <c r="C6" t="s">
        <v>12</v>
      </c>
      <c r="D6">
        <v>86533.06</v>
      </c>
      <c r="E6" s="2">
        <v>44591</v>
      </c>
      <c r="F6">
        <v>4</v>
      </c>
    </row>
    <row r="7" spans="1:6" x14ac:dyDescent="0.3">
      <c r="A7">
        <v>1006</v>
      </c>
      <c r="B7" t="s">
        <v>6</v>
      </c>
      <c r="C7" t="s">
        <v>13</v>
      </c>
      <c r="D7">
        <v>53470.05</v>
      </c>
      <c r="E7" s="2">
        <v>44598</v>
      </c>
      <c r="F7">
        <v>2</v>
      </c>
    </row>
    <row r="8" spans="1:6" x14ac:dyDescent="0.3">
      <c r="A8">
        <v>1007</v>
      </c>
      <c r="B8" t="s">
        <v>9</v>
      </c>
      <c r="C8" t="s">
        <v>14</v>
      </c>
      <c r="D8">
        <v>32814.519999999997</v>
      </c>
      <c r="E8" s="2">
        <v>44605</v>
      </c>
      <c r="F8">
        <v>3</v>
      </c>
    </row>
    <row r="9" spans="1:6" x14ac:dyDescent="0.3">
      <c r="A9">
        <v>1008</v>
      </c>
      <c r="B9" t="s">
        <v>10</v>
      </c>
      <c r="C9" t="s">
        <v>14</v>
      </c>
      <c r="D9">
        <v>35021.620000000003</v>
      </c>
      <c r="E9" s="2">
        <v>44612</v>
      </c>
      <c r="F9">
        <v>4</v>
      </c>
    </row>
    <row r="10" spans="1:6" x14ac:dyDescent="0.3">
      <c r="A10">
        <v>1009</v>
      </c>
      <c r="B10" t="s">
        <v>6</v>
      </c>
      <c r="C10" t="s">
        <v>13</v>
      </c>
      <c r="D10">
        <v>59475.65</v>
      </c>
      <c r="E10" s="2">
        <v>44619</v>
      </c>
      <c r="F10">
        <v>3</v>
      </c>
    </row>
    <row r="11" spans="1:6" x14ac:dyDescent="0.3">
      <c r="A11">
        <v>1010</v>
      </c>
      <c r="B11" t="s">
        <v>9</v>
      </c>
      <c r="C11" t="s">
        <v>14</v>
      </c>
      <c r="D11">
        <v>33066.019999999997</v>
      </c>
      <c r="E11" s="2">
        <v>44626</v>
      </c>
      <c r="F11">
        <v>1</v>
      </c>
    </row>
    <row r="12" spans="1:6" x14ac:dyDescent="0.3">
      <c r="A12">
        <v>1011</v>
      </c>
      <c r="B12" t="s">
        <v>8</v>
      </c>
      <c r="C12" t="s">
        <v>15</v>
      </c>
      <c r="D12">
        <v>43936.43</v>
      </c>
      <c r="E12" s="2">
        <v>44633</v>
      </c>
      <c r="F12">
        <v>4</v>
      </c>
    </row>
    <row r="13" spans="1:6" x14ac:dyDescent="0.3">
      <c r="A13">
        <v>1012</v>
      </c>
      <c r="B13" t="s">
        <v>10</v>
      </c>
      <c r="C13" t="s">
        <v>12</v>
      </c>
      <c r="D13">
        <v>82977.2</v>
      </c>
      <c r="E13" s="2">
        <v>44640</v>
      </c>
      <c r="F13">
        <v>1</v>
      </c>
    </row>
    <row r="14" spans="1:6" x14ac:dyDescent="0.3">
      <c r="A14">
        <v>1013</v>
      </c>
      <c r="B14" t="s">
        <v>10</v>
      </c>
      <c r="C14" t="s">
        <v>16</v>
      </c>
      <c r="D14">
        <v>33336.29</v>
      </c>
      <c r="E14" s="2">
        <v>44647</v>
      </c>
      <c r="F14">
        <v>3</v>
      </c>
    </row>
    <row r="15" spans="1:6" x14ac:dyDescent="0.3">
      <c r="A15">
        <v>1014</v>
      </c>
      <c r="B15" t="s">
        <v>8</v>
      </c>
      <c r="C15" t="s">
        <v>15</v>
      </c>
      <c r="D15">
        <v>30147.57</v>
      </c>
      <c r="E15" s="2">
        <v>44654</v>
      </c>
      <c r="F15">
        <v>5</v>
      </c>
    </row>
    <row r="16" spans="1:6" x14ac:dyDescent="0.3">
      <c r="A16">
        <v>1015</v>
      </c>
      <c r="B16" t="s">
        <v>8</v>
      </c>
      <c r="C16" t="s">
        <v>12</v>
      </c>
      <c r="D16">
        <v>75902.600000000006</v>
      </c>
      <c r="E16" s="2">
        <v>44661</v>
      </c>
      <c r="F16">
        <v>5</v>
      </c>
    </row>
    <row r="17" spans="1:6" x14ac:dyDescent="0.3">
      <c r="A17">
        <v>1016</v>
      </c>
      <c r="B17" t="s">
        <v>8</v>
      </c>
      <c r="C17" t="s">
        <v>16</v>
      </c>
      <c r="D17">
        <v>67831.460000000006</v>
      </c>
      <c r="E17" s="2">
        <v>44668</v>
      </c>
      <c r="F17">
        <v>3</v>
      </c>
    </row>
    <row r="18" spans="1:6" x14ac:dyDescent="0.3">
      <c r="A18">
        <v>1017</v>
      </c>
      <c r="B18" t="s">
        <v>10</v>
      </c>
      <c r="C18" t="s">
        <v>16</v>
      </c>
      <c r="D18">
        <v>30310.639999999999</v>
      </c>
      <c r="E18" s="2">
        <v>44675</v>
      </c>
      <c r="F18">
        <v>5</v>
      </c>
    </row>
    <row r="19" spans="1:6" x14ac:dyDescent="0.3">
      <c r="A19">
        <v>1018</v>
      </c>
      <c r="B19" t="s">
        <v>8</v>
      </c>
      <c r="C19" t="s">
        <v>12</v>
      </c>
      <c r="D19">
        <v>77702.490000000005</v>
      </c>
      <c r="E19" s="2">
        <v>44682</v>
      </c>
      <c r="F19">
        <v>4</v>
      </c>
    </row>
    <row r="20" spans="1:6" x14ac:dyDescent="0.3">
      <c r="A20">
        <v>1019</v>
      </c>
      <c r="B20" t="s">
        <v>9</v>
      </c>
      <c r="C20" t="s">
        <v>15</v>
      </c>
      <c r="D20">
        <v>47544.5</v>
      </c>
      <c r="E20" s="2">
        <v>44689</v>
      </c>
      <c r="F20">
        <v>4</v>
      </c>
    </row>
    <row r="21" spans="1:6" x14ac:dyDescent="0.3">
      <c r="A21">
        <v>1020</v>
      </c>
      <c r="B21" t="s">
        <v>8</v>
      </c>
      <c r="C21" t="s">
        <v>13</v>
      </c>
      <c r="D21">
        <v>57750.98</v>
      </c>
      <c r="E21" s="2">
        <v>44696</v>
      </c>
      <c r="F21">
        <v>4</v>
      </c>
    </row>
    <row r="22" spans="1:6" x14ac:dyDescent="0.3">
      <c r="A22">
        <v>1021</v>
      </c>
      <c r="B22" t="s">
        <v>9</v>
      </c>
      <c r="C22" t="s">
        <v>12</v>
      </c>
      <c r="D22">
        <v>67431.25</v>
      </c>
      <c r="E22" s="2">
        <v>44703</v>
      </c>
      <c r="F22">
        <v>4</v>
      </c>
    </row>
    <row r="23" spans="1:6" x14ac:dyDescent="0.3">
      <c r="A23">
        <v>1022</v>
      </c>
      <c r="B23" t="s">
        <v>8</v>
      </c>
      <c r="C23" t="s">
        <v>14</v>
      </c>
      <c r="D23">
        <v>74900.91</v>
      </c>
      <c r="E23" s="2">
        <v>44710</v>
      </c>
      <c r="F23">
        <v>3</v>
      </c>
    </row>
    <row r="24" spans="1:6" x14ac:dyDescent="0.3">
      <c r="A24">
        <v>1023</v>
      </c>
      <c r="B24" t="s">
        <v>6</v>
      </c>
      <c r="C24" t="s">
        <v>13</v>
      </c>
      <c r="D24">
        <v>73878.25</v>
      </c>
      <c r="E24" s="2">
        <v>44717</v>
      </c>
      <c r="F24">
        <v>1</v>
      </c>
    </row>
    <row r="25" spans="1:6" x14ac:dyDescent="0.3">
      <c r="A25">
        <v>1024</v>
      </c>
      <c r="B25" t="s">
        <v>10</v>
      </c>
      <c r="C25" t="s">
        <v>16</v>
      </c>
      <c r="D25">
        <v>33311.33</v>
      </c>
      <c r="E25" s="2">
        <v>44724</v>
      </c>
      <c r="F25">
        <v>3</v>
      </c>
    </row>
    <row r="26" spans="1:6" x14ac:dyDescent="0.3">
      <c r="A26">
        <v>1025</v>
      </c>
      <c r="B26" t="s">
        <v>8</v>
      </c>
      <c r="C26" t="s">
        <v>15</v>
      </c>
      <c r="D26">
        <v>53667.02</v>
      </c>
      <c r="E26" s="2">
        <v>44731</v>
      </c>
      <c r="F26">
        <v>5</v>
      </c>
    </row>
    <row r="27" spans="1:6" x14ac:dyDescent="0.3">
      <c r="A27">
        <v>1026</v>
      </c>
      <c r="B27" t="s">
        <v>9</v>
      </c>
      <c r="C27" t="s">
        <v>14</v>
      </c>
      <c r="D27">
        <v>64138.43</v>
      </c>
      <c r="E27" s="2">
        <v>44738</v>
      </c>
      <c r="F27">
        <v>3</v>
      </c>
    </row>
    <row r="28" spans="1:6" x14ac:dyDescent="0.3">
      <c r="A28">
        <v>1027</v>
      </c>
      <c r="B28" t="s">
        <v>8</v>
      </c>
      <c r="C28" t="s">
        <v>13</v>
      </c>
      <c r="D28">
        <v>71189.78</v>
      </c>
      <c r="E28" s="2">
        <v>44745</v>
      </c>
      <c r="F28">
        <v>5</v>
      </c>
    </row>
    <row r="29" spans="1:6" x14ac:dyDescent="0.3">
      <c r="A29">
        <v>1028</v>
      </c>
      <c r="B29" t="s">
        <v>11</v>
      </c>
      <c r="C29" t="s">
        <v>15</v>
      </c>
      <c r="D29">
        <v>40921.39</v>
      </c>
      <c r="E29" s="2">
        <v>44752</v>
      </c>
      <c r="F29">
        <v>2</v>
      </c>
    </row>
    <row r="30" spans="1:6" x14ac:dyDescent="0.3">
      <c r="A30">
        <v>1029</v>
      </c>
      <c r="B30" t="s">
        <v>11</v>
      </c>
      <c r="C30" t="s">
        <v>13</v>
      </c>
      <c r="D30">
        <v>32664.73</v>
      </c>
      <c r="E30" s="2">
        <v>44759</v>
      </c>
      <c r="F30">
        <v>1</v>
      </c>
    </row>
    <row r="31" spans="1:6" x14ac:dyDescent="0.3">
      <c r="A31">
        <v>1030</v>
      </c>
      <c r="B31" t="s">
        <v>6</v>
      </c>
      <c r="C31" t="s">
        <v>16</v>
      </c>
      <c r="D31">
        <v>31643.86</v>
      </c>
      <c r="E31" s="2">
        <v>44766</v>
      </c>
      <c r="F31">
        <v>2</v>
      </c>
    </row>
    <row r="32" spans="1:6" x14ac:dyDescent="0.3">
      <c r="A32">
        <v>1031</v>
      </c>
      <c r="B32" t="s">
        <v>11</v>
      </c>
      <c r="C32" t="s">
        <v>15</v>
      </c>
      <c r="D32">
        <v>54742</v>
      </c>
      <c r="E32" s="2">
        <v>44773</v>
      </c>
      <c r="F32">
        <v>4</v>
      </c>
    </row>
    <row r="33" spans="1:6" x14ac:dyDescent="0.3">
      <c r="A33">
        <v>1032</v>
      </c>
      <c r="B33" t="s">
        <v>9</v>
      </c>
      <c r="C33" t="s">
        <v>14</v>
      </c>
      <c r="D33">
        <v>73428.12</v>
      </c>
      <c r="E33" s="2">
        <v>44780</v>
      </c>
      <c r="F33">
        <v>4</v>
      </c>
    </row>
    <row r="34" spans="1:6" x14ac:dyDescent="0.3">
      <c r="A34">
        <v>1033</v>
      </c>
      <c r="B34" t="s">
        <v>8</v>
      </c>
      <c r="C34" t="s">
        <v>12</v>
      </c>
      <c r="D34">
        <v>51529.78</v>
      </c>
      <c r="E34" s="2">
        <v>44787</v>
      </c>
      <c r="F34">
        <v>4</v>
      </c>
    </row>
    <row r="35" spans="1:6" x14ac:dyDescent="0.3">
      <c r="A35">
        <v>1034</v>
      </c>
      <c r="B35" t="s">
        <v>7</v>
      </c>
      <c r="C35" t="s">
        <v>12</v>
      </c>
      <c r="D35">
        <v>43696.959999999999</v>
      </c>
      <c r="E35" s="2">
        <v>44794</v>
      </c>
      <c r="F35">
        <v>1</v>
      </c>
    </row>
    <row r="36" spans="1:6" x14ac:dyDescent="0.3">
      <c r="A36">
        <v>1035</v>
      </c>
      <c r="B36" t="s">
        <v>6</v>
      </c>
      <c r="C36" t="s">
        <v>12</v>
      </c>
      <c r="D36">
        <v>79523.149999999994</v>
      </c>
      <c r="E36" s="2">
        <v>44801</v>
      </c>
      <c r="F36">
        <v>4</v>
      </c>
    </row>
    <row r="37" spans="1:6" x14ac:dyDescent="0.3">
      <c r="A37">
        <v>1036</v>
      </c>
      <c r="B37" t="s">
        <v>6</v>
      </c>
      <c r="C37" t="s">
        <v>12</v>
      </c>
      <c r="D37">
        <v>30924.66</v>
      </c>
      <c r="E37" s="2">
        <v>44808</v>
      </c>
      <c r="F37">
        <v>1</v>
      </c>
    </row>
    <row r="38" spans="1:6" x14ac:dyDescent="0.3">
      <c r="A38">
        <v>1037</v>
      </c>
      <c r="B38" t="s">
        <v>6</v>
      </c>
      <c r="C38" t="s">
        <v>12</v>
      </c>
      <c r="D38">
        <v>72066.009999999995</v>
      </c>
      <c r="E38" s="2">
        <v>44815</v>
      </c>
      <c r="F38">
        <v>3</v>
      </c>
    </row>
    <row r="39" spans="1:6" x14ac:dyDescent="0.3">
      <c r="A39">
        <v>1038</v>
      </c>
      <c r="B39" t="s">
        <v>11</v>
      </c>
      <c r="C39" t="s">
        <v>16</v>
      </c>
      <c r="D39">
        <v>37417.06</v>
      </c>
      <c r="E39" s="2">
        <v>44822</v>
      </c>
      <c r="F39">
        <v>3</v>
      </c>
    </row>
    <row r="40" spans="1:6" x14ac:dyDescent="0.3">
      <c r="A40">
        <v>1039</v>
      </c>
      <c r="B40" t="s">
        <v>10</v>
      </c>
      <c r="C40" t="s">
        <v>16</v>
      </c>
      <c r="D40">
        <v>80192.33</v>
      </c>
      <c r="E40" s="2">
        <v>44829</v>
      </c>
      <c r="F40">
        <v>5</v>
      </c>
    </row>
    <row r="41" spans="1:6" x14ac:dyDescent="0.3">
      <c r="A41">
        <v>1040</v>
      </c>
      <c r="B41" t="s">
        <v>10</v>
      </c>
      <c r="C41" t="s">
        <v>13</v>
      </c>
      <c r="D41">
        <v>53966.05</v>
      </c>
      <c r="E41" s="2">
        <v>44836</v>
      </c>
      <c r="F41">
        <v>5</v>
      </c>
    </row>
    <row r="42" spans="1:6" x14ac:dyDescent="0.3">
      <c r="A42">
        <v>1041</v>
      </c>
      <c r="B42" t="s">
        <v>11</v>
      </c>
      <c r="C42" t="s">
        <v>16</v>
      </c>
      <c r="D42">
        <v>89860.39</v>
      </c>
      <c r="E42" s="2">
        <v>44843</v>
      </c>
      <c r="F42">
        <v>4</v>
      </c>
    </row>
    <row r="43" spans="1:6" x14ac:dyDescent="0.3">
      <c r="A43">
        <v>1042</v>
      </c>
      <c r="B43" t="s">
        <v>9</v>
      </c>
      <c r="C43" t="s">
        <v>13</v>
      </c>
      <c r="D43">
        <v>64127.71</v>
      </c>
      <c r="E43" s="2">
        <v>44850</v>
      </c>
      <c r="F43">
        <v>1</v>
      </c>
    </row>
    <row r="44" spans="1:6" x14ac:dyDescent="0.3">
      <c r="A44">
        <v>1043</v>
      </c>
      <c r="B44" t="s">
        <v>10</v>
      </c>
      <c r="C44" t="s">
        <v>13</v>
      </c>
      <c r="D44">
        <v>62911.79</v>
      </c>
      <c r="E44" s="2">
        <v>44857</v>
      </c>
      <c r="F44">
        <v>5</v>
      </c>
    </row>
    <row r="45" spans="1:6" x14ac:dyDescent="0.3">
      <c r="A45">
        <v>1044</v>
      </c>
      <c r="B45" t="s">
        <v>8</v>
      </c>
      <c r="C45" t="s">
        <v>13</v>
      </c>
      <c r="D45">
        <v>65601.75</v>
      </c>
      <c r="E45" s="2">
        <v>44864</v>
      </c>
      <c r="F45">
        <v>4</v>
      </c>
    </row>
    <row r="46" spans="1:6" x14ac:dyDescent="0.3">
      <c r="A46">
        <v>1045</v>
      </c>
      <c r="B46" t="s">
        <v>8</v>
      </c>
      <c r="C46" t="s">
        <v>16</v>
      </c>
      <c r="D46">
        <v>44038.78</v>
      </c>
      <c r="E46" s="2">
        <v>44871</v>
      </c>
      <c r="F46">
        <v>3</v>
      </c>
    </row>
    <row r="47" spans="1:6" x14ac:dyDescent="0.3">
      <c r="A47">
        <v>1046</v>
      </c>
      <c r="B47" t="s">
        <v>9</v>
      </c>
      <c r="C47" t="s">
        <v>14</v>
      </c>
      <c r="D47">
        <v>61843.11</v>
      </c>
      <c r="E47" s="2">
        <v>44878</v>
      </c>
      <c r="F47">
        <v>5</v>
      </c>
    </row>
    <row r="48" spans="1:6" x14ac:dyDescent="0.3">
      <c r="A48">
        <v>1047</v>
      </c>
      <c r="B48" t="s">
        <v>7</v>
      </c>
      <c r="C48" t="s">
        <v>14</v>
      </c>
      <c r="D48">
        <v>85931.34</v>
      </c>
      <c r="E48" s="2">
        <v>44885</v>
      </c>
      <c r="F48">
        <v>3</v>
      </c>
    </row>
    <row r="49" spans="1:6" x14ac:dyDescent="0.3">
      <c r="A49">
        <v>1048</v>
      </c>
      <c r="B49" t="s">
        <v>11</v>
      </c>
      <c r="C49" t="s">
        <v>13</v>
      </c>
      <c r="D49">
        <v>69993.990000000005</v>
      </c>
      <c r="E49" s="2">
        <v>44892</v>
      </c>
      <c r="F49">
        <v>3</v>
      </c>
    </row>
    <row r="50" spans="1:6" x14ac:dyDescent="0.3">
      <c r="A50">
        <v>1049</v>
      </c>
      <c r="B50" t="s">
        <v>11</v>
      </c>
      <c r="C50" t="s">
        <v>16</v>
      </c>
      <c r="D50">
        <v>34601.910000000003</v>
      </c>
      <c r="E50" s="2">
        <v>44899</v>
      </c>
      <c r="F50">
        <v>3</v>
      </c>
    </row>
    <row r="51" spans="1:6" x14ac:dyDescent="0.3">
      <c r="A51">
        <v>1050</v>
      </c>
      <c r="B51" t="s">
        <v>8</v>
      </c>
      <c r="C51" t="s">
        <v>12</v>
      </c>
      <c r="D51">
        <v>56370.49</v>
      </c>
      <c r="E51" s="2">
        <v>44906</v>
      </c>
      <c r="F51">
        <v>5</v>
      </c>
    </row>
    <row r="52" spans="1:6" x14ac:dyDescent="0.3">
      <c r="A52">
        <v>1051</v>
      </c>
      <c r="B52" t="s">
        <v>10</v>
      </c>
      <c r="C52" t="s">
        <v>15</v>
      </c>
      <c r="D52">
        <v>68149.95</v>
      </c>
      <c r="E52" s="2">
        <v>44913</v>
      </c>
      <c r="F52">
        <v>1</v>
      </c>
    </row>
    <row r="53" spans="1:6" x14ac:dyDescent="0.3">
      <c r="A53">
        <v>1052</v>
      </c>
      <c r="B53" t="s">
        <v>7</v>
      </c>
      <c r="C53" t="s">
        <v>14</v>
      </c>
      <c r="D53">
        <v>34176.86</v>
      </c>
      <c r="E53" s="2">
        <v>44920</v>
      </c>
      <c r="F53">
        <v>2</v>
      </c>
    </row>
    <row r="54" spans="1:6" x14ac:dyDescent="0.3">
      <c r="A54">
        <v>1053</v>
      </c>
      <c r="B54" t="s">
        <v>9</v>
      </c>
      <c r="C54" t="s">
        <v>16</v>
      </c>
      <c r="D54">
        <v>59556.5</v>
      </c>
      <c r="E54" s="2">
        <v>44927</v>
      </c>
      <c r="F54">
        <v>2</v>
      </c>
    </row>
    <row r="55" spans="1:6" x14ac:dyDescent="0.3">
      <c r="A55">
        <v>1054</v>
      </c>
      <c r="B55" t="s">
        <v>7</v>
      </c>
      <c r="C55" t="s">
        <v>15</v>
      </c>
      <c r="D55">
        <v>64769.49</v>
      </c>
      <c r="E55" s="2">
        <v>44934</v>
      </c>
      <c r="F55">
        <v>5</v>
      </c>
    </row>
    <row r="56" spans="1:6" x14ac:dyDescent="0.3">
      <c r="A56">
        <v>1055</v>
      </c>
      <c r="B56" t="s">
        <v>7</v>
      </c>
      <c r="C56" t="s">
        <v>14</v>
      </c>
      <c r="D56">
        <v>55373.5</v>
      </c>
      <c r="E56" s="2">
        <v>44941</v>
      </c>
      <c r="F56">
        <v>3</v>
      </c>
    </row>
    <row r="57" spans="1:6" x14ac:dyDescent="0.3">
      <c r="A57">
        <v>1056</v>
      </c>
      <c r="B57" t="s">
        <v>10</v>
      </c>
      <c r="C57" t="s">
        <v>15</v>
      </c>
      <c r="D57">
        <v>55816.639999999999</v>
      </c>
      <c r="E57" s="2">
        <v>44948</v>
      </c>
      <c r="F57">
        <v>3</v>
      </c>
    </row>
    <row r="58" spans="1:6" x14ac:dyDescent="0.3">
      <c r="A58">
        <v>1057</v>
      </c>
      <c r="B58" t="s">
        <v>10</v>
      </c>
      <c r="C58" t="s">
        <v>12</v>
      </c>
      <c r="D58">
        <v>89931.59</v>
      </c>
      <c r="E58" s="2">
        <v>44955</v>
      </c>
      <c r="F58">
        <v>3</v>
      </c>
    </row>
    <row r="59" spans="1:6" x14ac:dyDescent="0.3">
      <c r="A59">
        <v>1058</v>
      </c>
      <c r="B59" t="s">
        <v>10</v>
      </c>
      <c r="C59" t="s">
        <v>16</v>
      </c>
      <c r="D59">
        <v>51696.24</v>
      </c>
      <c r="E59" s="2">
        <v>44962</v>
      </c>
      <c r="F59">
        <v>3</v>
      </c>
    </row>
    <row r="60" spans="1:6" x14ac:dyDescent="0.3">
      <c r="A60">
        <v>1059</v>
      </c>
      <c r="B60" t="s">
        <v>8</v>
      </c>
      <c r="C60" t="s">
        <v>13</v>
      </c>
      <c r="D60">
        <v>77814.8</v>
      </c>
      <c r="E60" s="2">
        <v>44969</v>
      </c>
      <c r="F60">
        <v>5</v>
      </c>
    </row>
    <row r="61" spans="1:6" x14ac:dyDescent="0.3">
      <c r="A61">
        <v>1060</v>
      </c>
      <c r="B61" t="s">
        <v>8</v>
      </c>
      <c r="C61" t="s">
        <v>13</v>
      </c>
      <c r="D61">
        <v>39199.730000000003</v>
      </c>
      <c r="E61" s="2">
        <v>44976</v>
      </c>
      <c r="F61">
        <v>1</v>
      </c>
    </row>
    <row r="62" spans="1:6" x14ac:dyDescent="0.3">
      <c r="A62">
        <v>1061</v>
      </c>
      <c r="B62" t="s">
        <v>9</v>
      </c>
      <c r="C62" t="s">
        <v>15</v>
      </c>
      <c r="D62">
        <v>61673.35</v>
      </c>
      <c r="E62" s="2">
        <v>44983</v>
      </c>
      <c r="F62">
        <v>5</v>
      </c>
    </row>
    <row r="63" spans="1:6" x14ac:dyDescent="0.3">
      <c r="A63">
        <v>1062</v>
      </c>
      <c r="B63" t="s">
        <v>6</v>
      </c>
      <c r="C63" t="s">
        <v>15</v>
      </c>
      <c r="D63">
        <v>38968.25</v>
      </c>
      <c r="E63" s="2">
        <v>44990</v>
      </c>
      <c r="F63">
        <v>3</v>
      </c>
    </row>
    <row r="64" spans="1:6" x14ac:dyDescent="0.3">
      <c r="A64">
        <v>1063</v>
      </c>
      <c r="B64" t="s">
        <v>7</v>
      </c>
      <c r="C64" t="s">
        <v>14</v>
      </c>
      <c r="D64">
        <v>80946.179999999993</v>
      </c>
      <c r="E64" s="2">
        <v>44997</v>
      </c>
      <c r="F64">
        <v>4</v>
      </c>
    </row>
    <row r="65" spans="1:6" x14ac:dyDescent="0.3">
      <c r="A65">
        <v>1064</v>
      </c>
      <c r="B65" t="s">
        <v>8</v>
      </c>
      <c r="C65" t="s">
        <v>14</v>
      </c>
      <c r="D65">
        <v>38465.370000000003</v>
      </c>
      <c r="E65" s="2">
        <v>45004</v>
      </c>
      <c r="F65">
        <v>2</v>
      </c>
    </row>
    <row r="66" spans="1:6" x14ac:dyDescent="0.3">
      <c r="A66">
        <v>1065</v>
      </c>
      <c r="B66" t="s">
        <v>11</v>
      </c>
      <c r="C66" t="s">
        <v>13</v>
      </c>
      <c r="D66">
        <v>50952.05</v>
      </c>
      <c r="E66" s="2">
        <v>45011</v>
      </c>
      <c r="F66">
        <v>4</v>
      </c>
    </row>
    <row r="67" spans="1:6" x14ac:dyDescent="0.3">
      <c r="A67">
        <v>1066</v>
      </c>
      <c r="B67" t="s">
        <v>11</v>
      </c>
      <c r="C67" t="s">
        <v>15</v>
      </c>
      <c r="D67">
        <v>76364.479999999996</v>
      </c>
      <c r="E67" s="2">
        <v>45018</v>
      </c>
      <c r="F67">
        <v>5</v>
      </c>
    </row>
    <row r="68" spans="1:6" x14ac:dyDescent="0.3">
      <c r="A68">
        <v>1067</v>
      </c>
      <c r="B68" t="s">
        <v>8</v>
      </c>
      <c r="C68" t="s">
        <v>12</v>
      </c>
      <c r="D68">
        <v>80316.960000000006</v>
      </c>
      <c r="E68" s="2">
        <v>45025</v>
      </c>
      <c r="F68">
        <v>1</v>
      </c>
    </row>
    <row r="69" spans="1:6" x14ac:dyDescent="0.3">
      <c r="A69">
        <v>1068</v>
      </c>
      <c r="B69" t="s">
        <v>9</v>
      </c>
      <c r="C69" t="s">
        <v>13</v>
      </c>
      <c r="D69">
        <v>61906.07</v>
      </c>
      <c r="E69" s="2">
        <v>45032</v>
      </c>
      <c r="F69">
        <v>2</v>
      </c>
    </row>
    <row r="70" spans="1:6" x14ac:dyDescent="0.3">
      <c r="A70">
        <v>1069</v>
      </c>
      <c r="B70" t="s">
        <v>10</v>
      </c>
      <c r="C70" t="s">
        <v>14</v>
      </c>
      <c r="D70">
        <v>51233.599999999999</v>
      </c>
      <c r="E70" s="2">
        <v>45039</v>
      </c>
      <c r="F70">
        <v>1</v>
      </c>
    </row>
    <row r="71" spans="1:6" x14ac:dyDescent="0.3">
      <c r="A71">
        <v>1070</v>
      </c>
      <c r="B71" t="s">
        <v>8</v>
      </c>
      <c r="C71" t="s">
        <v>14</v>
      </c>
      <c r="D71">
        <v>54851.77</v>
      </c>
      <c r="E71" s="2">
        <v>45046</v>
      </c>
      <c r="F71">
        <v>3</v>
      </c>
    </row>
    <row r="72" spans="1:6" x14ac:dyDescent="0.3">
      <c r="A72">
        <v>1071</v>
      </c>
      <c r="B72" t="s">
        <v>10</v>
      </c>
      <c r="C72" t="s">
        <v>13</v>
      </c>
      <c r="D72">
        <v>74942.820000000007</v>
      </c>
      <c r="E72" s="2">
        <v>45053</v>
      </c>
      <c r="F72">
        <v>1</v>
      </c>
    </row>
    <row r="73" spans="1:6" x14ac:dyDescent="0.3">
      <c r="A73">
        <v>1072</v>
      </c>
      <c r="B73" t="s">
        <v>10</v>
      </c>
      <c r="C73" t="s">
        <v>15</v>
      </c>
      <c r="D73">
        <v>75709.350000000006</v>
      </c>
      <c r="E73" s="2">
        <v>45060</v>
      </c>
      <c r="F73">
        <v>5</v>
      </c>
    </row>
    <row r="74" spans="1:6" x14ac:dyDescent="0.3">
      <c r="A74">
        <v>1073</v>
      </c>
      <c r="B74" t="s">
        <v>10</v>
      </c>
      <c r="C74" t="s">
        <v>12</v>
      </c>
      <c r="D74">
        <v>54761.53</v>
      </c>
      <c r="E74" s="2">
        <v>45067</v>
      </c>
      <c r="F74">
        <v>2</v>
      </c>
    </row>
    <row r="75" spans="1:6" x14ac:dyDescent="0.3">
      <c r="A75">
        <v>1074</v>
      </c>
      <c r="B75" t="s">
        <v>9</v>
      </c>
      <c r="C75" t="s">
        <v>13</v>
      </c>
      <c r="D75">
        <v>58021.7</v>
      </c>
      <c r="E75" s="2">
        <v>45074</v>
      </c>
      <c r="F75">
        <v>5</v>
      </c>
    </row>
    <row r="76" spans="1:6" x14ac:dyDescent="0.3">
      <c r="A76">
        <v>1075</v>
      </c>
      <c r="B76" t="s">
        <v>11</v>
      </c>
      <c r="C76" t="s">
        <v>16</v>
      </c>
      <c r="D76">
        <v>58817.58</v>
      </c>
      <c r="E76" s="2">
        <v>45081</v>
      </c>
      <c r="F76">
        <v>2</v>
      </c>
    </row>
    <row r="77" spans="1:6" x14ac:dyDescent="0.3">
      <c r="A77">
        <v>1076</v>
      </c>
      <c r="B77" t="s">
        <v>6</v>
      </c>
      <c r="C77" t="s">
        <v>16</v>
      </c>
      <c r="D77">
        <v>31700.85</v>
      </c>
      <c r="E77" s="2">
        <v>45088</v>
      </c>
      <c r="F77">
        <v>1</v>
      </c>
    </row>
    <row r="78" spans="1:6" x14ac:dyDescent="0.3">
      <c r="A78">
        <v>1077</v>
      </c>
      <c r="B78" t="s">
        <v>11</v>
      </c>
      <c r="C78" t="s">
        <v>14</v>
      </c>
      <c r="D78">
        <v>59883.48</v>
      </c>
      <c r="E78" s="2">
        <v>45095</v>
      </c>
      <c r="F78">
        <v>1</v>
      </c>
    </row>
    <row r="79" spans="1:6" x14ac:dyDescent="0.3">
      <c r="A79">
        <v>1078</v>
      </c>
      <c r="B79" t="s">
        <v>7</v>
      </c>
      <c r="C79" t="s">
        <v>13</v>
      </c>
      <c r="D79">
        <v>61040.43</v>
      </c>
      <c r="E79" s="2">
        <v>45102</v>
      </c>
      <c r="F79">
        <v>3</v>
      </c>
    </row>
    <row r="80" spans="1:6" x14ac:dyDescent="0.3">
      <c r="A80">
        <v>1079</v>
      </c>
      <c r="B80" t="s">
        <v>7</v>
      </c>
      <c r="C80" t="s">
        <v>14</v>
      </c>
      <c r="D80">
        <v>69636.350000000006</v>
      </c>
      <c r="E80" s="2">
        <v>45109</v>
      </c>
      <c r="F80">
        <v>5</v>
      </c>
    </row>
    <row r="81" spans="1:6" x14ac:dyDescent="0.3">
      <c r="A81">
        <v>1080</v>
      </c>
      <c r="B81" t="s">
        <v>7</v>
      </c>
      <c r="C81" t="s">
        <v>15</v>
      </c>
      <c r="D81">
        <v>51899.29</v>
      </c>
      <c r="E81" s="2">
        <v>45116</v>
      </c>
      <c r="F81">
        <v>4</v>
      </c>
    </row>
    <row r="82" spans="1:6" x14ac:dyDescent="0.3">
      <c r="A82">
        <v>1081</v>
      </c>
      <c r="B82" t="s">
        <v>6</v>
      </c>
      <c r="C82" t="s">
        <v>13</v>
      </c>
      <c r="D82">
        <v>69146.66</v>
      </c>
      <c r="E82" s="2">
        <v>45123</v>
      </c>
      <c r="F82">
        <v>3</v>
      </c>
    </row>
    <row r="83" spans="1:6" x14ac:dyDescent="0.3">
      <c r="A83">
        <v>1082</v>
      </c>
      <c r="B83" t="s">
        <v>10</v>
      </c>
      <c r="C83" t="s">
        <v>15</v>
      </c>
      <c r="D83">
        <v>88222.25</v>
      </c>
      <c r="E83" s="2">
        <v>45130</v>
      </c>
      <c r="F83">
        <v>3</v>
      </c>
    </row>
    <row r="84" spans="1:6" x14ac:dyDescent="0.3">
      <c r="A84">
        <v>1083</v>
      </c>
      <c r="B84" t="s">
        <v>10</v>
      </c>
      <c r="C84" t="s">
        <v>14</v>
      </c>
      <c r="D84">
        <v>33415.53</v>
      </c>
      <c r="E84" s="2">
        <v>45137</v>
      </c>
      <c r="F84">
        <v>4</v>
      </c>
    </row>
    <row r="85" spans="1:6" x14ac:dyDescent="0.3">
      <c r="A85">
        <v>1084</v>
      </c>
      <c r="B85" t="s">
        <v>7</v>
      </c>
      <c r="C85" t="s">
        <v>12</v>
      </c>
      <c r="D85">
        <v>41453.07</v>
      </c>
      <c r="E85" s="2">
        <v>45144</v>
      </c>
      <c r="F85">
        <v>1</v>
      </c>
    </row>
    <row r="86" spans="1:6" x14ac:dyDescent="0.3">
      <c r="A86">
        <v>1085</v>
      </c>
      <c r="B86" t="s">
        <v>8</v>
      </c>
      <c r="C86" t="s">
        <v>16</v>
      </c>
      <c r="D86">
        <v>63465.24</v>
      </c>
      <c r="E86" s="2">
        <v>45151</v>
      </c>
      <c r="F86">
        <v>2</v>
      </c>
    </row>
    <row r="87" spans="1:6" x14ac:dyDescent="0.3">
      <c r="A87">
        <v>1086</v>
      </c>
      <c r="B87" t="s">
        <v>7</v>
      </c>
      <c r="C87" t="s">
        <v>14</v>
      </c>
      <c r="D87">
        <v>85486.57</v>
      </c>
      <c r="E87" s="2">
        <v>45158</v>
      </c>
      <c r="F87">
        <v>5</v>
      </c>
    </row>
    <row r="88" spans="1:6" x14ac:dyDescent="0.3">
      <c r="A88">
        <v>1087</v>
      </c>
      <c r="B88" t="s">
        <v>11</v>
      </c>
      <c r="C88" t="s">
        <v>14</v>
      </c>
      <c r="D88">
        <v>64649.06</v>
      </c>
      <c r="E88" s="2">
        <v>45165</v>
      </c>
      <c r="F88">
        <v>5</v>
      </c>
    </row>
    <row r="89" spans="1:6" x14ac:dyDescent="0.3">
      <c r="A89">
        <v>1088</v>
      </c>
      <c r="B89" t="s">
        <v>8</v>
      </c>
      <c r="C89" t="s">
        <v>16</v>
      </c>
      <c r="D89">
        <v>48239.83</v>
      </c>
      <c r="E89" s="2">
        <v>45172</v>
      </c>
      <c r="F89">
        <v>1</v>
      </c>
    </row>
    <row r="90" spans="1:6" x14ac:dyDescent="0.3">
      <c r="A90">
        <v>1089</v>
      </c>
      <c r="B90" t="s">
        <v>8</v>
      </c>
      <c r="C90" t="s">
        <v>15</v>
      </c>
      <c r="D90">
        <v>39112.160000000003</v>
      </c>
      <c r="E90" s="2">
        <v>45179</v>
      </c>
      <c r="F90">
        <v>1</v>
      </c>
    </row>
    <row r="91" spans="1:6" x14ac:dyDescent="0.3">
      <c r="A91">
        <v>1090</v>
      </c>
      <c r="B91" t="s">
        <v>9</v>
      </c>
      <c r="C91" t="s">
        <v>13</v>
      </c>
      <c r="D91">
        <v>58199.360000000001</v>
      </c>
      <c r="E91" s="2">
        <v>45186</v>
      </c>
      <c r="F91">
        <v>5</v>
      </c>
    </row>
    <row r="92" spans="1:6" x14ac:dyDescent="0.3">
      <c r="A92">
        <v>1091</v>
      </c>
      <c r="B92" t="s">
        <v>11</v>
      </c>
      <c r="C92" t="s">
        <v>13</v>
      </c>
      <c r="D92">
        <v>34353.33</v>
      </c>
      <c r="E92" s="2">
        <v>45193</v>
      </c>
      <c r="F92">
        <v>5</v>
      </c>
    </row>
    <row r="93" spans="1:6" x14ac:dyDescent="0.3">
      <c r="A93">
        <v>1092</v>
      </c>
      <c r="B93" t="s">
        <v>7</v>
      </c>
      <c r="C93" t="s">
        <v>12</v>
      </c>
      <c r="D93">
        <v>89185.919999999998</v>
      </c>
      <c r="E93" s="2">
        <v>45200</v>
      </c>
      <c r="F93">
        <v>2</v>
      </c>
    </row>
    <row r="94" spans="1:6" x14ac:dyDescent="0.3">
      <c r="A94">
        <v>1093</v>
      </c>
      <c r="B94" t="s">
        <v>6</v>
      </c>
      <c r="C94" t="s">
        <v>16</v>
      </c>
      <c r="D94">
        <v>38467.74</v>
      </c>
      <c r="E94" s="2">
        <v>45207</v>
      </c>
      <c r="F94">
        <v>2</v>
      </c>
    </row>
    <row r="95" spans="1:6" x14ac:dyDescent="0.3">
      <c r="A95">
        <v>1094</v>
      </c>
      <c r="B95" t="s">
        <v>6</v>
      </c>
      <c r="C95" t="s">
        <v>13</v>
      </c>
      <c r="D95">
        <v>38886.949999999997</v>
      </c>
      <c r="E95" s="2">
        <v>45214</v>
      </c>
      <c r="F95">
        <v>5</v>
      </c>
    </row>
    <row r="96" spans="1:6" x14ac:dyDescent="0.3">
      <c r="A96">
        <v>1095</v>
      </c>
      <c r="B96" t="s">
        <v>6</v>
      </c>
      <c r="C96" t="s">
        <v>13</v>
      </c>
      <c r="D96">
        <v>72513.91</v>
      </c>
      <c r="E96" s="2">
        <v>45221</v>
      </c>
      <c r="F96">
        <v>5</v>
      </c>
    </row>
    <row r="97" spans="1:6" x14ac:dyDescent="0.3">
      <c r="A97">
        <v>1096</v>
      </c>
      <c r="B97" t="s">
        <v>10</v>
      </c>
      <c r="C97" t="s">
        <v>14</v>
      </c>
      <c r="D97">
        <v>56007.15</v>
      </c>
      <c r="E97" s="2">
        <v>45228</v>
      </c>
      <c r="F97">
        <v>2</v>
      </c>
    </row>
    <row r="98" spans="1:6" x14ac:dyDescent="0.3">
      <c r="A98">
        <v>1097</v>
      </c>
      <c r="B98" t="s">
        <v>10</v>
      </c>
      <c r="C98" t="s">
        <v>14</v>
      </c>
      <c r="D98">
        <v>89105.47</v>
      </c>
      <c r="E98" s="2">
        <v>45235</v>
      </c>
      <c r="F98">
        <v>5</v>
      </c>
    </row>
    <row r="99" spans="1:6" x14ac:dyDescent="0.3">
      <c r="A99">
        <v>1098</v>
      </c>
      <c r="B99" t="s">
        <v>7</v>
      </c>
      <c r="C99" t="s">
        <v>15</v>
      </c>
      <c r="D99">
        <v>67227.360000000001</v>
      </c>
      <c r="E99" s="2">
        <v>45242</v>
      </c>
      <c r="F99">
        <v>2</v>
      </c>
    </row>
    <row r="100" spans="1:6" x14ac:dyDescent="0.3">
      <c r="A100">
        <v>1099</v>
      </c>
      <c r="B100" t="s">
        <v>9</v>
      </c>
      <c r="C100" t="s">
        <v>12</v>
      </c>
      <c r="D100">
        <v>74583.899999999994</v>
      </c>
      <c r="E100" s="2">
        <v>45249</v>
      </c>
      <c r="F100">
        <v>5</v>
      </c>
    </row>
    <row r="101" spans="1:6" x14ac:dyDescent="0.3">
      <c r="A101">
        <v>1100</v>
      </c>
      <c r="B101" t="s">
        <v>6</v>
      </c>
      <c r="C101" t="s">
        <v>12</v>
      </c>
      <c r="D101">
        <v>57552.46</v>
      </c>
      <c r="E101" s="2">
        <v>45256</v>
      </c>
      <c r="F1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8"/>
  <sheetViews>
    <sheetView workbookViewId="0">
      <selection activeCell="D16" sqref="D16"/>
    </sheetView>
  </sheetViews>
  <sheetFormatPr defaultColWidth="8.77734375" defaultRowHeight="14.4" x14ac:dyDescent="0.3"/>
  <sheetData>
    <row r="1" spans="1:1" x14ac:dyDescent="0.3">
      <c r="A1" s="1" t="s">
        <v>17</v>
      </c>
    </row>
    <row r="2" spans="1:1" x14ac:dyDescent="0.3">
      <c r="A2" t="s">
        <v>18</v>
      </c>
    </row>
    <row r="3" spans="1:1" x14ac:dyDescent="0.3">
      <c r="A3" t="s">
        <v>19</v>
      </c>
    </row>
    <row r="4" spans="1:1" x14ac:dyDescent="0.3">
      <c r="A4" t="s">
        <v>20</v>
      </c>
    </row>
    <row r="5" spans="1:1" x14ac:dyDescent="0.3">
      <c r="A5" t="s">
        <v>21</v>
      </c>
    </row>
    <row r="6" spans="1:1" x14ac:dyDescent="0.3">
      <c r="A6" t="s">
        <v>34</v>
      </c>
    </row>
    <row r="7" spans="1:1" x14ac:dyDescent="0.3">
      <c r="A7" t="s">
        <v>22</v>
      </c>
    </row>
    <row r="8" spans="1:1" x14ac:dyDescent="0.3">
      <c r="A8" t="s">
        <v>23</v>
      </c>
    </row>
    <row r="9" spans="1:1" x14ac:dyDescent="0.3">
      <c r="A9" t="s">
        <v>24</v>
      </c>
    </row>
    <row r="10" spans="1:1" x14ac:dyDescent="0.3">
      <c r="A10" t="s">
        <v>25</v>
      </c>
    </row>
    <row r="11" spans="1:1" x14ac:dyDescent="0.3">
      <c r="A11" t="s">
        <v>26</v>
      </c>
    </row>
    <row r="12" spans="1:1" x14ac:dyDescent="0.3">
      <c r="A12" t="s">
        <v>27</v>
      </c>
    </row>
    <row r="13" spans="1:1" x14ac:dyDescent="0.3">
      <c r="A13" t="s">
        <v>28</v>
      </c>
    </row>
    <row r="14" spans="1:1" x14ac:dyDescent="0.3">
      <c r="A14" t="s">
        <v>29</v>
      </c>
    </row>
    <row r="15" spans="1:1" x14ac:dyDescent="0.3">
      <c r="A15" t="s">
        <v>30</v>
      </c>
    </row>
    <row r="16" spans="1:1" x14ac:dyDescent="0.3">
      <c r="A16" t="s">
        <v>31</v>
      </c>
    </row>
    <row r="17" spans="1:1" x14ac:dyDescent="0.3">
      <c r="A17" t="s">
        <v>32</v>
      </c>
    </row>
    <row r="18" spans="1:1" x14ac:dyDescent="0.3">
      <c r="A18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4D493-0AD1-4D41-9A93-A86A27006F0A}">
  <dimension ref="A1:S101"/>
  <sheetViews>
    <sheetView topLeftCell="D1" workbookViewId="0">
      <selection activeCell="R28" sqref="R28"/>
    </sheetView>
  </sheetViews>
  <sheetFormatPr defaultColWidth="8.77734375" defaultRowHeight="14.4" x14ac:dyDescent="0.3"/>
  <cols>
    <col min="1" max="1" width="11.5546875" bestFit="1" customWidth="1"/>
    <col min="2" max="2" width="7.33203125" bestFit="1" customWidth="1"/>
    <col min="3" max="3" width="11.109375" bestFit="1" customWidth="1"/>
    <col min="4" max="4" width="9" bestFit="1" customWidth="1"/>
    <col min="5" max="5" width="18.109375" bestFit="1" customWidth="1"/>
    <col min="6" max="6" width="17.21875" bestFit="1" customWidth="1"/>
    <col min="9" max="9" width="11.44140625" customWidth="1"/>
    <col min="13" max="13" width="18.109375" bestFit="1" customWidth="1"/>
    <col min="14" max="14" width="17.21875" bestFit="1" customWidth="1"/>
    <col min="16" max="16" width="11.109375" bestFit="1" customWidth="1"/>
    <col min="17" max="17" width="13.44140625" customWidth="1"/>
    <col min="18" max="18" width="13.109375" customWidth="1"/>
    <col min="19" max="19" width="9" bestFit="1" customWidth="1"/>
  </cols>
  <sheetData>
    <row r="1" spans="1:17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4" t="s">
        <v>35</v>
      </c>
    </row>
    <row r="2" spans="1:17" ht="15.6" x14ac:dyDescent="0.3">
      <c r="A2">
        <v>1057</v>
      </c>
      <c r="B2" t="s">
        <v>10</v>
      </c>
      <c r="C2" t="s">
        <v>12</v>
      </c>
      <c r="D2">
        <v>89931.59</v>
      </c>
      <c r="E2" s="2">
        <v>44955</v>
      </c>
      <c r="F2">
        <v>3</v>
      </c>
      <c r="I2" s="4" t="s">
        <v>36</v>
      </c>
    </row>
    <row r="3" spans="1:17" ht="15.6" x14ac:dyDescent="0.3">
      <c r="A3">
        <v>1092</v>
      </c>
      <c r="B3" t="s">
        <v>7</v>
      </c>
      <c r="C3" t="s">
        <v>12</v>
      </c>
      <c r="D3">
        <v>89185.919999999998</v>
      </c>
      <c r="E3" s="2">
        <v>45200</v>
      </c>
      <c r="F3">
        <v>2</v>
      </c>
      <c r="I3" s="4" t="s">
        <v>37</v>
      </c>
    </row>
    <row r="4" spans="1:17" ht="15.6" x14ac:dyDescent="0.3">
      <c r="A4">
        <v>1005</v>
      </c>
      <c r="B4" t="s">
        <v>7</v>
      </c>
      <c r="C4" t="s">
        <v>12</v>
      </c>
      <c r="D4">
        <v>86533.06</v>
      </c>
      <c r="E4" s="2">
        <v>44591</v>
      </c>
      <c r="F4">
        <v>4</v>
      </c>
      <c r="I4" s="4" t="s">
        <v>38</v>
      </c>
    </row>
    <row r="5" spans="1:17" ht="15.6" x14ac:dyDescent="0.3">
      <c r="A5">
        <v>1012</v>
      </c>
      <c r="B5" t="s">
        <v>10</v>
      </c>
      <c r="C5" t="s">
        <v>12</v>
      </c>
      <c r="D5">
        <v>82977.2</v>
      </c>
      <c r="E5" s="2">
        <v>44640</v>
      </c>
      <c r="F5">
        <v>1</v>
      </c>
      <c r="I5" s="4" t="s">
        <v>39</v>
      </c>
    </row>
    <row r="6" spans="1:17" x14ac:dyDescent="0.3">
      <c r="A6">
        <v>1067</v>
      </c>
      <c r="B6" t="s">
        <v>8</v>
      </c>
      <c r="C6" t="s">
        <v>12</v>
      </c>
      <c r="D6">
        <v>80316.960000000006</v>
      </c>
      <c r="E6" s="2">
        <v>45025</v>
      </c>
      <c r="F6">
        <v>1</v>
      </c>
      <c r="I6" s="5" t="s">
        <v>40</v>
      </c>
      <c r="J6" s="5"/>
      <c r="K6" s="5"/>
      <c r="L6" s="5"/>
      <c r="M6" s="5"/>
      <c r="N6" s="5"/>
      <c r="P6" s="6" t="s">
        <v>41</v>
      </c>
      <c r="Q6" s="6"/>
    </row>
    <row r="7" spans="1:17" x14ac:dyDescent="0.3">
      <c r="A7">
        <v>1035</v>
      </c>
      <c r="B7" t="s">
        <v>6</v>
      </c>
      <c r="C7" t="s">
        <v>12</v>
      </c>
      <c r="D7">
        <v>79523.149999999994</v>
      </c>
      <c r="E7" s="2">
        <v>44801</v>
      </c>
      <c r="F7">
        <v>4</v>
      </c>
      <c r="I7" s="1" t="s">
        <v>2</v>
      </c>
      <c r="P7" s="1" t="s">
        <v>2</v>
      </c>
      <c r="Q7" s="1" t="s">
        <v>42</v>
      </c>
    </row>
    <row r="8" spans="1:17" x14ac:dyDescent="0.3">
      <c r="A8">
        <v>1018</v>
      </c>
      <c r="B8" t="s">
        <v>8</v>
      </c>
      <c r="C8" t="s">
        <v>12</v>
      </c>
      <c r="D8">
        <v>77702.490000000005</v>
      </c>
      <c r="E8" s="2">
        <v>44682</v>
      </c>
      <c r="F8">
        <v>4</v>
      </c>
      <c r="I8" t="s">
        <v>12</v>
      </c>
      <c r="P8" t="s">
        <v>12</v>
      </c>
      <c r="Q8" cm="1">
        <f t="array" ref="Q8:Q12">AVERAGEIF(C2:C101,P8:P12,D2:D101)</f>
        <v>65381.908999999985</v>
      </c>
    </row>
    <row r="9" spans="1:17" x14ac:dyDescent="0.3">
      <c r="A9">
        <v>1015</v>
      </c>
      <c r="B9" t="s">
        <v>8</v>
      </c>
      <c r="C9" t="s">
        <v>12</v>
      </c>
      <c r="D9">
        <v>75902.600000000006</v>
      </c>
      <c r="E9" s="2">
        <v>44661</v>
      </c>
      <c r="F9">
        <v>5</v>
      </c>
      <c r="I9" t="s">
        <v>13</v>
      </c>
      <c r="P9" t="s">
        <v>14</v>
      </c>
      <c r="Q9">
        <v>58779.760000000024</v>
      </c>
    </row>
    <row r="10" spans="1:17" x14ac:dyDescent="0.3">
      <c r="A10">
        <v>1099</v>
      </c>
      <c r="B10" t="s">
        <v>9</v>
      </c>
      <c r="C10" t="s">
        <v>12</v>
      </c>
      <c r="D10">
        <v>74583.899999999994</v>
      </c>
      <c r="E10" s="2">
        <v>45249</v>
      </c>
      <c r="F10">
        <v>5</v>
      </c>
      <c r="P10" t="s">
        <v>13</v>
      </c>
      <c r="Q10">
        <v>60414.383600000016</v>
      </c>
    </row>
    <row r="11" spans="1:17" x14ac:dyDescent="0.3">
      <c r="A11">
        <v>1037</v>
      </c>
      <c r="B11" t="s">
        <v>6</v>
      </c>
      <c r="C11" t="s">
        <v>12</v>
      </c>
      <c r="D11">
        <v>72066.009999999995</v>
      </c>
      <c r="E11" s="2">
        <v>44815</v>
      </c>
      <c r="F11">
        <v>3</v>
      </c>
      <c r="I11" s="1" t="s">
        <v>0</v>
      </c>
      <c r="J11" s="1" t="s">
        <v>1</v>
      </c>
      <c r="K11" s="1" t="s">
        <v>2</v>
      </c>
      <c r="L11" s="1" t="s">
        <v>3</v>
      </c>
      <c r="M11" s="1" t="s">
        <v>4</v>
      </c>
      <c r="N11" s="1" t="s">
        <v>5</v>
      </c>
      <c r="P11" t="s">
        <v>15</v>
      </c>
      <c r="Q11">
        <v>56404.204705882352</v>
      </c>
    </row>
    <row r="12" spans="1:17" x14ac:dyDescent="0.3">
      <c r="A12">
        <v>1021</v>
      </c>
      <c r="B12" t="s">
        <v>9</v>
      </c>
      <c r="C12" t="s">
        <v>12</v>
      </c>
      <c r="D12">
        <v>67431.25</v>
      </c>
      <c r="E12" s="2">
        <v>44703</v>
      </c>
      <c r="F12">
        <v>4</v>
      </c>
      <c r="I12">
        <v>1057</v>
      </c>
      <c r="J12" t="s">
        <v>10</v>
      </c>
      <c r="K12" t="s">
        <v>12</v>
      </c>
      <c r="L12">
        <v>89931.59</v>
      </c>
      <c r="M12" s="2">
        <v>44955</v>
      </c>
      <c r="N12">
        <v>3</v>
      </c>
      <c r="P12" t="s">
        <v>16</v>
      </c>
      <c r="Q12">
        <v>49087.531176470584</v>
      </c>
    </row>
    <row r="13" spans="1:17" x14ac:dyDescent="0.3">
      <c r="A13">
        <v>1100</v>
      </c>
      <c r="B13" t="s">
        <v>6</v>
      </c>
      <c r="C13" t="s">
        <v>12</v>
      </c>
      <c r="D13">
        <v>57552.46</v>
      </c>
      <c r="E13" s="2">
        <v>45256</v>
      </c>
      <c r="F13">
        <v>1</v>
      </c>
      <c r="I13">
        <v>1092</v>
      </c>
      <c r="J13" t="s">
        <v>7</v>
      </c>
      <c r="K13" t="s">
        <v>12</v>
      </c>
      <c r="L13">
        <v>89185.919999999998</v>
      </c>
      <c r="M13" s="2">
        <v>45200</v>
      </c>
      <c r="N13">
        <v>2</v>
      </c>
    </row>
    <row r="14" spans="1:17" x14ac:dyDescent="0.3">
      <c r="A14">
        <v>1050</v>
      </c>
      <c r="B14" t="s">
        <v>8</v>
      </c>
      <c r="C14" t="s">
        <v>12</v>
      </c>
      <c r="D14">
        <v>56370.49</v>
      </c>
      <c r="E14" s="2">
        <v>44906</v>
      </c>
      <c r="F14">
        <v>5</v>
      </c>
      <c r="I14">
        <v>1005</v>
      </c>
      <c r="J14" t="s">
        <v>7</v>
      </c>
      <c r="K14" t="s">
        <v>12</v>
      </c>
      <c r="L14">
        <v>86533.06</v>
      </c>
      <c r="M14" s="2">
        <v>44591</v>
      </c>
      <c r="N14">
        <v>4</v>
      </c>
      <c r="P14" s="6" t="s">
        <v>43</v>
      </c>
      <c r="Q14" s="6"/>
    </row>
    <row r="15" spans="1:17" x14ac:dyDescent="0.3">
      <c r="A15">
        <v>1073</v>
      </c>
      <c r="B15" t="s">
        <v>10</v>
      </c>
      <c r="C15" t="s">
        <v>12</v>
      </c>
      <c r="D15">
        <v>54761.53</v>
      </c>
      <c r="E15" s="2">
        <v>45067</v>
      </c>
      <c r="F15">
        <v>2</v>
      </c>
      <c r="I15">
        <v>1012</v>
      </c>
      <c r="J15" t="s">
        <v>10</v>
      </c>
      <c r="K15" t="s">
        <v>12</v>
      </c>
      <c r="L15">
        <v>82977.2</v>
      </c>
      <c r="M15" s="2">
        <v>44640</v>
      </c>
      <c r="N15">
        <v>1</v>
      </c>
      <c r="P15">
        <f>COUNTIF(F2:F101,5)</f>
        <v>25</v>
      </c>
    </row>
    <row r="16" spans="1:17" x14ac:dyDescent="0.3">
      <c r="A16">
        <v>1033</v>
      </c>
      <c r="B16" t="s">
        <v>8</v>
      </c>
      <c r="C16" t="s">
        <v>12</v>
      </c>
      <c r="D16">
        <v>51529.78</v>
      </c>
      <c r="E16" s="2">
        <v>44787</v>
      </c>
      <c r="F16">
        <v>4</v>
      </c>
      <c r="I16">
        <v>1067</v>
      </c>
      <c r="J16" t="s">
        <v>8</v>
      </c>
      <c r="K16" t="s">
        <v>12</v>
      </c>
      <c r="L16">
        <v>80316.960000000006</v>
      </c>
      <c r="M16" s="2">
        <v>45025</v>
      </c>
      <c r="N16">
        <v>1</v>
      </c>
    </row>
    <row r="17" spans="1:19" x14ac:dyDescent="0.3">
      <c r="A17">
        <v>1001</v>
      </c>
      <c r="B17" t="s">
        <v>6</v>
      </c>
      <c r="C17" t="s">
        <v>12</v>
      </c>
      <c r="D17">
        <v>49297.64</v>
      </c>
      <c r="E17" s="2">
        <v>44563</v>
      </c>
      <c r="F17">
        <v>1</v>
      </c>
      <c r="I17">
        <v>1035</v>
      </c>
      <c r="J17" t="s">
        <v>6</v>
      </c>
      <c r="K17" t="s">
        <v>12</v>
      </c>
      <c r="L17">
        <v>79523.149999999994</v>
      </c>
      <c r="M17" s="2">
        <v>44801</v>
      </c>
      <c r="N17">
        <v>4</v>
      </c>
      <c r="P17" s="6" t="s">
        <v>44</v>
      </c>
      <c r="Q17" s="6"/>
    </row>
    <row r="18" spans="1:19" x14ac:dyDescent="0.3">
      <c r="A18">
        <v>1003</v>
      </c>
      <c r="B18" t="s">
        <v>8</v>
      </c>
      <c r="C18" t="s">
        <v>12</v>
      </c>
      <c r="D18">
        <v>45897.46</v>
      </c>
      <c r="E18" s="2">
        <v>44577</v>
      </c>
      <c r="F18">
        <v>2</v>
      </c>
      <c r="I18">
        <v>1018</v>
      </c>
      <c r="J18" t="s">
        <v>8</v>
      </c>
      <c r="K18" t="s">
        <v>12</v>
      </c>
      <c r="L18">
        <v>77702.490000000005</v>
      </c>
      <c r="M18" s="2">
        <v>44682</v>
      </c>
      <c r="N18">
        <v>4</v>
      </c>
      <c r="P18" t="s">
        <v>45</v>
      </c>
      <c r="Q18">
        <f>MAX(D2:D101)</f>
        <v>89931.59</v>
      </c>
    </row>
    <row r="19" spans="1:19" x14ac:dyDescent="0.3">
      <c r="A19">
        <v>1034</v>
      </c>
      <c r="B19" t="s">
        <v>7</v>
      </c>
      <c r="C19" t="s">
        <v>12</v>
      </c>
      <c r="D19">
        <v>43696.959999999999</v>
      </c>
      <c r="E19" s="2">
        <v>44794</v>
      </c>
      <c r="F19">
        <v>1</v>
      </c>
      <c r="I19">
        <v>1015</v>
      </c>
      <c r="J19" t="s">
        <v>8</v>
      </c>
      <c r="K19" t="s">
        <v>12</v>
      </c>
      <c r="L19">
        <v>75902.600000000006</v>
      </c>
      <c r="M19" s="2">
        <v>44661</v>
      </c>
      <c r="N19">
        <v>5</v>
      </c>
    </row>
    <row r="20" spans="1:19" x14ac:dyDescent="0.3">
      <c r="A20">
        <v>1084</v>
      </c>
      <c r="B20" t="s">
        <v>7</v>
      </c>
      <c r="C20" t="s">
        <v>12</v>
      </c>
      <c r="D20">
        <v>41453.07</v>
      </c>
      <c r="E20" s="2">
        <v>45144</v>
      </c>
      <c r="F20">
        <v>1</v>
      </c>
      <c r="I20">
        <v>1099</v>
      </c>
      <c r="J20" t="s">
        <v>9</v>
      </c>
      <c r="K20" t="s">
        <v>12</v>
      </c>
      <c r="L20">
        <v>74583.899999999994</v>
      </c>
      <c r="M20" s="2">
        <v>45249</v>
      </c>
      <c r="N20">
        <v>5</v>
      </c>
      <c r="P20" s="1" t="s">
        <v>3</v>
      </c>
    </row>
    <row r="21" spans="1:19" x14ac:dyDescent="0.3">
      <c r="A21">
        <v>1036</v>
      </c>
      <c r="B21" t="s">
        <v>6</v>
      </c>
      <c r="C21" t="s">
        <v>12</v>
      </c>
      <c r="D21">
        <v>30924.66</v>
      </c>
      <c r="E21" s="2">
        <v>44808</v>
      </c>
      <c r="F21">
        <v>1</v>
      </c>
      <c r="I21">
        <v>1037</v>
      </c>
      <c r="J21" t="s">
        <v>6</v>
      </c>
      <c r="K21" t="s">
        <v>12</v>
      </c>
      <c r="L21">
        <v>72066.009999999995</v>
      </c>
      <c r="M21" s="2">
        <v>44815</v>
      </c>
      <c r="N21">
        <v>3</v>
      </c>
      <c r="P21">
        <f>Q18</f>
        <v>89931.59</v>
      </c>
    </row>
    <row r="22" spans="1:19" x14ac:dyDescent="0.3">
      <c r="A22">
        <v>1097</v>
      </c>
      <c r="B22" t="s">
        <v>10</v>
      </c>
      <c r="C22" t="s">
        <v>14</v>
      </c>
      <c r="D22">
        <v>89105.47</v>
      </c>
      <c r="E22" s="2">
        <v>45235</v>
      </c>
      <c r="F22">
        <v>5</v>
      </c>
      <c r="I22">
        <v>1021</v>
      </c>
      <c r="J22" t="s">
        <v>9</v>
      </c>
      <c r="K22" t="s">
        <v>12</v>
      </c>
      <c r="L22">
        <v>67431.25</v>
      </c>
      <c r="M22" s="2">
        <v>44703</v>
      </c>
      <c r="N22">
        <v>4</v>
      </c>
    </row>
    <row r="23" spans="1:19" x14ac:dyDescent="0.3">
      <c r="A23">
        <v>1047</v>
      </c>
      <c r="B23" t="s">
        <v>7</v>
      </c>
      <c r="C23" t="s">
        <v>14</v>
      </c>
      <c r="D23">
        <v>85931.34</v>
      </c>
      <c r="E23" s="2">
        <v>44885</v>
      </c>
      <c r="F23">
        <v>3</v>
      </c>
      <c r="I23">
        <v>1100</v>
      </c>
      <c r="J23" t="s">
        <v>6</v>
      </c>
      <c r="K23" t="s">
        <v>12</v>
      </c>
      <c r="L23">
        <v>57552.46</v>
      </c>
      <c r="M23" s="2">
        <v>45256</v>
      </c>
      <c r="N23">
        <v>1</v>
      </c>
      <c r="P23" s="1" t="s">
        <v>0</v>
      </c>
      <c r="Q23" s="1" t="s">
        <v>1</v>
      </c>
      <c r="R23" s="1" t="s">
        <v>2</v>
      </c>
      <c r="S23" s="1" t="s">
        <v>3</v>
      </c>
    </row>
    <row r="24" spans="1:19" x14ac:dyDescent="0.3">
      <c r="A24">
        <v>1086</v>
      </c>
      <c r="B24" t="s">
        <v>7</v>
      </c>
      <c r="C24" t="s">
        <v>14</v>
      </c>
      <c r="D24">
        <v>85486.57</v>
      </c>
      <c r="E24" s="2">
        <v>45158</v>
      </c>
      <c r="F24">
        <v>5</v>
      </c>
      <c r="I24">
        <v>1050</v>
      </c>
      <c r="J24" t="s">
        <v>8</v>
      </c>
      <c r="K24" t="s">
        <v>12</v>
      </c>
      <c r="L24">
        <v>56370.49</v>
      </c>
      <c r="M24" s="2">
        <v>44906</v>
      </c>
      <c r="N24">
        <v>5</v>
      </c>
      <c r="P24">
        <v>1057</v>
      </c>
      <c r="Q24" t="s">
        <v>10</v>
      </c>
      <c r="R24" t="s">
        <v>12</v>
      </c>
      <c r="S24">
        <v>89931.59</v>
      </c>
    </row>
    <row r="25" spans="1:19" x14ac:dyDescent="0.3">
      <c r="A25">
        <v>1063</v>
      </c>
      <c r="B25" t="s">
        <v>7</v>
      </c>
      <c r="C25" t="s">
        <v>14</v>
      </c>
      <c r="D25">
        <v>80946.179999999993</v>
      </c>
      <c r="E25" s="2">
        <v>44997</v>
      </c>
      <c r="F25">
        <v>4</v>
      </c>
      <c r="I25">
        <v>1073</v>
      </c>
      <c r="J25" t="s">
        <v>10</v>
      </c>
      <c r="K25" t="s">
        <v>12</v>
      </c>
      <c r="L25">
        <v>54761.53</v>
      </c>
      <c r="M25" s="2">
        <v>45067</v>
      </c>
      <c r="N25">
        <v>2</v>
      </c>
    </row>
    <row r="26" spans="1:19" x14ac:dyDescent="0.3">
      <c r="A26">
        <v>1022</v>
      </c>
      <c r="B26" t="s">
        <v>8</v>
      </c>
      <c r="C26" t="s">
        <v>14</v>
      </c>
      <c r="D26">
        <v>74900.91</v>
      </c>
      <c r="E26" s="2">
        <v>44710</v>
      </c>
      <c r="F26">
        <v>3</v>
      </c>
      <c r="I26">
        <v>1033</v>
      </c>
      <c r="J26" t="s">
        <v>8</v>
      </c>
      <c r="K26" t="s">
        <v>12</v>
      </c>
      <c r="L26">
        <v>51529.78</v>
      </c>
      <c r="M26" s="2">
        <v>44787</v>
      </c>
      <c r="N26">
        <v>4</v>
      </c>
    </row>
    <row r="27" spans="1:19" x14ac:dyDescent="0.3">
      <c r="A27">
        <v>1032</v>
      </c>
      <c r="B27" t="s">
        <v>9</v>
      </c>
      <c r="C27" t="s">
        <v>14</v>
      </c>
      <c r="D27">
        <v>73428.12</v>
      </c>
      <c r="E27" s="2">
        <v>44780</v>
      </c>
      <c r="F27">
        <v>4</v>
      </c>
      <c r="I27">
        <v>1001</v>
      </c>
      <c r="J27" t="s">
        <v>6</v>
      </c>
      <c r="K27" t="s">
        <v>12</v>
      </c>
      <c r="L27">
        <v>49297.64</v>
      </c>
      <c r="M27" s="2">
        <v>44563</v>
      </c>
      <c r="N27">
        <v>1</v>
      </c>
    </row>
    <row r="28" spans="1:19" x14ac:dyDescent="0.3">
      <c r="A28">
        <v>1079</v>
      </c>
      <c r="B28" t="s">
        <v>7</v>
      </c>
      <c r="C28" t="s">
        <v>14</v>
      </c>
      <c r="D28">
        <v>69636.350000000006</v>
      </c>
      <c r="E28" s="2">
        <v>45109</v>
      </c>
      <c r="F28">
        <v>5</v>
      </c>
      <c r="I28">
        <v>1003</v>
      </c>
      <c r="J28" t="s">
        <v>8</v>
      </c>
      <c r="K28" t="s">
        <v>12</v>
      </c>
      <c r="L28">
        <v>45897.46</v>
      </c>
      <c r="M28" s="2">
        <v>44577</v>
      </c>
      <c r="N28">
        <v>2</v>
      </c>
    </row>
    <row r="29" spans="1:19" x14ac:dyDescent="0.3">
      <c r="A29">
        <v>1087</v>
      </c>
      <c r="B29" t="s">
        <v>11</v>
      </c>
      <c r="C29" t="s">
        <v>14</v>
      </c>
      <c r="D29">
        <v>64649.06</v>
      </c>
      <c r="E29" s="2">
        <v>45165</v>
      </c>
      <c r="F29">
        <v>5</v>
      </c>
      <c r="I29">
        <v>1034</v>
      </c>
      <c r="J29" t="s">
        <v>7</v>
      </c>
      <c r="K29" t="s">
        <v>12</v>
      </c>
      <c r="L29">
        <v>43696.959999999999</v>
      </c>
      <c r="M29" s="2">
        <v>44794</v>
      </c>
      <c r="N29">
        <v>1</v>
      </c>
    </row>
    <row r="30" spans="1:19" x14ac:dyDescent="0.3">
      <c r="A30">
        <v>1026</v>
      </c>
      <c r="B30" t="s">
        <v>9</v>
      </c>
      <c r="C30" t="s">
        <v>14</v>
      </c>
      <c r="D30">
        <v>64138.43</v>
      </c>
      <c r="E30" s="2">
        <v>44738</v>
      </c>
      <c r="F30">
        <v>3</v>
      </c>
      <c r="I30">
        <v>1084</v>
      </c>
      <c r="J30" t="s">
        <v>7</v>
      </c>
      <c r="K30" t="s">
        <v>12</v>
      </c>
      <c r="L30">
        <v>41453.07</v>
      </c>
      <c r="M30" s="2">
        <v>45144</v>
      </c>
      <c r="N30">
        <v>1</v>
      </c>
    </row>
    <row r="31" spans="1:19" x14ac:dyDescent="0.3">
      <c r="A31">
        <v>1046</v>
      </c>
      <c r="B31" t="s">
        <v>9</v>
      </c>
      <c r="C31" t="s">
        <v>14</v>
      </c>
      <c r="D31">
        <v>61843.11</v>
      </c>
      <c r="E31" s="2">
        <v>44878</v>
      </c>
      <c r="F31">
        <v>5</v>
      </c>
      <c r="I31">
        <v>1036</v>
      </c>
      <c r="J31" t="s">
        <v>6</v>
      </c>
      <c r="K31" t="s">
        <v>12</v>
      </c>
      <c r="L31">
        <v>30924.66</v>
      </c>
      <c r="M31" s="2">
        <v>44808</v>
      </c>
      <c r="N31">
        <v>1</v>
      </c>
    </row>
    <row r="32" spans="1:19" x14ac:dyDescent="0.3">
      <c r="A32">
        <v>1077</v>
      </c>
      <c r="B32" t="s">
        <v>11</v>
      </c>
      <c r="C32" t="s">
        <v>14</v>
      </c>
      <c r="D32">
        <v>59883.48</v>
      </c>
      <c r="E32" s="2">
        <v>45095</v>
      </c>
      <c r="F32">
        <v>1</v>
      </c>
      <c r="I32">
        <v>1059</v>
      </c>
      <c r="J32" t="s">
        <v>8</v>
      </c>
      <c r="K32" t="s">
        <v>13</v>
      </c>
      <c r="L32">
        <v>77814.8</v>
      </c>
      <c r="M32" s="2">
        <v>44969</v>
      </c>
      <c r="N32">
        <v>5</v>
      </c>
    </row>
    <row r="33" spans="1:14" x14ac:dyDescent="0.3">
      <c r="A33">
        <v>1096</v>
      </c>
      <c r="B33" t="s">
        <v>10</v>
      </c>
      <c r="C33" t="s">
        <v>14</v>
      </c>
      <c r="D33">
        <v>56007.15</v>
      </c>
      <c r="E33" s="2">
        <v>45228</v>
      </c>
      <c r="F33">
        <v>2</v>
      </c>
      <c r="I33">
        <v>1004</v>
      </c>
      <c r="J33" t="s">
        <v>9</v>
      </c>
      <c r="K33" t="s">
        <v>13</v>
      </c>
      <c r="L33">
        <v>76666.17</v>
      </c>
      <c r="M33" s="2">
        <v>44584</v>
      </c>
      <c r="N33">
        <v>1</v>
      </c>
    </row>
    <row r="34" spans="1:14" x14ac:dyDescent="0.3">
      <c r="A34">
        <v>1055</v>
      </c>
      <c r="B34" t="s">
        <v>7</v>
      </c>
      <c r="C34" t="s">
        <v>14</v>
      </c>
      <c r="D34">
        <v>55373.5</v>
      </c>
      <c r="E34" s="2">
        <v>44941</v>
      </c>
      <c r="F34">
        <v>3</v>
      </c>
      <c r="I34">
        <v>1071</v>
      </c>
      <c r="J34" t="s">
        <v>10</v>
      </c>
      <c r="K34" t="s">
        <v>13</v>
      </c>
      <c r="L34">
        <v>74942.820000000007</v>
      </c>
      <c r="M34" s="2">
        <v>45053</v>
      </c>
      <c r="N34">
        <v>1</v>
      </c>
    </row>
    <row r="35" spans="1:14" x14ac:dyDescent="0.3">
      <c r="A35">
        <v>1070</v>
      </c>
      <c r="B35" t="s">
        <v>8</v>
      </c>
      <c r="C35" t="s">
        <v>14</v>
      </c>
      <c r="D35">
        <v>54851.77</v>
      </c>
      <c r="E35" s="2">
        <v>45046</v>
      </c>
      <c r="F35">
        <v>3</v>
      </c>
      <c r="I35">
        <v>1023</v>
      </c>
      <c r="J35" t="s">
        <v>6</v>
      </c>
      <c r="K35" t="s">
        <v>13</v>
      </c>
      <c r="L35">
        <v>73878.25</v>
      </c>
      <c r="M35" s="2">
        <v>44717</v>
      </c>
      <c r="N35">
        <v>1</v>
      </c>
    </row>
    <row r="36" spans="1:14" x14ac:dyDescent="0.3">
      <c r="A36">
        <v>1069</v>
      </c>
      <c r="B36" t="s">
        <v>10</v>
      </c>
      <c r="C36" t="s">
        <v>14</v>
      </c>
      <c r="D36">
        <v>51233.599999999999</v>
      </c>
      <c r="E36" s="2">
        <v>45039</v>
      </c>
      <c r="F36">
        <v>1</v>
      </c>
      <c r="I36">
        <v>1095</v>
      </c>
      <c r="J36" t="s">
        <v>6</v>
      </c>
      <c r="K36" t="s">
        <v>13</v>
      </c>
      <c r="L36">
        <v>72513.91</v>
      </c>
      <c r="M36" s="2">
        <v>45221</v>
      </c>
      <c r="N36">
        <v>5</v>
      </c>
    </row>
    <row r="37" spans="1:14" x14ac:dyDescent="0.3">
      <c r="A37">
        <v>1064</v>
      </c>
      <c r="B37" t="s">
        <v>8</v>
      </c>
      <c r="C37" t="s">
        <v>14</v>
      </c>
      <c r="D37">
        <v>38465.370000000003</v>
      </c>
      <c r="E37" s="2">
        <v>45004</v>
      </c>
      <c r="F37">
        <v>2</v>
      </c>
      <c r="I37">
        <v>1002</v>
      </c>
      <c r="J37" t="s">
        <v>7</v>
      </c>
      <c r="K37" t="s">
        <v>13</v>
      </c>
      <c r="L37">
        <v>71684.88</v>
      </c>
      <c r="M37" s="2">
        <v>44570</v>
      </c>
      <c r="N37">
        <v>3</v>
      </c>
    </row>
    <row r="38" spans="1:14" x14ac:dyDescent="0.3">
      <c r="A38">
        <v>1008</v>
      </c>
      <c r="B38" t="s">
        <v>10</v>
      </c>
      <c r="C38" t="s">
        <v>14</v>
      </c>
      <c r="D38">
        <v>35021.620000000003</v>
      </c>
      <c r="E38" s="2">
        <v>44612</v>
      </c>
      <c r="F38">
        <v>4</v>
      </c>
      <c r="I38">
        <v>1027</v>
      </c>
      <c r="J38" t="s">
        <v>8</v>
      </c>
      <c r="K38" t="s">
        <v>13</v>
      </c>
      <c r="L38">
        <v>71189.78</v>
      </c>
      <c r="M38" s="2">
        <v>44745</v>
      </c>
      <c r="N38">
        <v>5</v>
      </c>
    </row>
    <row r="39" spans="1:14" x14ac:dyDescent="0.3">
      <c r="A39">
        <v>1052</v>
      </c>
      <c r="B39" t="s">
        <v>7</v>
      </c>
      <c r="C39" t="s">
        <v>14</v>
      </c>
      <c r="D39">
        <v>34176.86</v>
      </c>
      <c r="E39" s="2">
        <v>44920</v>
      </c>
      <c r="F39">
        <v>2</v>
      </c>
      <c r="I39">
        <v>1048</v>
      </c>
      <c r="J39" t="s">
        <v>11</v>
      </c>
      <c r="K39" t="s">
        <v>13</v>
      </c>
      <c r="L39">
        <v>69993.990000000005</v>
      </c>
      <c r="M39" s="2">
        <v>44892</v>
      </c>
      <c r="N39">
        <v>3</v>
      </c>
    </row>
    <row r="40" spans="1:14" x14ac:dyDescent="0.3">
      <c r="A40">
        <v>1083</v>
      </c>
      <c r="B40" t="s">
        <v>10</v>
      </c>
      <c r="C40" t="s">
        <v>14</v>
      </c>
      <c r="D40">
        <v>33415.53</v>
      </c>
      <c r="E40" s="2">
        <v>45137</v>
      </c>
      <c r="F40">
        <v>4</v>
      </c>
      <c r="I40">
        <v>1081</v>
      </c>
      <c r="J40" t="s">
        <v>6</v>
      </c>
      <c r="K40" t="s">
        <v>13</v>
      </c>
      <c r="L40">
        <v>69146.66</v>
      </c>
      <c r="M40" s="2">
        <v>45123</v>
      </c>
      <c r="N40">
        <v>3</v>
      </c>
    </row>
    <row r="41" spans="1:14" x14ac:dyDescent="0.3">
      <c r="A41">
        <v>1010</v>
      </c>
      <c r="B41" t="s">
        <v>9</v>
      </c>
      <c r="C41" t="s">
        <v>14</v>
      </c>
      <c r="D41">
        <v>33066.019999999997</v>
      </c>
      <c r="E41" s="2">
        <v>44626</v>
      </c>
      <c r="F41">
        <v>1</v>
      </c>
      <c r="I41">
        <v>1044</v>
      </c>
      <c r="J41" t="s">
        <v>8</v>
      </c>
      <c r="K41" t="s">
        <v>13</v>
      </c>
      <c r="L41">
        <v>65601.75</v>
      </c>
      <c r="M41" s="2">
        <v>44864</v>
      </c>
      <c r="N41">
        <v>4</v>
      </c>
    </row>
    <row r="42" spans="1:14" x14ac:dyDescent="0.3">
      <c r="A42">
        <v>1007</v>
      </c>
      <c r="B42" t="s">
        <v>9</v>
      </c>
      <c r="C42" t="s">
        <v>14</v>
      </c>
      <c r="D42">
        <v>32814.519999999997</v>
      </c>
      <c r="E42" s="2">
        <v>44605</v>
      </c>
      <c r="F42">
        <v>3</v>
      </c>
      <c r="I42">
        <v>1042</v>
      </c>
      <c r="J42" t="s">
        <v>9</v>
      </c>
      <c r="K42" t="s">
        <v>13</v>
      </c>
      <c r="L42">
        <v>64127.71</v>
      </c>
      <c r="M42" s="2">
        <v>44850</v>
      </c>
      <c r="N42">
        <v>1</v>
      </c>
    </row>
    <row r="43" spans="1:14" x14ac:dyDescent="0.3">
      <c r="A43">
        <v>1059</v>
      </c>
      <c r="B43" t="s">
        <v>8</v>
      </c>
      <c r="C43" t="s">
        <v>13</v>
      </c>
      <c r="D43">
        <v>77814.8</v>
      </c>
      <c r="E43" s="2">
        <v>44969</v>
      </c>
      <c r="F43">
        <v>5</v>
      </c>
      <c r="I43">
        <v>1043</v>
      </c>
      <c r="J43" t="s">
        <v>10</v>
      </c>
      <c r="K43" t="s">
        <v>13</v>
      </c>
      <c r="L43">
        <v>62911.79</v>
      </c>
      <c r="M43" s="2">
        <v>44857</v>
      </c>
      <c r="N43">
        <v>5</v>
      </c>
    </row>
    <row r="44" spans="1:14" x14ac:dyDescent="0.3">
      <c r="A44">
        <v>1004</v>
      </c>
      <c r="B44" t="s">
        <v>9</v>
      </c>
      <c r="C44" t="s">
        <v>13</v>
      </c>
      <c r="D44">
        <v>76666.17</v>
      </c>
      <c r="E44" s="2">
        <v>44584</v>
      </c>
      <c r="F44">
        <v>1</v>
      </c>
      <c r="I44">
        <v>1068</v>
      </c>
      <c r="J44" t="s">
        <v>9</v>
      </c>
      <c r="K44" t="s">
        <v>13</v>
      </c>
      <c r="L44">
        <v>61906.07</v>
      </c>
      <c r="M44" s="2">
        <v>45032</v>
      </c>
      <c r="N44">
        <v>2</v>
      </c>
    </row>
    <row r="45" spans="1:14" x14ac:dyDescent="0.3">
      <c r="A45">
        <v>1071</v>
      </c>
      <c r="B45" t="s">
        <v>10</v>
      </c>
      <c r="C45" t="s">
        <v>13</v>
      </c>
      <c r="D45">
        <v>74942.820000000007</v>
      </c>
      <c r="E45" s="2">
        <v>45053</v>
      </c>
      <c r="F45">
        <v>1</v>
      </c>
      <c r="I45">
        <v>1078</v>
      </c>
      <c r="J45" t="s">
        <v>7</v>
      </c>
      <c r="K45" t="s">
        <v>13</v>
      </c>
      <c r="L45">
        <v>61040.43</v>
      </c>
      <c r="M45" s="2">
        <v>45102</v>
      </c>
      <c r="N45">
        <v>3</v>
      </c>
    </row>
    <row r="46" spans="1:14" x14ac:dyDescent="0.3">
      <c r="A46">
        <v>1023</v>
      </c>
      <c r="B46" t="s">
        <v>6</v>
      </c>
      <c r="C46" t="s">
        <v>13</v>
      </c>
      <c r="D46">
        <v>73878.25</v>
      </c>
      <c r="E46" s="2">
        <v>44717</v>
      </c>
      <c r="F46">
        <v>1</v>
      </c>
      <c r="I46">
        <v>1009</v>
      </c>
      <c r="J46" t="s">
        <v>6</v>
      </c>
      <c r="K46" t="s">
        <v>13</v>
      </c>
      <c r="L46">
        <v>59475.65</v>
      </c>
      <c r="M46" s="2">
        <v>44619</v>
      </c>
      <c r="N46">
        <v>3</v>
      </c>
    </row>
    <row r="47" spans="1:14" x14ac:dyDescent="0.3">
      <c r="A47">
        <v>1095</v>
      </c>
      <c r="B47" t="s">
        <v>6</v>
      </c>
      <c r="C47" t="s">
        <v>13</v>
      </c>
      <c r="D47">
        <v>72513.91</v>
      </c>
      <c r="E47" s="2">
        <v>45221</v>
      </c>
      <c r="F47">
        <v>5</v>
      </c>
      <c r="I47">
        <v>1090</v>
      </c>
      <c r="J47" t="s">
        <v>9</v>
      </c>
      <c r="K47" t="s">
        <v>13</v>
      </c>
      <c r="L47">
        <v>58199.360000000001</v>
      </c>
      <c r="M47" s="2">
        <v>45186</v>
      </c>
      <c r="N47">
        <v>5</v>
      </c>
    </row>
    <row r="48" spans="1:14" x14ac:dyDescent="0.3">
      <c r="A48">
        <v>1002</v>
      </c>
      <c r="B48" t="s">
        <v>7</v>
      </c>
      <c r="C48" t="s">
        <v>13</v>
      </c>
      <c r="D48">
        <v>71684.88</v>
      </c>
      <c r="E48" s="2">
        <v>44570</v>
      </c>
      <c r="F48">
        <v>3</v>
      </c>
      <c r="I48">
        <v>1074</v>
      </c>
      <c r="J48" t="s">
        <v>9</v>
      </c>
      <c r="K48" t="s">
        <v>13</v>
      </c>
      <c r="L48">
        <v>58021.7</v>
      </c>
      <c r="M48" s="2">
        <v>45074</v>
      </c>
      <c r="N48">
        <v>5</v>
      </c>
    </row>
    <row r="49" spans="1:14" x14ac:dyDescent="0.3">
      <c r="A49">
        <v>1027</v>
      </c>
      <c r="B49" t="s">
        <v>8</v>
      </c>
      <c r="C49" t="s">
        <v>13</v>
      </c>
      <c r="D49">
        <v>71189.78</v>
      </c>
      <c r="E49" s="2">
        <v>44745</v>
      </c>
      <c r="F49">
        <v>5</v>
      </c>
      <c r="I49">
        <v>1020</v>
      </c>
      <c r="J49" t="s">
        <v>8</v>
      </c>
      <c r="K49" t="s">
        <v>13</v>
      </c>
      <c r="L49">
        <v>57750.98</v>
      </c>
      <c r="M49" s="2">
        <v>44696</v>
      </c>
      <c r="N49">
        <v>4</v>
      </c>
    </row>
    <row r="50" spans="1:14" x14ac:dyDescent="0.3">
      <c r="A50">
        <v>1048</v>
      </c>
      <c r="B50" t="s">
        <v>11</v>
      </c>
      <c r="C50" t="s">
        <v>13</v>
      </c>
      <c r="D50">
        <v>69993.990000000005</v>
      </c>
      <c r="E50" s="2">
        <v>44892</v>
      </c>
      <c r="F50">
        <v>3</v>
      </c>
      <c r="I50">
        <v>1040</v>
      </c>
      <c r="J50" t="s">
        <v>10</v>
      </c>
      <c r="K50" t="s">
        <v>13</v>
      </c>
      <c r="L50">
        <v>53966.05</v>
      </c>
      <c r="M50" s="2">
        <v>44836</v>
      </c>
      <c r="N50">
        <v>5</v>
      </c>
    </row>
    <row r="51" spans="1:14" x14ac:dyDescent="0.3">
      <c r="A51">
        <v>1081</v>
      </c>
      <c r="B51" t="s">
        <v>6</v>
      </c>
      <c r="C51" t="s">
        <v>13</v>
      </c>
      <c r="D51">
        <v>69146.66</v>
      </c>
      <c r="E51" s="2">
        <v>45123</v>
      </c>
      <c r="F51">
        <v>3</v>
      </c>
      <c r="I51">
        <v>1006</v>
      </c>
      <c r="J51" t="s">
        <v>6</v>
      </c>
      <c r="K51" t="s">
        <v>13</v>
      </c>
      <c r="L51">
        <v>53470.05</v>
      </c>
      <c r="M51" s="2">
        <v>44598</v>
      </c>
      <c r="N51">
        <v>2</v>
      </c>
    </row>
    <row r="52" spans="1:14" x14ac:dyDescent="0.3">
      <c r="A52">
        <v>1044</v>
      </c>
      <c r="B52" t="s">
        <v>8</v>
      </c>
      <c r="C52" t="s">
        <v>13</v>
      </c>
      <c r="D52">
        <v>65601.75</v>
      </c>
      <c r="E52" s="2">
        <v>44864</v>
      </c>
      <c r="F52">
        <v>4</v>
      </c>
      <c r="I52">
        <v>1065</v>
      </c>
      <c r="J52" t="s">
        <v>11</v>
      </c>
      <c r="K52" t="s">
        <v>13</v>
      </c>
      <c r="L52">
        <v>50952.05</v>
      </c>
      <c r="M52" s="2">
        <v>45011</v>
      </c>
      <c r="N52">
        <v>4</v>
      </c>
    </row>
    <row r="53" spans="1:14" x14ac:dyDescent="0.3">
      <c r="A53">
        <v>1042</v>
      </c>
      <c r="B53" t="s">
        <v>9</v>
      </c>
      <c r="C53" t="s">
        <v>13</v>
      </c>
      <c r="D53">
        <v>64127.71</v>
      </c>
      <c r="E53" s="2">
        <v>44850</v>
      </c>
      <c r="F53">
        <v>1</v>
      </c>
      <c r="I53">
        <v>1060</v>
      </c>
      <c r="J53" t="s">
        <v>8</v>
      </c>
      <c r="K53" t="s">
        <v>13</v>
      </c>
      <c r="L53">
        <v>39199.730000000003</v>
      </c>
      <c r="M53" s="2">
        <v>44976</v>
      </c>
      <c r="N53">
        <v>1</v>
      </c>
    </row>
    <row r="54" spans="1:14" x14ac:dyDescent="0.3">
      <c r="A54">
        <v>1043</v>
      </c>
      <c r="B54" t="s">
        <v>10</v>
      </c>
      <c r="C54" t="s">
        <v>13</v>
      </c>
      <c r="D54">
        <v>62911.79</v>
      </c>
      <c r="E54" s="2">
        <v>44857</v>
      </c>
      <c r="F54">
        <v>5</v>
      </c>
      <c r="I54">
        <v>1094</v>
      </c>
      <c r="J54" t="s">
        <v>6</v>
      </c>
      <c r="K54" t="s">
        <v>13</v>
      </c>
      <c r="L54">
        <v>38886.949999999997</v>
      </c>
      <c r="M54" s="2">
        <v>45214</v>
      </c>
      <c r="N54">
        <v>5</v>
      </c>
    </row>
    <row r="55" spans="1:14" x14ac:dyDescent="0.3">
      <c r="A55">
        <v>1068</v>
      </c>
      <c r="B55" t="s">
        <v>9</v>
      </c>
      <c r="C55" t="s">
        <v>13</v>
      </c>
      <c r="D55">
        <v>61906.07</v>
      </c>
      <c r="E55" s="2">
        <v>45032</v>
      </c>
      <c r="F55">
        <v>2</v>
      </c>
      <c r="I55">
        <v>1091</v>
      </c>
      <c r="J55" t="s">
        <v>11</v>
      </c>
      <c r="K55" t="s">
        <v>13</v>
      </c>
      <c r="L55">
        <v>34353.33</v>
      </c>
      <c r="M55" s="2">
        <v>45193</v>
      </c>
      <c r="N55">
        <v>5</v>
      </c>
    </row>
    <row r="56" spans="1:14" x14ac:dyDescent="0.3">
      <c r="A56">
        <v>1078</v>
      </c>
      <c r="B56" t="s">
        <v>7</v>
      </c>
      <c r="C56" t="s">
        <v>13</v>
      </c>
      <c r="D56">
        <v>61040.43</v>
      </c>
      <c r="E56" s="2">
        <v>45102</v>
      </c>
      <c r="F56">
        <v>3</v>
      </c>
      <c r="I56">
        <v>1029</v>
      </c>
      <c r="J56" t="s">
        <v>11</v>
      </c>
      <c r="K56" t="s">
        <v>13</v>
      </c>
      <c r="L56">
        <v>32664.73</v>
      </c>
      <c r="M56" s="2">
        <v>44759</v>
      </c>
      <c r="N56">
        <v>1</v>
      </c>
    </row>
    <row r="57" spans="1:14" x14ac:dyDescent="0.3">
      <c r="A57">
        <v>1009</v>
      </c>
      <c r="B57" t="s">
        <v>6</v>
      </c>
      <c r="C57" t="s">
        <v>13</v>
      </c>
      <c r="D57">
        <v>59475.65</v>
      </c>
      <c r="E57" s="2">
        <v>44619</v>
      </c>
      <c r="F57">
        <v>3</v>
      </c>
    </row>
    <row r="58" spans="1:14" x14ac:dyDescent="0.3">
      <c r="A58">
        <v>1090</v>
      </c>
      <c r="B58" t="s">
        <v>9</v>
      </c>
      <c r="C58" t="s">
        <v>13</v>
      </c>
      <c r="D58">
        <v>58199.360000000001</v>
      </c>
      <c r="E58" s="2">
        <v>45186</v>
      </c>
      <c r="F58">
        <v>5</v>
      </c>
    </row>
    <row r="59" spans="1:14" x14ac:dyDescent="0.3">
      <c r="A59">
        <v>1074</v>
      </c>
      <c r="B59" t="s">
        <v>9</v>
      </c>
      <c r="C59" t="s">
        <v>13</v>
      </c>
      <c r="D59">
        <v>58021.7</v>
      </c>
      <c r="E59" s="2">
        <v>45074</v>
      </c>
      <c r="F59">
        <v>5</v>
      </c>
    </row>
    <row r="60" spans="1:14" x14ac:dyDescent="0.3">
      <c r="A60">
        <v>1020</v>
      </c>
      <c r="B60" t="s">
        <v>8</v>
      </c>
      <c r="C60" t="s">
        <v>13</v>
      </c>
      <c r="D60">
        <v>57750.98</v>
      </c>
      <c r="E60" s="2">
        <v>44696</v>
      </c>
      <c r="F60">
        <v>4</v>
      </c>
    </row>
    <row r="61" spans="1:14" x14ac:dyDescent="0.3">
      <c r="A61">
        <v>1040</v>
      </c>
      <c r="B61" t="s">
        <v>10</v>
      </c>
      <c r="C61" t="s">
        <v>13</v>
      </c>
      <c r="D61">
        <v>53966.05</v>
      </c>
      <c r="E61" s="2">
        <v>44836</v>
      </c>
      <c r="F61">
        <v>5</v>
      </c>
    </row>
    <row r="62" spans="1:14" x14ac:dyDescent="0.3">
      <c r="A62">
        <v>1006</v>
      </c>
      <c r="B62" t="s">
        <v>6</v>
      </c>
      <c r="C62" t="s">
        <v>13</v>
      </c>
      <c r="D62">
        <v>53470.05</v>
      </c>
      <c r="E62" s="2">
        <v>44598</v>
      </c>
      <c r="F62">
        <v>2</v>
      </c>
    </row>
    <row r="63" spans="1:14" x14ac:dyDescent="0.3">
      <c r="A63">
        <v>1065</v>
      </c>
      <c r="B63" t="s">
        <v>11</v>
      </c>
      <c r="C63" t="s">
        <v>13</v>
      </c>
      <c r="D63">
        <v>50952.05</v>
      </c>
      <c r="E63" s="2">
        <v>45011</v>
      </c>
      <c r="F63">
        <v>4</v>
      </c>
    </row>
    <row r="64" spans="1:14" x14ac:dyDescent="0.3">
      <c r="A64">
        <v>1060</v>
      </c>
      <c r="B64" t="s">
        <v>8</v>
      </c>
      <c r="C64" t="s">
        <v>13</v>
      </c>
      <c r="D64">
        <v>39199.730000000003</v>
      </c>
      <c r="E64" s="2">
        <v>44976</v>
      </c>
      <c r="F64">
        <v>1</v>
      </c>
    </row>
    <row r="65" spans="1:6" x14ac:dyDescent="0.3">
      <c r="A65">
        <v>1094</v>
      </c>
      <c r="B65" t="s">
        <v>6</v>
      </c>
      <c r="C65" t="s">
        <v>13</v>
      </c>
      <c r="D65">
        <v>38886.949999999997</v>
      </c>
      <c r="E65" s="2">
        <v>45214</v>
      </c>
      <c r="F65">
        <v>5</v>
      </c>
    </row>
    <row r="66" spans="1:6" x14ac:dyDescent="0.3">
      <c r="A66">
        <v>1091</v>
      </c>
      <c r="B66" t="s">
        <v>11</v>
      </c>
      <c r="C66" t="s">
        <v>13</v>
      </c>
      <c r="D66">
        <v>34353.33</v>
      </c>
      <c r="E66" s="2">
        <v>45193</v>
      </c>
      <c r="F66">
        <v>5</v>
      </c>
    </row>
    <row r="67" spans="1:6" x14ac:dyDescent="0.3">
      <c r="A67">
        <v>1029</v>
      </c>
      <c r="B67" t="s">
        <v>11</v>
      </c>
      <c r="C67" t="s">
        <v>13</v>
      </c>
      <c r="D67">
        <v>32664.73</v>
      </c>
      <c r="E67" s="2">
        <v>44759</v>
      </c>
      <c r="F67">
        <v>1</v>
      </c>
    </row>
    <row r="68" spans="1:6" x14ac:dyDescent="0.3">
      <c r="A68">
        <v>1082</v>
      </c>
      <c r="B68" t="s">
        <v>10</v>
      </c>
      <c r="C68" t="s">
        <v>15</v>
      </c>
      <c r="D68">
        <v>88222.25</v>
      </c>
      <c r="E68" s="2">
        <v>45130</v>
      </c>
      <c r="F68">
        <v>3</v>
      </c>
    </row>
    <row r="69" spans="1:6" x14ac:dyDescent="0.3">
      <c r="A69">
        <v>1066</v>
      </c>
      <c r="B69" t="s">
        <v>11</v>
      </c>
      <c r="C69" t="s">
        <v>15</v>
      </c>
      <c r="D69">
        <v>76364.479999999996</v>
      </c>
      <c r="E69" s="2">
        <v>45018</v>
      </c>
      <c r="F69">
        <v>5</v>
      </c>
    </row>
    <row r="70" spans="1:6" x14ac:dyDescent="0.3">
      <c r="A70">
        <v>1072</v>
      </c>
      <c r="B70" t="s">
        <v>10</v>
      </c>
      <c r="C70" t="s">
        <v>15</v>
      </c>
      <c r="D70">
        <v>75709.350000000006</v>
      </c>
      <c r="E70" s="2">
        <v>45060</v>
      </c>
      <c r="F70">
        <v>5</v>
      </c>
    </row>
    <row r="71" spans="1:6" x14ac:dyDescent="0.3">
      <c r="A71">
        <v>1051</v>
      </c>
      <c r="B71" t="s">
        <v>10</v>
      </c>
      <c r="C71" t="s">
        <v>15</v>
      </c>
      <c r="D71">
        <v>68149.95</v>
      </c>
      <c r="E71" s="2">
        <v>44913</v>
      </c>
      <c r="F71">
        <v>1</v>
      </c>
    </row>
    <row r="72" spans="1:6" x14ac:dyDescent="0.3">
      <c r="A72">
        <v>1098</v>
      </c>
      <c r="B72" t="s">
        <v>7</v>
      </c>
      <c r="C72" t="s">
        <v>15</v>
      </c>
      <c r="D72">
        <v>67227.360000000001</v>
      </c>
      <c r="E72" s="2">
        <v>45242</v>
      </c>
      <c r="F72">
        <v>2</v>
      </c>
    </row>
    <row r="73" spans="1:6" x14ac:dyDescent="0.3">
      <c r="A73">
        <v>1054</v>
      </c>
      <c r="B73" t="s">
        <v>7</v>
      </c>
      <c r="C73" t="s">
        <v>15</v>
      </c>
      <c r="D73">
        <v>64769.49</v>
      </c>
      <c r="E73" s="2">
        <v>44934</v>
      </c>
      <c r="F73">
        <v>5</v>
      </c>
    </row>
    <row r="74" spans="1:6" x14ac:dyDescent="0.3">
      <c r="A74">
        <v>1061</v>
      </c>
      <c r="B74" t="s">
        <v>9</v>
      </c>
      <c r="C74" t="s">
        <v>15</v>
      </c>
      <c r="D74">
        <v>61673.35</v>
      </c>
      <c r="E74" s="2">
        <v>44983</v>
      </c>
      <c r="F74">
        <v>5</v>
      </c>
    </row>
    <row r="75" spans="1:6" x14ac:dyDescent="0.3">
      <c r="A75">
        <v>1056</v>
      </c>
      <c r="B75" t="s">
        <v>10</v>
      </c>
      <c r="C75" t="s">
        <v>15</v>
      </c>
      <c r="D75">
        <v>55816.639999999999</v>
      </c>
      <c r="E75" s="2">
        <v>44948</v>
      </c>
      <c r="F75">
        <v>3</v>
      </c>
    </row>
    <row r="76" spans="1:6" x14ac:dyDescent="0.3">
      <c r="A76">
        <v>1031</v>
      </c>
      <c r="B76" t="s">
        <v>11</v>
      </c>
      <c r="C76" t="s">
        <v>15</v>
      </c>
      <c r="D76">
        <v>54742</v>
      </c>
      <c r="E76" s="2">
        <v>44773</v>
      </c>
      <c r="F76">
        <v>4</v>
      </c>
    </row>
    <row r="77" spans="1:6" x14ac:dyDescent="0.3">
      <c r="A77">
        <v>1025</v>
      </c>
      <c r="B77" t="s">
        <v>8</v>
      </c>
      <c r="C77" t="s">
        <v>15</v>
      </c>
      <c r="D77">
        <v>53667.02</v>
      </c>
      <c r="E77" s="2">
        <v>44731</v>
      </c>
      <c r="F77">
        <v>5</v>
      </c>
    </row>
    <row r="78" spans="1:6" x14ac:dyDescent="0.3">
      <c r="A78">
        <v>1080</v>
      </c>
      <c r="B78" t="s">
        <v>7</v>
      </c>
      <c r="C78" t="s">
        <v>15</v>
      </c>
      <c r="D78">
        <v>51899.29</v>
      </c>
      <c r="E78" s="2">
        <v>45116</v>
      </c>
      <c r="F78">
        <v>4</v>
      </c>
    </row>
    <row r="79" spans="1:6" x14ac:dyDescent="0.3">
      <c r="A79">
        <v>1019</v>
      </c>
      <c r="B79" t="s">
        <v>9</v>
      </c>
      <c r="C79" t="s">
        <v>15</v>
      </c>
      <c r="D79">
        <v>47544.5</v>
      </c>
      <c r="E79" s="2">
        <v>44689</v>
      </c>
      <c r="F79">
        <v>4</v>
      </c>
    </row>
    <row r="80" spans="1:6" x14ac:dyDescent="0.3">
      <c r="A80">
        <v>1011</v>
      </c>
      <c r="B80" t="s">
        <v>8</v>
      </c>
      <c r="C80" t="s">
        <v>15</v>
      </c>
      <c r="D80">
        <v>43936.43</v>
      </c>
      <c r="E80" s="2">
        <v>44633</v>
      </c>
      <c r="F80">
        <v>4</v>
      </c>
    </row>
    <row r="81" spans="1:6" x14ac:dyDescent="0.3">
      <c r="A81">
        <v>1028</v>
      </c>
      <c r="B81" t="s">
        <v>11</v>
      </c>
      <c r="C81" t="s">
        <v>15</v>
      </c>
      <c r="D81">
        <v>40921.39</v>
      </c>
      <c r="E81" s="2">
        <v>44752</v>
      </c>
      <c r="F81">
        <v>2</v>
      </c>
    </row>
    <row r="82" spans="1:6" x14ac:dyDescent="0.3">
      <c r="A82">
        <v>1089</v>
      </c>
      <c r="B82" t="s">
        <v>8</v>
      </c>
      <c r="C82" t="s">
        <v>15</v>
      </c>
      <c r="D82">
        <v>39112.160000000003</v>
      </c>
      <c r="E82" s="2">
        <v>45179</v>
      </c>
      <c r="F82">
        <v>1</v>
      </c>
    </row>
    <row r="83" spans="1:6" x14ac:dyDescent="0.3">
      <c r="A83">
        <v>1062</v>
      </c>
      <c r="B83" t="s">
        <v>6</v>
      </c>
      <c r="C83" t="s">
        <v>15</v>
      </c>
      <c r="D83">
        <v>38968.25</v>
      </c>
      <c r="E83" s="2">
        <v>44990</v>
      </c>
      <c r="F83">
        <v>3</v>
      </c>
    </row>
    <row r="84" spans="1:6" x14ac:dyDescent="0.3">
      <c r="A84">
        <v>1014</v>
      </c>
      <c r="B84" t="s">
        <v>8</v>
      </c>
      <c r="C84" t="s">
        <v>15</v>
      </c>
      <c r="D84">
        <v>30147.57</v>
      </c>
      <c r="E84" s="2">
        <v>44654</v>
      </c>
      <c r="F84">
        <v>5</v>
      </c>
    </row>
    <row r="85" spans="1:6" x14ac:dyDescent="0.3">
      <c r="A85">
        <v>1041</v>
      </c>
      <c r="B85" t="s">
        <v>11</v>
      </c>
      <c r="C85" t="s">
        <v>16</v>
      </c>
      <c r="D85">
        <v>89860.39</v>
      </c>
      <c r="E85" s="2">
        <v>44843</v>
      </c>
      <c r="F85">
        <v>4</v>
      </c>
    </row>
    <row r="86" spans="1:6" x14ac:dyDescent="0.3">
      <c r="A86">
        <v>1039</v>
      </c>
      <c r="B86" t="s">
        <v>10</v>
      </c>
      <c r="C86" t="s">
        <v>16</v>
      </c>
      <c r="D86">
        <v>80192.33</v>
      </c>
      <c r="E86" s="2">
        <v>44829</v>
      </c>
      <c r="F86">
        <v>5</v>
      </c>
    </row>
    <row r="87" spans="1:6" x14ac:dyDescent="0.3">
      <c r="A87">
        <v>1016</v>
      </c>
      <c r="B87" t="s">
        <v>8</v>
      </c>
      <c r="C87" t="s">
        <v>16</v>
      </c>
      <c r="D87">
        <v>67831.460000000006</v>
      </c>
      <c r="E87" s="2">
        <v>44668</v>
      </c>
      <c r="F87">
        <v>3</v>
      </c>
    </row>
    <row r="88" spans="1:6" x14ac:dyDescent="0.3">
      <c r="A88">
        <v>1085</v>
      </c>
      <c r="B88" t="s">
        <v>8</v>
      </c>
      <c r="C88" t="s">
        <v>16</v>
      </c>
      <c r="D88">
        <v>63465.24</v>
      </c>
      <c r="E88" s="2">
        <v>45151</v>
      </c>
      <c r="F88">
        <v>2</v>
      </c>
    </row>
    <row r="89" spans="1:6" x14ac:dyDescent="0.3">
      <c r="A89">
        <v>1053</v>
      </c>
      <c r="B89" t="s">
        <v>9</v>
      </c>
      <c r="C89" t="s">
        <v>16</v>
      </c>
      <c r="D89">
        <v>59556.5</v>
      </c>
      <c r="E89" s="2">
        <v>44927</v>
      </c>
      <c r="F89">
        <v>2</v>
      </c>
    </row>
    <row r="90" spans="1:6" x14ac:dyDescent="0.3">
      <c r="A90">
        <v>1075</v>
      </c>
      <c r="B90" t="s">
        <v>11</v>
      </c>
      <c r="C90" t="s">
        <v>16</v>
      </c>
      <c r="D90">
        <v>58817.58</v>
      </c>
      <c r="E90" s="2">
        <v>45081</v>
      </c>
      <c r="F90">
        <v>2</v>
      </c>
    </row>
    <row r="91" spans="1:6" x14ac:dyDescent="0.3">
      <c r="A91">
        <v>1058</v>
      </c>
      <c r="B91" t="s">
        <v>10</v>
      </c>
      <c r="C91" t="s">
        <v>16</v>
      </c>
      <c r="D91">
        <v>51696.24</v>
      </c>
      <c r="E91" s="2">
        <v>44962</v>
      </c>
      <c r="F91">
        <v>3</v>
      </c>
    </row>
    <row r="92" spans="1:6" x14ac:dyDescent="0.3">
      <c r="A92">
        <v>1088</v>
      </c>
      <c r="B92" t="s">
        <v>8</v>
      </c>
      <c r="C92" t="s">
        <v>16</v>
      </c>
      <c r="D92">
        <v>48239.83</v>
      </c>
      <c r="E92" s="2">
        <v>45172</v>
      </c>
      <c r="F92">
        <v>1</v>
      </c>
    </row>
    <row r="93" spans="1:6" x14ac:dyDescent="0.3">
      <c r="A93">
        <v>1045</v>
      </c>
      <c r="B93" t="s">
        <v>8</v>
      </c>
      <c r="C93" t="s">
        <v>16</v>
      </c>
      <c r="D93">
        <v>44038.78</v>
      </c>
      <c r="E93" s="2">
        <v>44871</v>
      </c>
      <c r="F93">
        <v>3</v>
      </c>
    </row>
    <row r="94" spans="1:6" x14ac:dyDescent="0.3">
      <c r="A94">
        <v>1093</v>
      </c>
      <c r="B94" t="s">
        <v>6</v>
      </c>
      <c r="C94" t="s">
        <v>16</v>
      </c>
      <c r="D94">
        <v>38467.74</v>
      </c>
      <c r="E94" s="2">
        <v>45207</v>
      </c>
      <c r="F94">
        <v>2</v>
      </c>
    </row>
    <row r="95" spans="1:6" x14ac:dyDescent="0.3">
      <c r="A95">
        <v>1038</v>
      </c>
      <c r="B95" t="s">
        <v>11</v>
      </c>
      <c r="C95" t="s">
        <v>16</v>
      </c>
      <c r="D95">
        <v>37417.06</v>
      </c>
      <c r="E95" s="2">
        <v>44822</v>
      </c>
      <c r="F95">
        <v>3</v>
      </c>
    </row>
    <row r="96" spans="1:6" x14ac:dyDescent="0.3">
      <c r="A96">
        <v>1049</v>
      </c>
      <c r="B96" t="s">
        <v>11</v>
      </c>
      <c r="C96" t="s">
        <v>16</v>
      </c>
      <c r="D96">
        <v>34601.910000000003</v>
      </c>
      <c r="E96" s="2">
        <v>44899</v>
      </c>
      <c r="F96">
        <v>3</v>
      </c>
    </row>
    <row r="97" spans="1:6" x14ac:dyDescent="0.3">
      <c r="A97">
        <v>1013</v>
      </c>
      <c r="B97" t="s">
        <v>10</v>
      </c>
      <c r="C97" t="s">
        <v>16</v>
      </c>
      <c r="D97">
        <v>33336.29</v>
      </c>
      <c r="E97" s="2">
        <v>44647</v>
      </c>
      <c r="F97">
        <v>3</v>
      </c>
    </row>
    <row r="98" spans="1:6" x14ac:dyDescent="0.3">
      <c r="A98">
        <v>1024</v>
      </c>
      <c r="B98" t="s">
        <v>10</v>
      </c>
      <c r="C98" t="s">
        <v>16</v>
      </c>
      <c r="D98">
        <v>33311.33</v>
      </c>
      <c r="E98" s="2">
        <v>44724</v>
      </c>
      <c r="F98">
        <v>3</v>
      </c>
    </row>
    <row r="99" spans="1:6" x14ac:dyDescent="0.3">
      <c r="A99">
        <v>1076</v>
      </c>
      <c r="B99" t="s">
        <v>6</v>
      </c>
      <c r="C99" t="s">
        <v>16</v>
      </c>
      <c r="D99">
        <v>31700.85</v>
      </c>
      <c r="E99" s="2">
        <v>45088</v>
      </c>
      <c r="F99">
        <v>1</v>
      </c>
    </row>
    <row r="100" spans="1:6" x14ac:dyDescent="0.3">
      <c r="A100">
        <v>1030</v>
      </c>
      <c r="B100" t="s">
        <v>6</v>
      </c>
      <c r="C100" t="s">
        <v>16</v>
      </c>
      <c r="D100">
        <v>31643.86</v>
      </c>
      <c r="E100" s="2">
        <v>44766</v>
      </c>
      <c r="F100">
        <v>2</v>
      </c>
    </row>
    <row r="101" spans="1:6" x14ac:dyDescent="0.3">
      <c r="A101">
        <v>1017</v>
      </c>
      <c r="B101" t="s">
        <v>10</v>
      </c>
      <c r="C101" t="s">
        <v>16</v>
      </c>
      <c r="D101">
        <v>30310.639999999999</v>
      </c>
      <c r="E101" s="2">
        <v>44675</v>
      </c>
      <c r="F101">
        <v>5</v>
      </c>
    </row>
  </sheetData>
  <sortState xmlns:xlrd2="http://schemas.microsoft.com/office/spreadsheetml/2017/richdata2" ref="A2:F101">
    <sortCondition ref="C2:C101"/>
    <sortCondition descending="1" ref="D2:D101"/>
  </sortState>
  <mergeCells count="4">
    <mergeCell ref="I6:N6"/>
    <mergeCell ref="P6:Q6"/>
    <mergeCell ref="P14:Q14"/>
    <mergeCell ref="P17:Q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73AF6-B0C2-45E9-85EB-B25520F9E6F4}">
  <dimension ref="A1:Q102"/>
  <sheetViews>
    <sheetView tabSelected="1" topLeftCell="A13" zoomScale="78" workbookViewId="0">
      <selection activeCell="G28" sqref="G28"/>
    </sheetView>
  </sheetViews>
  <sheetFormatPr defaultColWidth="8.6640625" defaultRowHeight="14.4" x14ac:dyDescent="0.3"/>
  <cols>
    <col min="1" max="1" width="11.5546875" bestFit="1" customWidth="1"/>
    <col min="2" max="2" width="7.33203125" bestFit="1" customWidth="1"/>
    <col min="3" max="3" width="11.109375" bestFit="1" customWidth="1"/>
    <col min="4" max="4" width="13.21875" customWidth="1"/>
    <col min="5" max="5" width="21.5546875" customWidth="1"/>
    <col min="6" max="6" width="17.21875" bestFit="1" customWidth="1"/>
    <col min="7" max="7" width="11" bestFit="1" customWidth="1"/>
    <col min="9" max="9" width="17.77734375" customWidth="1"/>
    <col min="10" max="10" width="20.109375" customWidth="1"/>
    <col min="11" max="11" width="15.21875" customWidth="1"/>
    <col min="12" max="12" width="18.5546875" customWidth="1"/>
    <col min="13" max="13" width="18.6640625" bestFit="1" customWidth="1"/>
    <col min="15" max="15" width="13" bestFit="1" customWidth="1"/>
    <col min="16" max="16" width="13.44140625" bestFit="1" customWidth="1"/>
    <col min="17" max="17" width="12.6640625" customWidth="1"/>
  </cols>
  <sheetData>
    <row r="1" spans="1:17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8" t="s">
        <v>77</v>
      </c>
      <c r="I1" s="4" t="s">
        <v>46</v>
      </c>
      <c r="O1" s="11" t="s">
        <v>65</v>
      </c>
      <c r="P1" s="11" t="s">
        <v>66</v>
      </c>
      <c r="Q1" s="11" t="s">
        <v>68</v>
      </c>
    </row>
    <row r="2" spans="1:17" ht="15.6" x14ac:dyDescent="0.3">
      <c r="A2">
        <v>1001</v>
      </c>
      <c r="B2" t="s">
        <v>6</v>
      </c>
      <c r="C2" t="s">
        <v>12</v>
      </c>
      <c r="D2">
        <v>49297.64</v>
      </c>
      <c r="E2" s="2">
        <v>44563</v>
      </c>
      <c r="F2">
        <v>1</v>
      </c>
      <c r="G2" t="str" cm="1">
        <f t="array" ref="G2:G101">TEXT(E2:E101, "yyyy-mmm")</f>
        <v>2022-Jan</v>
      </c>
      <c r="I2" s="4" t="s">
        <v>47</v>
      </c>
      <c r="O2" s="10" t="s">
        <v>76</v>
      </c>
      <c r="P2" s="10" t="s">
        <v>67</v>
      </c>
      <c r="Q2" s="1" t="s">
        <v>4</v>
      </c>
    </row>
    <row r="3" spans="1:17" ht="15.6" x14ac:dyDescent="0.3">
      <c r="A3">
        <v>1002</v>
      </c>
      <c r="B3" t="s">
        <v>7</v>
      </c>
      <c r="C3" t="s">
        <v>13</v>
      </c>
      <c r="D3">
        <v>71684.88</v>
      </c>
      <c r="E3" s="2">
        <v>44570</v>
      </c>
      <c r="F3">
        <v>3</v>
      </c>
      <c r="G3" t="str">
        <v>2022-Jan</v>
      </c>
      <c r="I3" s="4" t="s">
        <v>48</v>
      </c>
      <c r="O3" t="str" cm="1">
        <f t="array" ref="O3:O102">LEFT(B2:B101,1)</f>
        <v>M</v>
      </c>
      <c r="P3" s="14">
        <f>MROUND(D2,1000)</f>
        <v>49000</v>
      </c>
      <c r="Q3" t="str" cm="1">
        <f t="array" ref="Q3:Q102">TEXT(E2:E101, "yyyy-mm-dd")</f>
        <v>2022-01-02</v>
      </c>
    </row>
    <row r="4" spans="1:17" ht="15.6" x14ac:dyDescent="0.3">
      <c r="A4">
        <v>1003</v>
      </c>
      <c r="B4" t="s">
        <v>8</v>
      </c>
      <c r="C4" t="s">
        <v>12</v>
      </c>
      <c r="D4">
        <v>45897.46</v>
      </c>
      <c r="E4" s="2">
        <v>44577</v>
      </c>
      <c r="F4">
        <v>2</v>
      </c>
      <c r="G4" t="str">
        <v>2022-Jan</v>
      </c>
      <c r="I4" s="4" t="s">
        <v>49</v>
      </c>
      <c r="O4" t="str">
        <v>T</v>
      </c>
      <c r="P4" s="14">
        <f t="shared" ref="P4:P67" si="0">MROUND(D3,1000)</f>
        <v>72000</v>
      </c>
      <c r="Q4" t="str">
        <v>2022-01-09</v>
      </c>
    </row>
    <row r="5" spans="1:17" ht="15.6" x14ac:dyDescent="0.3">
      <c r="A5">
        <v>1004</v>
      </c>
      <c r="B5" t="s">
        <v>9</v>
      </c>
      <c r="C5" t="s">
        <v>13</v>
      </c>
      <c r="D5">
        <v>76666.17</v>
      </c>
      <c r="E5" s="2">
        <v>44584</v>
      </c>
      <c r="F5">
        <v>1</v>
      </c>
      <c r="G5" t="str">
        <v>2022-Jan</v>
      </c>
      <c r="I5" s="4" t="s">
        <v>50</v>
      </c>
      <c r="O5" t="str">
        <v>J</v>
      </c>
      <c r="P5" s="14">
        <f t="shared" si="0"/>
        <v>46000</v>
      </c>
      <c r="Q5" t="str">
        <v>2022-01-16</v>
      </c>
    </row>
    <row r="6" spans="1:17" ht="15.6" x14ac:dyDescent="0.3">
      <c r="A6">
        <v>1005</v>
      </c>
      <c r="B6" t="s">
        <v>7</v>
      </c>
      <c r="C6" t="s">
        <v>12</v>
      </c>
      <c r="D6">
        <v>86533.06</v>
      </c>
      <c r="E6" s="2">
        <v>44591</v>
      </c>
      <c r="F6">
        <v>4</v>
      </c>
      <c r="G6" t="str">
        <v>2022-Jan</v>
      </c>
      <c r="I6" s="4" t="s">
        <v>51</v>
      </c>
      <c r="O6" t="str">
        <v>C</v>
      </c>
      <c r="P6" s="14">
        <f t="shared" si="0"/>
        <v>77000</v>
      </c>
      <c r="Q6" t="str">
        <v>2022-01-23</v>
      </c>
    </row>
    <row r="7" spans="1:17" ht="15.6" x14ac:dyDescent="0.3">
      <c r="A7">
        <v>1006</v>
      </c>
      <c r="B7" t="s">
        <v>6</v>
      </c>
      <c r="C7" t="s">
        <v>13</v>
      </c>
      <c r="D7">
        <v>53470.05</v>
      </c>
      <c r="E7" s="2">
        <v>44598</v>
      </c>
      <c r="F7">
        <v>2</v>
      </c>
      <c r="G7" t="str">
        <v>2022-Feb</v>
      </c>
      <c r="I7" s="4" t="s">
        <v>52</v>
      </c>
      <c r="O7" t="str">
        <v>T</v>
      </c>
      <c r="P7" s="14">
        <f t="shared" si="0"/>
        <v>87000</v>
      </c>
      <c r="Q7" t="str">
        <v>2022-01-30</v>
      </c>
    </row>
    <row r="8" spans="1:17" ht="15.6" x14ac:dyDescent="0.3">
      <c r="A8">
        <v>1007</v>
      </c>
      <c r="B8" t="s">
        <v>9</v>
      </c>
      <c r="C8" t="s">
        <v>14</v>
      </c>
      <c r="D8">
        <v>32814.519999999997</v>
      </c>
      <c r="E8" s="2">
        <v>44605</v>
      </c>
      <c r="F8">
        <v>3</v>
      </c>
      <c r="G8" t="str">
        <v>2022-Feb</v>
      </c>
      <c r="I8" s="4" t="s">
        <v>53</v>
      </c>
      <c r="O8" t="str">
        <v>M</v>
      </c>
      <c r="P8" s="14">
        <f t="shared" si="0"/>
        <v>53000</v>
      </c>
      <c r="Q8" t="str">
        <v>2022-02-06</v>
      </c>
    </row>
    <row r="9" spans="1:17" ht="15.6" x14ac:dyDescent="0.3">
      <c r="A9">
        <v>1008</v>
      </c>
      <c r="B9" t="s">
        <v>10</v>
      </c>
      <c r="C9" t="s">
        <v>14</v>
      </c>
      <c r="D9">
        <v>35021.620000000003</v>
      </c>
      <c r="E9" s="2">
        <v>44612</v>
      </c>
      <c r="F9">
        <v>4</v>
      </c>
      <c r="G9" t="str">
        <v>2022-Feb</v>
      </c>
      <c r="I9" s="4" t="s">
        <v>54</v>
      </c>
      <c r="O9" t="str">
        <v>C</v>
      </c>
      <c r="P9" s="14">
        <f t="shared" si="0"/>
        <v>33000</v>
      </c>
      <c r="Q9" t="str">
        <v>2022-02-13</v>
      </c>
    </row>
    <row r="10" spans="1:17" ht="15.6" x14ac:dyDescent="0.3">
      <c r="A10">
        <v>1009</v>
      </c>
      <c r="B10" t="s">
        <v>6</v>
      </c>
      <c r="C10" t="s">
        <v>13</v>
      </c>
      <c r="D10">
        <v>59475.65</v>
      </c>
      <c r="E10" s="2">
        <v>44619</v>
      </c>
      <c r="F10">
        <v>3</v>
      </c>
      <c r="G10" t="str">
        <v>2022-Feb</v>
      </c>
      <c r="I10" s="4" t="s">
        <v>55</v>
      </c>
      <c r="O10" t="str">
        <v>A</v>
      </c>
      <c r="P10" s="14">
        <f t="shared" si="0"/>
        <v>35000</v>
      </c>
      <c r="Q10" t="str">
        <v>2022-02-20</v>
      </c>
    </row>
    <row r="11" spans="1:17" x14ac:dyDescent="0.3">
      <c r="A11">
        <v>1010</v>
      </c>
      <c r="B11" t="s">
        <v>9</v>
      </c>
      <c r="C11" t="s">
        <v>14</v>
      </c>
      <c r="D11">
        <v>33066.019999999997</v>
      </c>
      <c r="E11" s="2">
        <v>44626</v>
      </c>
      <c r="F11">
        <v>1</v>
      </c>
      <c r="G11" t="str">
        <v>2022-Mar</v>
      </c>
      <c r="O11" t="str">
        <v>M</v>
      </c>
      <c r="P11" s="14">
        <f t="shared" si="0"/>
        <v>59000</v>
      </c>
      <c r="Q11" t="str">
        <v>2022-02-27</v>
      </c>
    </row>
    <row r="12" spans="1:17" x14ac:dyDescent="0.3">
      <c r="A12">
        <v>1011</v>
      </c>
      <c r="B12" t="s">
        <v>8</v>
      </c>
      <c r="C12" t="s">
        <v>15</v>
      </c>
      <c r="D12">
        <v>43936.43</v>
      </c>
      <c r="E12" s="2">
        <v>44633</v>
      </c>
      <c r="F12">
        <v>4</v>
      </c>
      <c r="G12" t="str">
        <v>2022-Mar</v>
      </c>
      <c r="I12" s="12" t="s">
        <v>57</v>
      </c>
      <c r="J12" s="12"/>
      <c r="K12" s="12" t="s">
        <v>60</v>
      </c>
      <c r="L12" s="12"/>
      <c r="M12" s="13" t="s">
        <v>69</v>
      </c>
      <c r="O12" t="str">
        <v>C</v>
      </c>
      <c r="P12" s="14">
        <f t="shared" si="0"/>
        <v>33000</v>
      </c>
      <c r="Q12" t="str">
        <v>2022-03-06</v>
      </c>
    </row>
    <row r="13" spans="1:17" x14ac:dyDescent="0.3">
      <c r="A13">
        <v>1012</v>
      </c>
      <c r="B13" t="s">
        <v>10</v>
      </c>
      <c r="C13" t="s">
        <v>12</v>
      </c>
      <c r="D13">
        <v>82977.2</v>
      </c>
      <c r="E13" s="2">
        <v>44640</v>
      </c>
      <c r="F13">
        <v>1</v>
      </c>
      <c r="G13" t="str">
        <v>2022-Mar</v>
      </c>
      <c r="I13" s="1" t="s">
        <v>2</v>
      </c>
      <c r="J13" s="7" t="s">
        <v>56</v>
      </c>
      <c r="K13" s="7" t="s">
        <v>58</v>
      </c>
      <c r="L13" s="7" t="s">
        <v>59</v>
      </c>
      <c r="M13" s="7" t="s">
        <v>70</v>
      </c>
      <c r="O13" t="str">
        <v>J</v>
      </c>
      <c r="P13" s="14">
        <f t="shared" si="0"/>
        <v>44000</v>
      </c>
      <c r="Q13" t="str">
        <v>2022-03-13</v>
      </c>
    </row>
    <row r="14" spans="1:17" x14ac:dyDescent="0.3">
      <c r="A14">
        <v>1013</v>
      </c>
      <c r="B14" t="s">
        <v>10</v>
      </c>
      <c r="C14" t="s">
        <v>16</v>
      </c>
      <c r="D14">
        <v>33336.29</v>
      </c>
      <c r="E14" s="2">
        <v>44647</v>
      </c>
      <c r="F14">
        <v>3</v>
      </c>
      <c r="G14" t="str">
        <v>2022-Mar</v>
      </c>
      <c r="I14" t="str" cm="1">
        <f t="array" ref="I14:I18">_xlfn.UNIQUE(C2:C101)</f>
        <v>Finance</v>
      </c>
      <c r="J14" cm="1">
        <f t="array" ref="J14:J18">COUNTIF(C2:C101,_xlfn.ANCHORARRAY(I14))</f>
        <v>20</v>
      </c>
      <c r="K14" cm="1">
        <f t="array" ref="K14:K18">_xlfn.MAXIFS(D2:D101,C2:C101,_xlfn.ANCHORARRAY(I14))</f>
        <v>89931.59</v>
      </c>
      <c r="L14" cm="1">
        <f t="array" ref="L14:L18">_xlfn.MINIFS(D2:D101,C2:C101,_xlfn.ANCHORARRAY(I14))</f>
        <v>30924.66</v>
      </c>
      <c r="M14" s="3" cm="1">
        <f t="array" ref="M14:M18">AVERAGEIF(C2:C101,_xlfn.ANCHORARRAY(I14),D2:D101)</f>
        <v>65381.908999999985</v>
      </c>
      <c r="O14" t="str">
        <v>A</v>
      </c>
      <c r="P14" s="14">
        <f t="shared" si="0"/>
        <v>83000</v>
      </c>
      <c r="Q14" t="str">
        <v>2022-03-20</v>
      </c>
    </row>
    <row r="15" spans="1:17" x14ac:dyDescent="0.3">
      <c r="A15">
        <v>1014</v>
      </c>
      <c r="B15" t="s">
        <v>8</v>
      </c>
      <c r="C15" t="s">
        <v>15</v>
      </c>
      <c r="D15">
        <v>30147.57</v>
      </c>
      <c r="E15" s="2">
        <v>44654</v>
      </c>
      <c r="F15">
        <v>5</v>
      </c>
      <c r="G15" t="str">
        <v>2022-Apr</v>
      </c>
      <c r="I15" t="str">
        <v>IT</v>
      </c>
      <c r="J15">
        <v>25</v>
      </c>
      <c r="K15">
        <v>77814.8</v>
      </c>
      <c r="L15">
        <v>32664.73</v>
      </c>
      <c r="M15" s="3">
        <v>60414.383599999994</v>
      </c>
      <c r="O15" t="str">
        <v>A</v>
      </c>
      <c r="P15" s="14">
        <f t="shared" si="0"/>
        <v>33000</v>
      </c>
      <c r="Q15" t="str">
        <v>2022-03-27</v>
      </c>
    </row>
    <row r="16" spans="1:17" x14ac:dyDescent="0.3">
      <c r="A16">
        <v>1015</v>
      </c>
      <c r="B16" t="s">
        <v>8</v>
      </c>
      <c r="C16" t="s">
        <v>12</v>
      </c>
      <c r="D16">
        <v>75902.600000000006</v>
      </c>
      <c r="E16" s="2">
        <v>44661</v>
      </c>
      <c r="F16">
        <v>5</v>
      </c>
      <c r="G16" t="str">
        <v>2022-Apr</v>
      </c>
      <c r="I16" t="str">
        <v>HR</v>
      </c>
      <c r="J16">
        <v>21</v>
      </c>
      <c r="K16">
        <v>89105.47</v>
      </c>
      <c r="L16">
        <v>32814.519999999997</v>
      </c>
      <c r="M16" s="3">
        <v>58779.759999999987</v>
      </c>
      <c r="O16" t="str">
        <v>J</v>
      </c>
      <c r="P16" s="14">
        <f t="shared" si="0"/>
        <v>30000</v>
      </c>
      <c r="Q16" t="str">
        <v>2022-04-03</v>
      </c>
    </row>
    <row r="17" spans="1:17" x14ac:dyDescent="0.3">
      <c r="A17">
        <v>1016</v>
      </c>
      <c r="B17" t="s">
        <v>8</v>
      </c>
      <c r="C17" t="s">
        <v>16</v>
      </c>
      <c r="D17">
        <v>67831.460000000006</v>
      </c>
      <c r="E17" s="2">
        <v>44668</v>
      </c>
      <c r="F17">
        <v>3</v>
      </c>
      <c r="G17" t="str">
        <v>2022-Apr</v>
      </c>
      <c r="I17" t="str">
        <v>Marketing</v>
      </c>
      <c r="J17">
        <v>17</v>
      </c>
      <c r="K17">
        <v>88222.25</v>
      </c>
      <c r="L17">
        <v>30147.57</v>
      </c>
      <c r="M17" s="3">
        <v>56404.204705882352</v>
      </c>
      <c r="O17" t="str">
        <v>J</v>
      </c>
      <c r="P17" s="14">
        <f t="shared" si="0"/>
        <v>76000</v>
      </c>
      <c r="Q17" t="str">
        <v>2022-04-10</v>
      </c>
    </row>
    <row r="18" spans="1:17" x14ac:dyDescent="0.3">
      <c r="A18">
        <v>1017</v>
      </c>
      <c r="B18" t="s">
        <v>10</v>
      </c>
      <c r="C18" t="s">
        <v>16</v>
      </c>
      <c r="D18">
        <v>30310.639999999999</v>
      </c>
      <c r="E18" s="2">
        <v>44675</v>
      </c>
      <c r="F18">
        <v>5</v>
      </c>
      <c r="G18" t="str">
        <v>2022-Apr</v>
      </c>
      <c r="I18" t="str">
        <v>Sales</v>
      </c>
      <c r="J18">
        <v>17</v>
      </c>
      <c r="K18">
        <v>89860.39</v>
      </c>
      <c r="L18">
        <v>30310.639999999999</v>
      </c>
      <c r="M18" s="3">
        <v>49087.531176470584</v>
      </c>
      <c r="O18" t="str">
        <v>J</v>
      </c>
      <c r="P18" s="14">
        <f t="shared" si="0"/>
        <v>68000</v>
      </c>
      <c r="Q18" t="str">
        <v>2022-04-17</v>
      </c>
    </row>
    <row r="19" spans="1:17" ht="15" thickBot="1" x14ac:dyDescent="0.35">
      <c r="A19">
        <v>1018</v>
      </c>
      <c r="B19" t="s">
        <v>8</v>
      </c>
      <c r="C19" t="s">
        <v>12</v>
      </c>
      <c r="D19">
        <v>77702.490000000005</v>
      </c>
      <c r="E19" s="2">
        <v>44682</v>
      </c>
      <c r="F19">
        <v>4</v>
      </c>
      <c r="G19" t="str">
        <v>2022-May</v>
      </c>
      <c r="O19" t="str">
        <v>A</v>
      </c>
      <c r="P19" s="14">
        <f t="shared" si="0"/>
        <v>30000</v>
      </c>
      <c r="Q19" t="str">
        <v>2022-04-24</v>
      </c>
    </row>
    <row r="20" spans="1:17" x14ac:dyDescent="0.3">
      <c r="A20">
        <v>1019</v>
      </c>
      <c r="B20" t="s">
        <v>9</v>
      </c>
      <c r="C20" t="s">
        <v>15</v>
      </c>
      <c r="D20">
        <v>47544.5</v>
      </c>
      <c r="E20" s="2">
        <v>44689</v>
      </c>
      <c r="F20">
        <v>4</v>
      </c>
      <c r="G20" t="str">
        <v>2022-May</v>
      </c>
      <c r="I20" s="18" t="s">
        <v>61</v>
      </c>
      <c r="J20" s="19"/>
      <c r="K20" s="19" t="s">
        <v>73</v>
      </c>
      <c r="L20" s="19"/>
      <c r="M20" s="20" t="s">
        <v>74</v>
      </c>
      <c r="O20" t="str">
        <v>J</v>
      </c>
      <c r="P20" s="14">
        <f t="shared" si="0"/>
        <v>78000</v>
      </c>
      <c r="Q20" t="str">
        <v>2022-05-01</v>
      </c>
    </row>
    <row r="21" spans="1:17" x14ac:dyDescent="0.3">
      <c r="A21">
        <v>1020</v>
      </c>
      <c r="B21" t="s">
        <v>8</v>
      </c>
      <c r="C21" t="s">
        <v>13</v>
      </c>
      <c r="D21">
        <v>57750.98</v>
      </c>
      <c r="E21" s="2">
        <v>44696</v>
      </c>
      <c r="F21">
        <v>4</v>
      </c>
      <c r="G21" t="str">
        <v>2022-May</v>
      </c>
      <c r="I21" s="21">
        <f>SUMIF(C2:C101,"sales",D2:D101)</f>
        <v>834488.02999999991</v>
      </c>
      <c r="J21" s="17"/>
      <c r="K21" s="26">
        <f>AVERAGEIF(C2:C101,"sales",F2:F101)</f>
        <v>2.7647058823529411</v>
      </c>
      <c r="L21" s="17"/>
      <c r="M21" s="22"/>
      <c r="O21" t="str">
        <v>C</v>
      </c>
      <c r="P21" s="14">
        <f t="shared" si="0"/>
        <v>48000</v>
      </c>
      <c r="Q21" t="str">
        <v>2022-05-08</v>
      </c>
    </row>
    <row r="22" spans="1:17" ht="15" thickBot="1" x14ac:dyDescent="0.35">
      <c r="A22">
        <v>1021</v>
      </c>
      <c r="B22" t="s">
        <v>9</v>
      </c>
      <c r="C22" t="s">
        <v>12</v>
      </c>
      <c r="D22">
        <v>67431.25</v>
      </c>
      <c r="E22" s="2">
        <v>44703</v>
      </c>
      <c r="F22">
        <v>4</v>
      </c>
      <c r="G22" t="str">
        <v>2022-May</v>
      </c>
      <c r="I22" s="23" t="s">
        <v>62</v>
      </c>
      <c r="J22" s="24"/>
      <c r="K22" s="27" t="s">
        <v>75</v>
      </c>
      <c r="L22" s="24"/>
      <c r="M22" s="25"/>
      <c r="O22" t="str">
        <v>J</v>
      </c>
      <c r="P22" s="14">
        <f t="shared" si="0"/>
        <v>58000</v>
      </c>
      <c r="Q22" t="str">
        <v>2022-05-15</v>
      </c>
    </row>
    <row r="23" spans="1:17" x14ac:dyDescent="0.3">
      <c r="A23">
        <v>1022</v>
      </c>
      <c r="B23" t="s">
        <v>8</v>
      </c>
      <c r="C23" t="s">
        <v>14</v>
      </c>
      <c r="D23">
        <v>74900.91</v>
      </c>
      <c r="E23" s="2">
        <v>44710</v>
      </c>
      <c r="F23">
        <v>3</v>
      </c>
      <c r="G23" t="str">
        <v>2022-May</v>
      </c>
      <c r="O23" t="str">
        <v>C</v>
      </c>
      <c r="P23" s="14">
        <f t="shared" si="0"/>
        <v>67000</v>
      </c>
      <c r="Q23" t="str">
        <v>2022-05-22</v>
      </c>
    </row>
    <row r="24" spans="1:17" x14ac:dyDescent="0.3">
      <c r="A24">
        <v>1023</v>
      </c>
      <c r="B24" t="s">
        <v>6</v>
      </c>
      <c r="C24" t="s">
        <v>13</v>
      </c>
      <c r="D24">
        <v>73878.25</v>
      </c>
      <c r="E24" s="2">
        <v>44717</v>
      </c>
      <c r="F24">
        <v>1</v>
      </c>
      <c r="G24" t="str">
        <v>2022-Jun</v>
      </c>
      <c r="I24" s="8" t="s">
        <v>63</v>
      </c>
      <c r="J24" s="8"/>
      <c r="O24" t="str">
        <v>J</v>
      </c>
      <c r="P24" s="14">
        <f t="shared" si="0"/>
        <v>75000</v>
      </c>
      <c r="Q24" t="str">
        <v>2022-05-29</v>
      </c>
    </row>
    <row r="25" spans="1:17" x14ac:dyDescent="0.3">
      <c r="A25">
        <v>1024</v>
      </c>
      <c r="B25" t="s">
        <v>10</v>
      </c>
      <c r="C25" t="s">
        <v>16</v>
      </c>
      <c r="D25">
        <v>33311.33</v>
      </c>
      <c r="E25" s="2">
        <v>44724</v>
      </c>
      <c r="F25">
        <v>3</v>
      </c>
      <c r="G25" t="str">
        <v>2022-Jun</v>
      </c>
      <c r="I25" s="9" t="s">
        <v>64</v>
      </c>
      <c r="J25" s="7" t="s">
        <v>56</v>
      </c>
      <c r="O25" t="str">
        <v>M</v>
      </c>
      <c r="P25" s="14">
        <f t="shared" si="0"/>
        <v>74000</v>
      </c>
      <c r="Q25" t="str">
        <v>2022-06-05</v>
      </c>
    </row>
    <row r="26" spans="1:17" x14ac:dyDescent="0.3">
      <c r="A26">
        <v>1025</v>
      </c>
      <c r="B26" t="s">
        <v>8</v>
      </c>
      <c r="C26" t="s">
        <v>15</v>
      </c>
      <c r="D26">
        <v>53667.02</v>
      </c>
      <c r="E26" s="2">
        <v>44731</v>
      </c>
      <c r="F26">
        <v>5</v>
      </c>
      <c r="G26" t="str">
        <v>2022-Jun</v>
      </c>
      <c r="I26" t="str" cm="1">
        <f t="array" ref="I26:I48">_xlfn.UNIQUE(TEXT(E2:E101, "yyyy-mmm"))</f>
        <v>2022-Jan</v>
      </c>
      <c r="J26" cm="1">
        <f t="array" ref="J26:J48">COUNTIF(_xlfn.ANCHORARRAY(G2),_xlfn.ANCHORARRAY(I26))</f>
        <v>5</v>
      </c>
      <c r="O26" t="str">
        <v>A</v>
      </c>
      <c r="P26" s="14">
        <f t="shared" si="0"/>
        <v>33000</v>
      </c>
      <c r="Q26" t="str">
        <v>2022-06-12</v>
      </c>
    </row>
    <row r="27" spans="1:17" x14ac:dyDescent="0.3">
      <c r="A27">
        <v>1026</v>
      </c>
      <c r="B27" t="s">
        <v>9</v>
      </c>
      <c r="C27" t="s">
        <v>14</v>
      </c>
      <c r="D27">
        <v>64138.43</v>
      </c>
      <c r="E27" s="2">
        <v>44738</v>
      </c>
      <c r="F27">
        <v>3</v>
      </c>
      <c r="G27" t="str">
        <v>2022-Jun</v>
      </c>
      <c r="I27" t="str">
        <v>2022-Feb</v>
      </c>
      <c r="J27">
        <v>4</v>
      </c>
      <c r="O27" t="str">
        <v>J</v>
      </c>
      <c r="P27" s="14">
        <f t="shared" si="0"/>
        <v>54000</v>
      </c>
      <c r="Q27" t="str">
        <v>2022-06-19</v>
      </c>
    </row>
    <row r="28" spans="1:17" x14ac:dyDescent="0.3">
      <c r="A28">
        <v>1027</v>
      </c>
      <c r="B28" t="s">
        <v>8</v>
      </c>
      <c r="C28" t="s">
        <v>13</v>
      </c>
      <c r="D28">
        <v>71189.78</v>
      </c>
      <c r="E28" s="2">
        <v>44745</v>
      </c>
      <c r="F28">
        <v>5</v>
      </c>
      <c r="G28" t="str">
        <v>2022-Jul</v>
      </c>
      <c r="I28" t="str">
        <v>2022-Mar</v>
      </c>
      <c r="J28">
        <v>4</v>
      </c>
      <c r="O28" t="str">
        <v>C</v>
      </c>
      <c r="P28" s="14">
        <f t="shared" si="0"/>
        <v>64000</v>
      </c>
      <c r="Q28" t="str">
        <v>2022-06-26</v>
      </c>
    </row>
    <row r="29" spans="1:17" x14ac:dyDescent="0.3">
      <c r="A29">
        <v>1028</v>
      </c>
      <c r="B29" t="s">
        <v>11</v>
      </c>
      <c r="C29" t="s">
        <v>15</v>
      </c>
      <c r="D29">
        <v>40921.39</v>
      </c>
      <c r="E29" s="2">
        <v>44752</v>
      </c>
      <c r="F29">
        <v>2</v>
      </c>
      <c r="G29" t="str">
        <v>2022-Jul</v>
      </c>
      <c r="I29" t="str">
        <v>2022-Apr</v>
      </c>
      <c r="J29">
        <v>4</v>
      </c>
      <c r="O29" t="str">
        <v>J</v>
      </c>
      <c r="P29" s="14">
        <f t="shared" si="0"/>
        <v>71000</v>
      </c>
      <c r="Q29" t="str">
        <v>2022-07-03</v>
      </c>
    </row>
    <row r="30" spans="1:17" x14ac:dyDescent="0.3">
      <c r="A30">
        <v>1029</v>
      </c>
      <c r="B30" t="s">
        <v>11</v>
      </c>
      <c r="C30" t="s">
        <v>13</v>
      </c>
      <c r="D30">
        <v>32664.73</v>
      </c>
      <c r="E30" s="2">
        <v>44759</v>
      </c>
      <c r="F30">
        <v>1</v>
      </c>
      <c r="G30" t="str">
        <v>2022-Jul</v>
      </c>
      <c r="I30" t="str">
        <v>2022-May</v>
      </c>
      <c r="J30">
        <v>5</v>
      </c>
      <c r="O30" t="str">
        <v>D</v>
      </c>
      <c r="P30" s="14">
        <f t="shared" si="0"/>
        <v>41000</v>
      </c>
      <c r="Q30" t="str">
        <v>2022-07-10</v>
      </c>
    </row>
    <row r="31" spans="1:17" x14ac:dyDescent="0.3">
      <c r="A31">
        <v>1030</v>
      </c>
      <c r="B31" t="s">
        <v>6</v>
      </c>
      <c r="C31" t="s">
        <v>16</v>
      </c>
      <c r="D31">
        <v>31643.86</v>
      </c>
      <c r="E31" s="2">
        <v>44766</v>
      </c>
      <c r="F31">
        <v>2</v>
      </c>
      <c r="G31" t="str">
        <v>2022-Jul</v>
      </c>
      <c r="I31" t="str">
        <v>2022-Jun</v>
      </c>
      <c r="J31">
        <v>4</v>
      </c>
      <c r="O31" t="str">
        <v>D</v>
      </c>
      <c r="P31" s="14">
        <f t="shared" si="0"/>
        <v>33000</v>
      </c>
      <c r="Q31" t="str">
        <v>2022-07-17</v>
      </c>
    </row>
    <row r="32" spans="1:17" x14ac:dyDescent="0.3">
      <c r="A32">
        <v>1031</v>
      </c>
      <c r="B32" t="s">
        <v>11</v>
      </c>
      <c r="C32" t="s">
        <v>15</v>
      </c>
      <c r="D32">
        <v>54742</v>
      </c>
      <c r="E32" s="2">
        <v>44773</v>
      </c>
      <c r="F32">
        <v>4</v>
      </c>
      <c r="G32" t="str">
        <v>2022-Jul</v>
      </c>
      <c r="I32" t="str">
        <v>2022-Jul</v>
      </c>
      <c r="J32">
        <v>5</v>
      </c>
      <c r="O32" t="str">
        <v>M</v>
      </c>
      <c r="P32" s="14">
        <f t="shared" si="0"/>
        <v>32000</v>
      </c>
      <c r="Q32" t="str">
        <v>2022-07-24</v>
      </c>
    </row>
    <row r="33" spans="1:17" x14ac:dyDescent="0.3">
      <c r="A33">
        <v>1032</v>
      </c>
      <c r="B33" t="s">
        <v>9</v>
      </c>
      <c r="C33" t="s">
        <v>14</v>
      </c>
      <c r="D33">
        <v>73428.12</v>
      </c>
      <c r="E33" s="2">
        <v>44780</v>
      </c>
      <c r="F33">
        <v>4</v>
      </c>
      <c r="G33" t="str">
        <v>2022-Aug</v>
      </c>
      <c r="I33" t="str">
        <v>2022-Aug</v>
      </c>
      <c r="J33">
        <v>4</v>
      </c>
      <c r="O33" t="str">
        <v>D</v>
      </c>
      <c r="P33" s="14">
        <f t="shared" si="0"/>
        <v>55000</v>
      </c>
      <c r="Q33" t="str">
        <v>2022-07-31</v>
      </c>
    </row>
    <row r="34" spans="1:17" x14ac:dyDescent="0.3">
      <c r="A34">
        <v>1033</v>
      </c>
      <c r="B34" t="s">
        <v>8</v>
      </c>
      <c r="C34" t="s">
        <v>12</v>
      </c>
      <c r="D34">
        <v>51529.78</v>
      </c>
      <c r="E34" s="2">
        <v>44787</v>
      </c>
      <c r="F34">
        <v>4</v>
      </c>
      <c r="G34" t="str">
        <v>2022-Aug</v>
      </c>
      <c r="I34" t="str">
        <v>2022-Sep</v>
      </c>
      <c r="J34">
        <v>4</v>
      </c>
      <c r="O34" t="str">
        <v>C</v>
      </c>
      <c r="P34" s="14">
        <f t="shared" si="0"/>
        <v>73000</v>
      </c>
      <c r="Q34" t="str">
        <v>2022-08-07</v>
      </c>
    </row>
    <row r="35" spans="1:17" x14ac:dyDescent="0.3">
      <c r="A35">
        <v>1034</v>
      </c>
      <c r="B35" t="s">
        <v>7</v>
      </c>
      <c r="C35" t="s">
        <v>12</v>
      </c>
      <c r="D35">
        <v>43696.959999999999</v>
      </c>
      <c r="E35" s="2">
        <v>44794</v>
      </c>
      <c r="F35">
        <v>1</v>
      </c>
      <c r="G35" t="str">
        <v>2022-Aug</v>
      </c>
      <c r="I35" t="str">
        <v>2022-Oct</v>
      </c>
      <c r="J35">
        <v>5</v>
      </c>
      <c r="O35" t="str">
        <v>J</v>
      </c>
      <c r="P35" s="14">
        <f t="shared" si="0"/>
        <v>52000</v>
      </c>
      <c r="Q35" t="str">
        <v>2022-08-14</v>
      </c>
    </row>
    <row r="36" spans="1:17" x14ac:dyDescent="0.3">
      <c r="A36">
        <v>1035</v>
      </c>
      <c r="B36" t="s">
        <v>6</v>
      </c>
      <c r="C36" t="s">
        <v>12</v>
      </c>
      <c r="D36">
        <v>79523.149999999994</v>
      </c>
      <c r="E36" s="2">
        <v>44801</v>
      </c>
      <c r="F36">
        <v>4</v>
      </c>
      <c r="G36" t="str">
        <v>2022-Aug</v>
      </c>
      <c r="I36" t="str">
        <v>2022-Nov</v>
      </c>
      <c r="J36">
        <v>4</v>
      </c>
      <c r="O36" t="str">
        <v>T</v>
      </c>
      <c r="P36" s="14">
        <f t="shared" si="0"/>
        <v>44000</v>
      </c>
      <c r="Q36" t="str">
        <v>2022-08-21</v>
      </c>
    </row>
    <row r="37" spans="1:17" x14ac:dyDescent="0.3">
      <c r="A37">
        <v>1036</v>
      </c>
      <c r="B37" t="s">
        <v>6</v>
      </c>
      <c r="C37" t="s">
        <v>12</v>
      </c>
      <c r="D37">
        <v>30924.66</v>
      </c>
      <c r="E37" s="2">
        <v>44808</v>
      </c>
      <c r="F37">
        <v>1</v>
      </c>
      <c r="G37" t="str">
        <v>2022-Sep</v>
      </c>
      <c r="I37" t="str">
        <v>2022-Dec</v>
      </c>
      <c r="J37">
        <v>4</v>
      </c>
      <c r="O37" t="str">
        <v>M</v>
      </c>
      <c r="P37" s="14">
        <f t="shared" si="0"/>
        <v>80000</v>
      </c>
      <c r="Q37" t="str">
        <v>2022-08-28</v>
      </c>
    </row>
    <row r="38" spans="1:17" x14ac:dyDescent="0.3">
      <c r="A38">
        <v>1037</v>
      </c>
      <c r="B38" t="s">
        <v>6</v>
      </c>
      <c r="C38" t="s">
        <v>12</v>
      </c>
      <c r="D38">
        <v>72066.009999999995</v>
      </c>
      <c r="E38" s="2">
        <v>44815</v>
      </c>
      <c r="F38">
        <v>3</v>
      </c>
      <c r="G38" t="str">
        <v>2022-Sep</v>
      </c>
      <c r="I38" t="str">
        <v>2023-Jan</v>
      </c>
      <c r="J38">
        <v>5</v>
      </c>
      <c r="O38" t="str">
        <v>M</v>
      </c>
      <c r="P38" s="14">
        <f t="shared" si="0"/>
        <v>31000</v>
      </c>
      <c r="Q38" t="str">
        <v>2022-09-04</v>
      </c>
    </row>
    <row r="39" spans="1:17" x14ac:dyDescent="0.3">
      <c r="A39">
        <v>1038</v>
      </c>
      <c r="B39" t="s">
        <v>11</v>
      </c>
      <c r="C39" t="s">
        <v>16</v>
      </c>
      <c r="D39">
        <v>37417.06</v>
      </c>
      <c r="E39" s="2">
        <v>44822</v>
      </c>
      <c r="F39">
        <v>3</v>
      </c>
      <c r="G39" t="str">
        <v>2022-Sep</v>
      </c>
      <c r="I39" t="str">
        <v>2023-Feb</v>
      </c>
      <c r="J39">
        <v>4</v>
      </c>
      <c r="O39" t="str">
        <v>M</v>
      </c>
      <c r="P39" s="14">
        <f t="shared" si="0"/>
        <v>72000</v>
      </c>
      <c r="Q39" t="str">
        <v>2022-09-11</v>
      </c>
    </row>
    <row r="40" spans="1:17" x14ac:dyDescent="0.3">
      <c r="A40">
        <v>1039</v>
      </c>
      <c r="B40" t="s">
        <v>10</v>
      </c>
      <c r="C40" t="s">
        <v>16</v>
      </c>
      <c r="D40">
        <v>80192.33</v>
      </c>
      <c r="E40" s="2">
        <v>44829</v>
      </c>
      <c r="F40">
        <v>5</v>
      </c>
      <c r="G40" t="str">
        <v>2022-Sep</v>
      </c>
      <c r="I40" t="str">
        <v>2023-Mar</v>
      </c>
      <c r="J40">
        <v>4</v>
      </c>
      <c r="O40" t="str">
        <v>D</v>
      </c>
      <c r="P40" s="14">
        <f t="shared" si="0"/>
        <v>37000</v>
      </c>
      <c r="Q40" t="str">
        <v>2022-09-18</v>
      </c>
    </row>
    <row r="41" spans="1:17" x14ac:dyDescent="0.3">
      <c r="A41">
        <v>1040</v>
      </c>
      <c r="B41" t="s">
        <v>10</v>
      </c>
      <c r="C41" t="s">
        <v>13</v>
      </c>
      <c r="D41">
        <v>53966.05</v>
      </c>
      <c r="E41" s="2">
        <v>44836</v>
      </c>
      <c r="F41">
        <v>5</v>
      </c>
      <c r="G41" t="str">
        <v>2022-Oct</v>
      </c>
      <c r="I41" t="str">
        <v>2023-Apr</v>
      </c>
      <c r="J41">
        <v>5</v>
      </c>
      <c r="O41" t="str">
        <v>A</v>
      </c>
      <c r="P41" s="14">
        <f t="shared" si="0"/>
        <v>80000</v>
      </c>
      <c r="Q41" t="str">
        <v>2022-09-25</v>
      </c>
    </row>
    <row r="42" spans="1:17" x14ac:dyDescent="0.3">
      <c r="A42">
        <v>1041</v>
      </c>
      <c r="B42" t="s">
        <v>11</v>
      </c>
      <c r="C42" t="s">
        <v>16</v>
      </c>
      <c r="D42">
        <v>89860.39</v>
      </c>
      <c r="E42" s="2">
        <v>44843</v>
      </c>
      <c r="F42">
        <v>4</v>
      </c>
      <c r="G42" t="str">
        <v>2022-Oct</v>
      </c>
      <c r="I42" t="str">
        <v>2023-May</v>
      </c>
      <c r="J42">
        <v>4</v>
      </c>
      <c r="O42" t="str">
        <v>A</v>
      </c>
      <c r="P42" s="14">
        <f t="shared" si="0"/>
        <v>54000</v>
      </c>
      <c r="Q42" t="str">
        <v>2022-10-02</v>
      </c>
    </row>
    <row r="43" spans="1:17" x14ac:dyDescent="0.3">
      <c r="A43">
        <v>1042</v>
      </c>
      <c r="B43" t="s">
        <v>9</v>
      </c>
      <c r="C43" t="s">
        <v>13</v>
      </c>
      <c r="D43">
        <v>64127.71</v>
      </c>
      <c r="E43" s="2">
        <v>44850</v>
      </c>
      <c r="F43">
        <v>1</v>
      </c>
      <c r="G43" t="str">
        <v>2022-Oct</v>
      </c>
      <c r="I43" t="str">
        <v>2023-Jun</v>
      </c>
      <c r="J43">
        <v>4</v>
      </c>
      <c r="O43" t="str">
        <v>D</v>
      </c>
      <c r="P43" s="14">
        <f>MROUND(D42,1000)</f>
        <v>90000</v>
      </c>
      <c r="Q43" t="str">
        <v>2022-10-09</v>
      </c>
    </row>
    <row r="44" spans="1:17" x14ac:dyDescent="0.3">
      <c r="A44">
        <v>1043</v>
      </c>
      <c r="B44" t="s">
        <v>10</v>
      </c>
      <c r="C44" t="s">
        <v>13</v>
      </c>
      <c r="D44">
        <v>62911.79</v>
      </c>
      <c r="E44" s="2">
        <v>44857</v>
      </c>
      <c r="F44">
        <v>5</v>
      </c>
      <c r="G44" t="str">
        <v>2022-Oct</v>
      </c>
      <c r="I44" t="str">
        <v>2023-Jul</v>
      </c>
      <c r="J44">
        <v>5</v>
      </c>
      <c r="O44" t="str">
        <v>C</v>
      </c>
      <c r="P44" s="14">
        <f t="shared" si="0"/>
        <v>64000</v>
      </c>
      <c r="Q44" t="str">
        <v>2022-10-16</v>
      </c>
    </row>
    <row r="45" spans="1:17" x14ac:dyDescent="0.3">
      <c r="A45">
        <v>1044</v>
      </c>
      <c r="B45" t="s">
        <v>8</v>
      </c>
      <c r="C45" t="s">
        <v>13</v>
      </c>
      <c r="D45">
        <v>65601.75</v>
      </c>
      <c r="E45" s="2">
        <v>44864</v>
      </c>
      <c r="F45">
        <v>4</v>
      </c>
      <c r="G45" t="str">
        <v>2022-Oct</v>
      </c>
      <c r="I45" t="str">
        <v>2023-Aug</v>
      </c>
      <c r="J45">
        <v>4</v>
      </c>
      <c r="O45" t="str">
        <v>A</v>
      </c>
      <c r="P45" s="14">
        <f t="shared" si="0"/>
        <v>63000</v>
      </c>
      <c r="Q45" t="str">
        <v>2022-10-23</v>
      </c>
    </row>
    <row r="46" spans="1:17" x14ac:dyDescent="0.3">
      <c r="A46">
        <v>1045</v>
      </c>
      <c r="B46" t="s">
        <v>8</v>
      </c>
      <c r="C46" t="s">
        <v>16</v>
      </c>
      <c r="D46">
        <v>44038.78</v>
      </c>
      <c r="E46" s="2">
        <v>44871</v>
      </c>
      <c r="F46">
        <v>3</v>
      </c>
      <c r="G46" t="str">
        <v>2022-Nov</v>
      </c>
      <c r="I46" t="str">
        <v>2023-Sep</v>
      </c>
      <c r="J46">
        <v>4</v>
      </c>
      <c r="O46" t="str">
        <v>J</v>
      </c>
      <c r="P46" s="14">
        <f t="shared" si="0"/>
        <v>66000</v>
      </c>
      <c r="Q46" t="str">
        <v>2022-10-30</v>
      </c>
    </row>
    <row r="47" spans="1:17" x14ac:dyDescent="0.3">
      <c r="A47">
        <v>1046</v>
      </c>
      <c r="B47" t="s">
        <v>9</v>
      </c>
      <c r="C47" t="s">
        <v>14</v>
      </c>
      <c r="D47">
        <v>61843.11</v>
      </c>
      <c r="E47" s="2">
        <v>44878</v>
      </c>
      <c r="F47">
        <v>5</v>
      </c>
      <c r="G47" t="str">
        <v>2022-Nov</v>
      </c>
      <c r="I47" t="str">
        <v>2023-Oct</v>
      </c>
      <c r="J47">
        <v>5</v>
      </c>
      <c r="O47" t="str">
        <v>J</v>
      </c>
      <c r="P47" s="14">
        <f t="shared" si="0"/>
        <v>44000</v>
      </c>
      <c r="Q47" t="str">
        <v>2022-11-06</v>
      </c>
    </row>
    <row r="48" spans="1:17" x14ac:dyDescent="0.3">
      <c r="A48">
        <v>1047</v>
      </c>
      <c r="B48" t="s">
        <v>7</v>
      </c>
      <c r="C48" t="s">
        <v>14</v>
      </c>
      <c r="D48">
        <v>85931.34</v>
      </c>
      <c r="E48" s="2">
        <v>44885</v>
      </c>
      <c r="F48">
        <v>3</v>
      </c>
      <c r="G48" t="str">
        <v>2022-Nov</v>
      </c>
      <c r="I48" t="str">
        <v>2023-Nov</v>
      </c>
      <c r="J48">
        <v>4</v>
      </c>
      <c r="O48" t="str">
        <v>C</v>
      </c>
      <c r="P48" s="14">
        <f t="shared" si="0"/>
        <v>62000</v>
      </c>
      <c r="Q48" t="str">
        <v>2022-11-13</v>
      </c>
    </row>
    <row r="49" spans="1:17" x14ac:dyDescent="0.3">
      <c r="A49">
        <v>1048</v>
      </c>
      <c r="B49" t="s">
        <v>11</v>
      </c>
      <c r="C49" t="s">
        <v>13</v>
      </c>
      <c r="D49">
        <v>69993.990000000005</v>
      </c>
      <c r="E49" s="2">
        <v>44892</v>
      </c>
      <c r="F49">
        <v>3</v>
      </c>
      <c r="G49" t="str">
        <v>2022-Nov</v>
      </c>
      <c r="O49" t="str">
        <v>T</v>
      </c>
      <c r="P49" s="14">
        <f t="shared" si="0"/>
        <v>86000</v>
      </c>
      <c r="Q49" t="str">
        <v>2022-11-20</v>
      </c>
    </row>
    <row r="50" spans="1:17" x14ac:dyDescent="0.3">
      <c r="A50">
        <v>1049</v>
      </c>
      <c r="B50" t="s">
        <v>11</v>
      </c>
      <c r="C50" t="s">
        <v>16</v>
      </c>
      <c r="D50">
        <v>34601.910000000003</v>
      </c>
      <c r="E50" s="2">
        <v>44899</v>
      </c>
      <c r="F50">
        <v>3</v>
      </c>
      <c r="G50" t="str">
        <v>2022-Dec</v>
      </c>
      <c r="I50" s="15" t="s">
        <v>71</v>
      </c>
      <c r="J50" s="16"/>
      <c r="K50" s="16"/>
      <c r="L50" s="16"/>
      <c r="M50" s="16"/>
      <c r="O50" t="str">
        <v>D</v>
      </c>
      <c r="P50" s="14">
        <f t="shared" si="0"/>
        <v>70000</v>
      </c>
      <c r="Q50" t="str">
        <v>2022-11-27</v>
      </c>
    </row>
    <row r="51" spans="1:17" x14ac:dyDescent="0.3">
      <c r="A51">
        <v>1050</v>
      </c>
      <c r="B51" t="s">
        <v>8</v>
      </c>
      <c r="C51" t="s">
        <v>12</v>
      </c>
      <c r="D51">
        <v>56370.49</v>
      </c>
      <c r="E51" s="2">
        <v>44906</v>
      </c>
      <c r="F51">
        <v>5</v>
      </c>
      <c r="G51" t="str">
        <v>2022-Dec</v>
      </c>
      <c r="I51" s="2"/>
      <c r="J51" s="1" t="s">
        <v>4</v>
      </c>
      <c r="O51" t="str">
        <v>D</v>
      </c>
      <c r="P51" s="14">
        <f t="shared" si="0"/>
        <v>35000</v>
      </c>
      <c r="Q51" t="str">
        <v>2022-12-04</v>
      </c>
    </row>
    <row r="52" spans="1:17" x14ac:dyDescent="0.3">
      <c r="A52">
        <v>1051</v>
      </c>
      <c r="B52" t="s">
        <v>10</v>
      </c>
      <c r="C52" t="s">
        <v>15</v>
      </c>
      <c r="D52">
        <v>68149.95</v>
      </c>
      <c r="E52" s="2">
        <v>44913</v>
      </c>
      <c r="F52">
        <v>1</v>
      </c>
      <c r="G52" t="str">
        <v>2022-Dec</v>
      </c>
      <c r="I52" t="s">
        <v>72</v>
      </c>
      <c r="J52" s="2">
        <f>MIN(E2:E101)</f>
        <v>44563</v>
      </c>
      <c r="O52" t="str">
        <v>J</v>
      </c>
      <c r="P52" s="14">
        <f t="shared" si="0"/>
        <v>56000</v>
      </c>
      <c r="Q52" t="str">
        <v>2022-12-11</v>
      </c>
    </row>
    <row r="53" spans="1:17" x14ac:dyDescent="0.3">
      <c r="A53">
        <v>1052</v>
      </c>
      <c r="B53" t="s">
        <v>7</v>
      </c>
      <c r="C53" t="s">
        <v>14</v>
      </c>
      <c r="D53">
        <v>34176.86</v>
      </c>
      <c r="E53" s="2">
        <v>44920</v>
      </c>
      <c r="F53">
        <v>2</v>
      </c>
      <c r="G53" t="str">
        <v>2022-Dec</v>
      </c>
      <c r="O53" t="str">
        <v>A</v>
      </c>
      <c r="P53" s="14">
        <f t="shared" si="0"/>
        <v>68000</v>
      </c>
      <c r="Q53" t="str">
        <v>2022-12-18</v>
      </c>
    </row>
    <row r="54" spans="1:17" x14ac:dyDescent="0.3">
      <c r="A54">
        <v>1053</v>
      </c>
      <c r="B54" t="s">
        <v>9</v>
      </c>
      <c r="C54" t="s">
        <v>16</v>
      </c>
      <c r="D54">
        <v>59556.5</v>
      </c>
      <c r="E54" s="2">
        <v>44927</v>
      </c>
      <c r="F54">
        <v>2</v>
      </c>
      <c r="G54" t="str">
        <v>2023-Jan</v>
      </c>
      <c r="I54" s="1" t="s">
        <v>0</v>
      </c>
      <c r="J54" s="1" t="s">
        <v>1</v>
      </c>
      <c r="K54" s="1" t="s">
        <v>2</v>
      </c>
      <c r="L54" s="1" t="s">
        <v>3</v>
      </c>
      <c r="M54" s="1" t="s">
        <v>4</v>
      </c>
      <c r="O54" t="str">
        <v>T</v>
      </c>
      <c r="P54" s="14">
        <f t="shared" si="0"/>
        <v>34000</v>
      </c>
      <c r="Q54" t="str">
        <v>2022-12-25</v>
      </c>
    </row>
    <row r="55" spans="1:17" x14ac:dyDescent="0.3">
      <c r="A55">
        <v>1054</v>
      </c>
      <c r="B55" t="s">
        <v>7</v>
      </c>
      <c r="C55" t="s">
        <v>15</v>
      </c>
      <c r="D55">
        <v>64769.49</v>
      </c>
      <c r="E55" s="2">
        <v>44934</v>
      </c>
      <c r="F55">
        <v>5</v>
      </c>
      <c r="G55" t="str">
        <v>2023-Jan</v>
      </c>
      <c r="I55">
        <v>1001</v>
      </c>
      <c r="J55" t="s">
        <v>6</v>
      </c>
      <c r="K55" t="s">
        <v>12</v>
      </c>
      <c r="L55">
        <v>49297.64</v>
      </c>
      <c r="M55" s="2">
        <v>44563</v>
      </c>
      <c r="O55" t="str">
        <v>C</v>
      </c>
      <c r="P55" s="14">
        <f t="shared" si="0"/>
        <v>60000</v>
      </c>
      <c r="Q55" t="str">
        <v>2023-01-01</v>
      </c>
    </row>
    <row r="56" spans="1:17" x14ac:dyDescent="0.3">
      <c r="A56">
        <v>1055</v>
      </c>
      <c r="B56" t="s">
        <v>7</v>
      </c>
      <c r="C56" t="s">
        <v>14</v>
      </c>
      <c r="D56">
        <v>55373.5</v>
      </c>
      <c r="E56" s="2">
        <v>44941</v>
      </c>
      <c r="F56">
        <v>3</v>
      </c>
      <c r="G56" t="str">
        <v>2023-Jan</v>
      </c>
      <c r="O56" t="str">
        <v>T</v>
      </c>
      <c r="P56" s="14">
        <f t="shared" si="0"/>
        <v>65000</v>
      </c>
      <c r="Q56" t="str">
        <v>2023-01-08</v>
      </c>
    </row>
    <row r="57" spans="1:17" x14ac:dyDescent="0.3">
      <c r="A57">
        <v>1056</v>
      </c>
      <c r="B57" t="s">
        <v>10</v>
      </c>
      <c r="C57" t="s">
        <v>15</v>
      </c>
      <c r="D57">
        <v>55816.639999999999</v>
      </c>
      <c r="E57" s="2">
        <v>44948</v>
      </c>
      <c r="F57">
        <v>3</v>
      </c>
      <c r="G57" t="str">
        <v>2023-Jan</v>
      </c>
      <c r="O57" t="str">
        <v>T</v>
      </c>
      <c r="P57" s="14">
        <f t="shared" si="0"/>
        <v>55000</v>
      </c>
      <c r="Q57" t="str">
        <v>2023-01-15</v>
      </c>
    </row>
    <row r="58" spans="1:17" x14ac:dyDescent="0.3">
      <c r="A58">
        <v>1057</v>
      </c>
      <c r="B58" t="s">
        <v>10</v>
      </c>
      <c r="C58" t="s">
        <v>12</v>
      </c>
      <c r="D58">
        <v>89931.59</v>
      </c>
      <c r="E58" s="2">
        <v>44955</v>
      </c>
      <c r="F58">
        <v>3</v>
      </c>
      <c r="G58" t="str">
        <v>2023-Jan</v>
      </c>
      <c r="O58" t="str">
        <v>A</v>
      </c>
      <c r="P58" s="14">
        <f t="shared" si="0"/>
        <v>56000</v>
      </c>
      <c r="Q58" t="str">
        <v>2023-01-22</v>
      </c>
    </row>
    <row r="59" spans="1:17" x14ac:dyDescent="0.3">
      <c r="A59">
        <v>1058</v>
      </c>
      <c r="B59" t="s">
        <v>10</v>
      </c>
      <c r="C59" t="s">
        <v>16</v>
      </c>
      <c r="D59">
        <v>51696.24</v>
      </c>
      <c r="E59" s="2">
        <v>44962</v>
      </c>
      <c r="F59">
        <v>3</v>
      </c>
      <c r="G59" t="str">
        <v>2023-Feb</v>
      </c>
      <c r="O59" t="str">
        <v>A</v>
      </c>
      <c r="P59" s="14">
        <f t="shared" si="0"/>
        <v>90000</v>
      </c>
      <c r="Q59" t="str">
        <v>2023-01-29</v>
      </c>
    </row>
    <row r="60" spans="1:17" x14ac:dyDescent="0.3">
      <c r="A60">
        <v>1059</v>
      </c>
      <c r="B60" t="s">
        <v>8</v>
      </c>
      <c r="C60" t="s">
        <v>13</v>
      </c>
      <c r="D60">
        <v>77814.8</v>
      </c>
      <c r="E60" s="2">
        <v>44969</v>
      </c>
      <c r="F60">
        <v>5</v>
      </c>
      <c r="G60" t="str">
        <v>2023-Feb</v>
      </c>
      <c r="O60" t="str">
        <v>A</v>
      </c>
      <c r="P60" s="14">
        <f t="shared" si="0"/>
        <v>52000</v>
      </c>
      <c r="Q60" t="str">
        <v>2023-02-05</v>
      </c>
    </row>
    <row r="61" spans="1:17" x14ac:dyDescent="0.3">
      <c r="A61">
        <v>1060</v>
      </c>
      <c r="B61" t="s">
        <v>8</v>
      </c>
      <c r="C61" t="s">
        <v>13</v>
      </c>
      <c r="D61">
        <v>39199.730000000003</v>
      </c>
      <c r="E61" s="2">
        <v>44976</v>
      </c>
      <c r="F61">
        <v>1</v>
      </c>
      <c r="G61" t="str">
        <v>2023-Feb</v>
      </c>
      <c r="O61" t="str">
        <v>J</v>
      </c>
      <c r="P61" s="14">
        <f t="shared" si="0"/>
        <v>78000</v>
      </c>
      <c r="Q61" t="str">
        <v>2023-02-12</v>
      </c>
    </row>
    <row r="62" spans="1:17" x14ac:dyDescent="0.3">
      <c r="A62">
        <v>1061</v>
      </c>
      <c r="B62" t="s">
        <v>9</v>
      </c>
      <c r="C62" t="s">
        <v>15</v>
      </c>
      <c r="D62">
        <v>61673.35</v>
      </c>
      <c r="E62" s="2">
        <v>44983</v>
      </c>
      <c r="F62">
        <v>5</v>
      </c>
      <c r="G62" t="str">
        <v>2023-Feb</v>
      </c>
      <c r="O62" t="str">
        <v>J</v>
      </c>
      <c r="P62" s="14">
        <f t="shared" si="0"/>
        <v>39000</v>
      </c>
      <c r="Q62" t="str">
        <v>2023-02-19</v>
      </c>
    </row>
    <row r="63" spans="1:17" x14ac:dyDescent="0.3">
      <c r="A63">
        <v>1062</v>
      </c>
      <c r="B63" t="s">
        <v>6</v>
      </c>
      <c r="C63" t="s">
        <v>15</v>
      </c>
      <c r="D63">
        <v>38968.25</v>
      </c>
      <c r="E63" s="2">
        <v>44990</v>
      </c>
      <c r="F63">
        <v>3</v>
      </c>
      <c r="G63" t="str">
        <v>2023-Mar</v>
      </c>
      <c r="O63" t="str">
        <v>C</v>
      </c>
      <c r="P63" s="14">
        <f t="shared" si="0"/>
        <v>62000</v>
      </c>
      <c r="Q63" t="str">
        <v>2023-02-26</v>
      </c>
    </row>
    <row r="64" spans="1:17" x14ac:dyDescent="0.3">
      <c r="A64">
        <v>1063</v>
      </c>
      <c r="B64" t="s">
        <v>7</v>
      </c>
      <c r="C64" t="s">
        <v>14</v>
      </c>
      <c r="D64">
        <v>80946.179999999993</v>
      </c>
      <c r="E64" s="2">
        <v>44997</v>
      </c>
      <c r="F64">
        <v>4</v>
      </c>
      <c r="G64" t="str">
        <v>2023-Mar</v>
      </c>
      <c r="O64" t="str">
        <v>M</v>
      </c>
      <c r="P64" s="14">
        <f t="shared" si="0"/>
        <v>39000</v>
      </c>
      <c r="Q64" t="str">
        <v>2023-03-05</v>
      </c>
    </row>
    <row r="65" spans="1:17" x14ac:dyDescent="0.3">
      <c r="A65">
        <v>1064</v>
      </c>
      <c r="B65" t="s">
        <v>8</v>
      </c>
      <c r="C65" t="s">
        <v>14</v>
      </c>
      <c r="D65">
        <v>38465.370000000003</v>
      </c>
      <c r="E65" s="2">
        <v>45004</v>
      </c>
      <c r="F65">
        <v>2</v>
      </c>
      <c r="G65" t="str">
        <v>2023-Mar</v>
      </c>
      <c r="O65" t="str">
        <v>T</v>
      </c>
      <c r="P65" s="14">
        <f t="shared" si="0"/>
        <v>81000</v>
      </c>
      <c r="Q65" t="str">
        <v>2023-03-12</v>
      </c>
    </row>
    <row r="66" spans="1:17" x14ac:dyDescent="0.3">
      <c r="A66">
        <v>1065</v>
      </c>
      <c r="B66" t="s">
        <v>11</v>
      </c>
      <c r="C66" t="s">
        <v>13</v>
      </c>
      <c r="D66">
        <v>50952.05</v>
      </c>
      <c r="E66" s="2">
        <v>45011</v>
      </c>
      <c r="F66">
        <v>4</v>
      </c>
      <c r="G66" t="str">
        <v>2023-Mar</v>
      </c>
      <c r="O66" t="str">
        <v>J</v>
      </c>
      <c r="P66" s="14">
        <f t="shared" si="0"/>
        <v>38000</v>
      </c>
      <c r="Q66" t="str">
        <v>2023-03-19</v>
      </c>
    </row>
    <row r="67" spans="1:17" x14ac:dyDescent="0.3">
      <c r="A67">
        <v>1066</v>
      </c>
      <c r="B67" t="s">
        <v>11</v>
      </c>
      <c r="C67" t="s">
        <v>15</v>
      </c>
      <c r="D67">
        <v>76364.479999999996</v>
      </c>
      <c r="E67" s="2">
        <v>45018</v>
      </c>
      <c r="F67">
        <v>5</v>
      </c>
      <c r="G67" t="str">
        <v>2023-Apr</v>
      </c>
      <c r="O67" t="str">
        <v>D</v>
      </c>
      <c r="P67" s="14">
        <f t="shared" si="0"/>
        <v>51000</v>
      </c>
      <c r="Q67" t="str">
        <v>2023-03-26</v>
      </c>
    </row>
    <row r="68" spans="1:17" x14ac:dyDescent="0.3">
      <c r="A68">
        <v>1067</v>
      </c>
      <c r="B68" t="s">
        <v>8</v>
      </c>
      <c r="C68" t="s">
        <v>12</v>
      </c>
      <c r="D68">
        <v>80316.960000000006</v>
      </c>
      <c r="E68" s="2">
        <v>45025</v>
      </c>
      <c r="F68">
        <v>1</v>
      </c>
      <c r="G68" t="str">
        <v>2023-Apr</v>
      </c>
      <c r="O68" t="str">
        <v>D</v>
      </c>
      <c r="P68" s="14">
        <f t="shared" ref="P68:P102" si="1">MROUND(D67,1000)</f>
        <v>76000</v>
      </c>
      <c r="Q68" t="str">
        <v>2023-04-02</v>
      </c>
    </row>
    <row r="69" spans="1:17" x14ac:dyDescent="0.3">
      <c r="A69">
        <v>1068</v>
      </c>
      <c r="B69" t="s">
        <v>9</v>
      </c>
      <c r="C69" t="s">
        <v>13</v>
      </c>
      <c r="D69">
        <v>61906.07</v>
      </c>
      <c r="E69" s="2">
        <v>45032</v>
      </c>
      <c r="F69">
        <v>2</v>
      </c>
      <c r="G69" t="str">
        <v>2023-Apr</v>
      </c>
      <c r="O69" t="str">
        <v>J</v>
      </c>
      <c r="P69" s="14">
        <f t="shared" si="1"/>
        <v>80000</v>
      </c>
      <c r="Q69" t="str">
        <v>2023-04-09</v>
      </c>
    </row>
    <row r="70" spans="1:17" x14ac:dyDescent="0.3">
      <c r="A70">
        <v>1069</v>
      </c>
      <c r="B70" t="s">
        <v>10</v>
      </c>
      <c r="C70" t="s">
        <v>14</v>
      </c>
      <c r="D70">
        <v>51233.599999999999</v>
      </c>
      <c r="E70" s="2">
        <v>45039</v>
      </c>
      <c r="F70">
        <v>1</v>
      </c>
      <c r="G70" t="str">
        <v>2023-Apr</v>
      </c>
      <c r="O70" t="str">
        <v>C</v>
      </c>
      <c r="P70" s="14">
        <f t="shared" si="1"/>
        <v>62000</v>
      </c>
      <c r="Q70" t="str">
        <v>2023-04-16</v>
      </c>
    </row>
    <row r="71" spans="1:17" x14ac:dyDescent="0.3">
      <c r="A71">
        <v>1070</v>
      </c>
      <c r="B71" t="s">
        <v>8</v>
      </c>
      <c r="C71" t="s">
        <v>14</v>
      </c>
      <c r="D71">
        <v>54851.77</v>
      </c>
      <c r="E71" s="2">
        <v>45046</v>
      </c>
      <c r="F71">
        <v>3</v>
      </c>
      <c r="G71" t="str">
        <v>2023-Apr</v>
      </c>
      <c r="O71" t="str">
        <v>A</v>
      </c>
      <c r="P71" s="14">
        <f t="shared" si="1"/>
        <v>51000</v>
      </c>
      <c r="Q71" t="str">
        <v>2023-04-23</v>
      </c>
    </row>
    <row r="72" spans="1:17" x14ac:dyDescent="0.3">
      <c r="A72">
        <v>1071</v>
      </c>
      <c r="B72" t="s">
        <v>10</v>
      </c>
      <c r="C72" t="s">
        <v>13</v>
      </c>
      <c r="D72">
        <v>74942.820000000007</v>
      </c>
      <c r="E72" s="2">
        <v>45053</v>
      </c>
      <c r="F72">
        <v>1</v>
      </c>
      <c r="G72" t="str">
        <v>2023-May</v>
      </c>
      <c r="O72" t="str">
        <v>J</v>
      </c>
      <c r="P72" s="14">
        <f t="shared" si="1"/>
        <v>55000</v>
      </c>
      <c r="Q72" t="str">
        <v>2023-04-30</v>
      </c>
    </row>
    <row r="73" spans="1:17" x14ac:dyDescent="0.3">
      <c r="A73">
        <v>1072</v>
      </c>
      <c r="B73" t="s">
        <v>10</v>
      </c>
      <c r="C73" t="s">
        <v>15</v>
      </c>
      <c r="D73">
        <v>75709.350000000006</v>
      </c>
      <c r="E73" s="2">
        <v>45060</v>
      </c>
      <c r="F73">
        <v>5</v>
      </c>
      <c r="G73" t="str">
        <v>2023-May</v>
      </c>
      <c r="O73" t="str">
        <v>A</v>
      </c>
      <c r="P73" s="14">
        <f t="shared" si="1"/>
        <v>75000</v>
      </c>
      <c r="Q73" t="str">
        <v>2023-05-07</v>
      </c>
    </row>
    <row r="74" spans="1:17" x14ac:dyDescent="0.3">
      <c r="A74">
        <v>1073</v>
      </c>
      <c r="B74" t="s">
        <v>10</v>
      </c>
      <c r="C74" t="s">
        <v>12</v>
      </c>
      <c r="D74">
        <v>54761.53</v>
      </c>
      <c r="E74" s="2">
        <v>45067</v>
      </c>
      <c r="F74">
        <v>2</v>
      </c>
      <c r="G74" t="str">
        <v>2023-May</v>
      </c>
      <c r="O74" t="str">
        <v>A</v>
      </c>
      <c r="P74" s="14">
        <f t="shared" si="1"/>
        <v>76000</v>
      </c>
      <c r="Q74" t="str">
        <v>2023-05-14</v>
      </c>
    </row>
    <row r="75" spans="1:17" x14ac:dyDescent="0.3">
      <c r="A75">
        <v>1074</v>
      </c>
      <c r="B75" t="s">
        <v>9</v>
      </c>
      <c r="C75" t="s">
        <v>13</v>
      </c>
      <c r="D75">
        <v>58021.7</v>
      </c>
      <c r="E75" s="2">
        <v>45074</v>
      </c>
      <c r="F75">
        <v>5</v>
      </c>
      <c r="G75" t="str">
        <v>2023-May</v>
      </c>
      <c r="O75" t="str">
        <v>A</v>
      </c>
      <c r="P75" s="14">
        <f t="shared" si="1"/>
        <v>55000</v>
      </c>
      <c r="Q75" t="str">
        <v>2023-05-21</v>
      </c>
    </row>
    <row r="76" spans="1:17" x14ac:dyDescent="0.3">
      <c r="A76">
        <v>1075</v>
      </c>
      <c r="B76" t="s">
        <v>11</v>
      </c>
      <c r="C76" t="s">
        <v>16</v>
      </c>
      <c r="D76">
        <v>58817.58</v>
      </c>
      <c r="E76" s="2">
        <v>45081</v>
      </c>
      <c r="F76">
        <v>2</v>
      </c>
      <c r="G76" t="str">
        <v>2023-Jun</v>
      </c>
      <c r="O76" t="str">
        <v>C</v>
      </c>
      <c r="P76" s="14">
        <f t="shared" si="1"/>
        <v>58000</v>
      </c>
      <c r="Q76" t="str">
        <v>2023-05-28</v>
      </c>
    </row>
    <row r="77" spans="1:17" x14ac:dyDescent="0.3">
      <c r="A77">
        <v>1076</v>
      </c>
      <c r="B77" t="s">
        <v>6</v>
      </c>
      <c r="C77" t="s">
        <v>16</v>
      </c>
      <c r="D77">
        <v>31700.85</v>
      </c>
      <c r="E77" s="2">
        <v>45088</v>
      </c>
      <c r="F77">
        <v>1</v>
      </c>
      <c r="G77" t="str">
        <v>2023-Jun</v>
      </c>
      <c r="O77" t="str">
        <v>D</v>
      </c>
      <c r="P77" s="14">
        <f t="shared" si="1"/>
        <v>59000</v>
      </c>
      <c r="Q77" t="str">
        <v>2023-06-04</v>
      </c>
    </row>
    <row r="78" spans="1:17" x14ac:dyDescent="0.3">
      <c r="A78">
        <v>1077</v>
      </c>
      <c r="B78" t="s">
        <v>11</v>
      </c>
      <c r="C78" t="s">
        <v>14</v>
      </c>
      <c r="D78">
        <v>59883.48</v>
      </c>
      <c r="E78" s="2">
        <v>45095</v>
      </c>
      <c r="F78">
        <v>1</v>
      </c>
      <c r="G78" t="str">
        <v>2023-Jun</v>
      </c>
      <c r="O78" t="str">
        <v>M</v>
      </c>
      <c r="P78" s="14">
        <f t="shared" si="1"/>
        <v>32000</v>
      </c>
      <c r="Q78" t="str">
        <v>2023-06-11</v>
      </c>
    </row>
    <row r="79" spans="1:17" x14ac:dyDescent="0.3">
      <c r="A79">
        <v>1078</v>
      </c>
      <c r="B79" t="s">
        <v>7</v>
      </c>
      <c r="C79" t="s">
        <v>13</v>
      </c>
      <c r="D79">
        <v>61040.43</v>
      </c>
      <c r="E79" s="2">
        <v>45102</v>
      </c>
      <c r="F79">
        <v>3</v>
      </c>
      <c r="G79" t="str">
        <v>2023-Jun</v>
      </c>
      <c r="O79" t="str">
        <v>D</v>
      </c>
      <c r="P79" s="14">
        <f t="shared" si="1"/>
        <v>60000</v>
      </c>
      <c r="Q79" t="str">
        <v>2023-06-18</v>
      </c>
    </row>
    <row r="80" spans="1:17" x14ac:dyDescent="0.3">
      <c r="A80">
        <v>1079</v>
      </c>
      <c r="B80" t="s">
        <v>7</v>
      </c>
      <c r="C80" t="s">
        <v>14</v>
      </c>
      <c r="D80">
        <v>69636.350000000006</v>
      </c>
      <c r="E80" s="2">
        <v>45109</v>
      </c>
      <c r="F80">
        <v>5</v>
      </c>
      <c r="G80" t="str">
        <v>2023-Jul</v>
      </c>
      <c r="O80" t="str">
        <v>T</v>
      </c>
      <c r="P80" s="14">
        <f t="shared" si="1"/>
        <v>61000</v>
      </c>
      <c r="Q80" t="str">
        <v>2023-06-25</v>
      </c>
    </row>
    <row r="81" spans="1:17" x14ac:dyDescent="0.3">
      <c r="A81">
        <v>1080</v>
      </c>
      <c r="B81" t="s">
        <v>7</v>
      </c>
      <c r="C81" t="s">
        <v>15</v>
      </c>
      <c r="D81">
        <v>51899.29</v>
      </c>
      <c r="E81" s="2">
        <v>45116</v>
      </c>
      <c r="F81">
        <v>4</v>
      </c>
      <c r="G81" t="str">
        <v>2023-Jul</v>
      </c>
      <c r="O81" t="str">
        <v>T</v>
      </c>
      <c r="P81" s="14">
        <f t="shared" si="1"/>
        <v>70000</v>
      </c>
      <c r="Q81" t="str">
        <v>2023-07-02</v>
      </c>
    </row>
    <row r="82" spans="1:17" x14ac:dyDescent="0.3">
      <c r="A82">
        <v>1081</v>
      </c>
      <c r="B82" t="s">
        <v>6</v>
      </c>
      <c r="C82" t="s">
        <v>13</v>
      </c>
      <c r="D82">
        <v>69146.66</v>
      </c>
      <c r="E82" s="2">
        <v>45123</v>
      </c>
      <c r="F82">
        <v>3</v>
      </c>
      <c r="G82" t="str">
        <v>2023-Jul</v>
      </c>
      <c r="O82" t="str">
        <v>T</v>
      </c>
      <c r="P82" s="14">
        <f t="shared" si="1"/>
        <v>52000</v>
      </c>
      <c r="Q82" t="str">
        <v>2023-07-09</v>
      </c>
    </row>
    <row r="83" spans="1:17" x14ac:dyDescent="0.3">
      <c r="A83">
        <v>1082</v>
      </c>
      <c r="B83" t="s">
        <v>10</v>
      </c>
      <c r="C83" t="s">
        <v>15</v>
      </c>
      <c r="D83">
        <v>88222.25</v>
      </c>
      <c r="E83" s="2">
        <v>45130</v>
      </c>
      <c r="F83">
        <v>3</v>
      </c>
      <c r="G83" t="str">
        <v>2023-Jul</v>
      </c>
      <c r="O83" t="str">
        <v>M</v>
      </c>
      <c r="P83" s="14">
        <f t="shared" si="1"/>
        <v>69000</v>
      </c>
      <c r="Q83" t="str">
        <v>2023-07-16</v>
      </c>
    </row>
    <row r="84" spans="1:17" x14ac:dyDescent="0.3">
      <c r="A84">
        <v>1083</v>
      </c>
      <c r="B84" t="s">
        <v>10</v>
      </c>
      <c r="C84" t="s">
        <v>14</v>
      </c>
      <c r="D84">
        <v>33415.53</v>
      </c>
      <c r="E84" s="2">
        <v>45137</v>
      </c>
      <c r="F84">
        <v>4</v>
      </c>
      <c r="G84" t="str">
        <v>2023-Jul</v>
      </c>
      <c r="O84" t="str">
        <v>A</v>
      </c>
      <c r="P84" s="14">
        <f t="shared" si="1"/>
        <v>88000</v>
      </c>
      <c r="Q84" t="str">
        <v>2023-07-23</v>
      </c>
    </row>
    <row r="85" spans="1:17" x14ac:dyDescent="0.3">
      <c r="A85">
        <v>1084</v>
      </c>
      <c r="B85" t="s">
        <v>7</v>
      </c>
      <c r="C85" t="s">
        <v>12</v>
      </c>
      <c r="D85">
        <v>41453.07</v>
      </c>
      <c r="E85" s="2">
        <v>45144</v>
      </c>
      <c r="F85">
        <v>1</v>
      </c>
      <c r="G85" t="str">
        <v>2023-Aug</v>
      </c>
      <c r="O85" t="str">
        <v>A</v>
      </c>
      <c r="P85" s="14">
        <f t="shared" si="1"/>
        <v>33000</v>
      </c>
      <c r="Q85" t="str">
        <v>2023-07-30</v>
      </c>
    </row>
    <row r="86" spans="1:17" x14ac:dyDescent="0.3">
      <c r="A86">
        <v>1085</v>
      </c>
      <c r="B86" t="s">
        <v>8</v>
      </c>
      <c r="C86" t="s">
        <v>16</v>
      </c>
      <c r="D86">
        <v>63465.24</v>
      </c>
      <c r="E86" s="2">
        <v>45151</v>
      </c>
      <c r="F86">
        <v>2</v>
      </c>
      <c r="G86" t="str">
        <v>2023-Aug</v>
      </c>
      <c r="O86" t="str">
        <v>T</v>
      </c>
      <c r="P86" s="14">
        <f t="shared" si="1"/>
        <v>41000</v>
      </c>
      <c r="Q86" t="str">
        <v>2023-08-06</v>
      </c>
    </row>
    <row r="87" spans="1:17" x14ac:dyDescent="0.3">
      <c r="A87">
        <v>1086</v>
      </c>
      <c r="B87" t="s">
        <v>7</v>
      </c>
      <c r="C87" t="s">
        <v>14</v>
      </c>
      <c r="D87">
        <v>85486.57</v>
      </c>
      <c r="E87" s="2">
        <v>45158</v>
      </c>
      <c r="F87">
        <v>5</v>
      </c>
      <c r="G87" t="str">
        <v>2023-Aug</v>
      </c>
      <c r="O87" t="str">
        <v>J</v>
      </c>
      <c r="P87" s="14">
        <f t="shared" si="1"/>
        <v>63000</v>
      </c>
      <c r="Q87" t="str">
        <v>2023-08-13</v>
      </c>
    </row>
    <row r="88" spans="1:17" x14ac:dyDescent="0.3">
      <c r="A88">
        <v>1087</v>
      </c>
      <c r="B88" t="s">
        <v>11</v>
      </c>
      <c r="C88" t="s">
        <v>14</v>
      </c>
      <c r="D88">
        <v>64649.06</v>
      </c>
      <c r="E88" s="2">
        <v>45165</v>
      </c>
      <c r="F88">
        <v>5</v>
      </c>
      <c r="G88" t="str">
        <v>2023-Aug</v>
      </c>
      <c r="O88" t="str">
        <v>T</v>
      </c>
      <c r="P88" s="14">
        <f t="shared" si="1"/>
        <v>85000</v>
      </c>
      <c r="Q88" t="str">
        <v>2023-08-20</v>
      </c>
    </row>
    <row r="89" spans="1:17" x14ac:dyDescent="0.3">
      <c r="A89">
        <v>1088</v>
      </c>
      <c r="B89" t="s">
        <v>8</v>
      </c>
      <c r="C89" t="s">
        <v>16</v>
      </c>
      <c r="D89">
        <v>48239.83</v>
      </c>
      <c r="E89" s="2">
        <v>45172</v>
      </c>
      <c r="F89">
        <v>1</v>
      </c>
      <c r="G89" t="str">
        <v>2023-Sep</v>
      </c>
      <c r="O89" t="str">
        <v>D</v>
      </c>
      <c r="P89" s="14">
        <f t="shared" si="1"/>
        <v>65000</v>
      </c>
      <c r="Q89" t="str">
        <v>2023-08-27</v>
      </c>
    </row>
    <row r="90" spans="1:17" x14ac:dyDescent="0.3">
      <c r="A90">
        <v>1089</v>
      </c>
      <c r="B90" t="s">
        <v>8</v>
      </c>
      <c r="C90" t="s">
        <v>15</v>
      </c>
      <c r="D90">
        <v>39112.160000000003</v>
      </c>
      <c r="E90" s="2">
        <v>45179</v>
      </c>
      <c r="F90">
        <v>1</v>
      </c>
      <c r="G90" t="str">
        <v>2023-Sep</v>
      </c>
      <c r="O90" t="str">
        <v>J</v>
      </c>
      <c r="P90" s="14">
        <f t="shared" si="1"/>
        <v>48000</v>
      </c>
      <c r="Q90" t="str">
        <v>2023-09-03</v>
      </c>
    </row>
    <row r="91" spans="1:17" x14ac:dyDescent="0.3">
      <c r="A91">
        <v>1090</v>
      </c>
      <c r="B91" t="s">
        <v>9</v>
      </c>
      <c r="C91" t="s">
        <v>13</v>
      </c>
      <c r="D91">
        <v>58199.360000000001</v>
      </c>
      <c r="E91" s="2">
        <v>45186</v>
      </c>
      <c r="F91">
        <v>5</v>
      </c>
      <c r="G91" t="str">
        <v>2023-Sep</v>
      </c>
      <c r="O91" t="str">
        <v>J</v>
      </c>
      <c r="P91" s="14">
        <f t="shared" si="1"/>
        <v>39000</v>
      </c>
      <c r="Q91" t="str">
        <v>2023-09-10</v>
      </c>
    </row>
    <row r="92" spans="1:17" x14ac:dyDescent="0.3">
      <c r="A92">
        <v>1091</v>
      </c>
      <c r="B92" t="s">
        <v>11</v>
      </c>
      <c r="C92" t="s">
        <v>13</v>
      </c>
      <c r="D92">
        <v>34353.33</v>
      </c>
      <c r="E92" s="2">
        <v>45193</v>
      </c>
      <c r="F92">
        <v>5</v>
      </c>
      <c r="G92" t="str">
        <v>2023-Sep</v>
      </c>
      <c r="O92" t="str">
        <v>C</v>
      </c>
      <c r="P92" s="14">
        <f t="shared" si="1"/>
        <v>58000</v>
      </c>
      <c r="Q92" t="str">
        <v>2023-09-17</v>
      </c>
    </row>
    <row r="93" spans="1:17" x14ac:dyDescent="0.3">
      <c r="A93">
        <v>1092</v>
      </c>
      <c r="B93" t="s">
        <v>7</v>
      </c>
      <c r="C93" t="s">
        <v>12</v>
      </c>
      <c r="D93">
        <v>89185.919999999998</v>
      </c>
      <c r="E93" s="2">
        <v>45200</v>
      </c>
      <c r="F93">
        <v>2</v>
      </c>
      <c r="G93" t="str">
        <v>2023-Oct</v>
      </c>
      <c r="O93" t="str">
        <v>D</v>
      </c>
      <c r="P93" s="14">
        <f t="shared" si="1"/>
        <v>34000</v>
      </c>
      <c r="Q93" t="str">
        <v>2023-09-24</v>
      </c>
    </row>
    <row r="94" spans="1:17" x14ac:dyDescent="0.3">
      <c r="A94">
        <v>1093</v>
      </c>
      <c r="B94" t="s">
        <v>6</v>
      </c>
      <c r="C94" t="s">
        <v>16</v>
      </c>
      <c r="D94">
        <v>38467.74</v>
      </c>
      <c r="E94" s="2">
        <v>45207</v>
      </c>
      <c r="F94">
        <v>2</v>
      </c>
      <c r="G94" t="str">
        <v>2023-Oct</v>
      </c>
      <c r="O94" t="str">
        <v>T</v>
      </c>
      <c r="P94" s="14">
        <f t="shared" si="1"/>
        <v>89000</v>
      </c>
      <c r="Q94" t="str">
        <v>2023-10-01</v>
      </c>
    </row>
    <row r="95" spans="1:17" x14ac:dyDescent="0.3">
      <c r="A95">
        <v>1094</v>
      </c>
      <c r="B95" t="s">
        <v>6</v>
      </c>
      <c r="C95" t="s">
        <v>13</v>
      </c>
      <c r="D95">
        <v>38886.949999999997</v>
      </c>
      <c r="E95" s="2">
        <v>45214</v>
      </c>
      <c r="F95">
        <v>5</v>
      </c>
      <c r="G95" t="str">
        <v>2023-Oct</v>
      </c>
      <c r="O95" t="str">
        <v>M</v>
      </c>
      <c r="P95" s="14">
        <f t="shared" si="1"/>
        <v>38000</v>
      </c>
      <c r="Q95" t="str">
        <v>2023-10-08</v>
      </c>
    </row>
    <row r="96" spans="1:17" x14ac:dyDescent="0.3">
      <c r="A96">
        <v>1095</v>
      </c>
      <c r="B96" t="s">
        <v>6</v>
      </c>
      <c r="C96" t="s">
        <v>13</v>
      </c>
      <c r="D96">
        <v>72513.91</v>
      </c>
      <c r="E96" s="2">
        <v>45221</v>
      </c>
      <c r="F96">
        <v>5</v>
      </c>
      <c r="G96" t="str">
        <v>2023-Oct</v>
      </c>
      <c r="O96" t="str">
        <v>M</v>
      </c>
      <c r="P96" s="14">
        <f t="shared" si="1"/>
        <v>39000</v>
      </c>
      <c r="Q96" t="str">
        <v>2023-10-15</v>
      </c>
    </row>
    <row r="97" spans="1:17" x14ac:dyDescent="0.3">
      <c r="A97">
        <v>1096</v>
      </c>
      <c r="B97" t="s">
        <v>10</v>
      </c>
      <c r="C97" t="s">
        <v>14</v>
      </c>
      <c r="D97">
        <v>56007.15</v>
      </c>
      <c r="E97" s="2">
        <v>45228</v>
      </c>
      <c r="F97">
        <v>2</v>
      </c>
      <c r="G97" t="str">
        <v>2023-Oct</v>
      </c>
      <c r="O97" t="str">
        <v>M</v>
      </c>
      <c r="P97" s="14">
        <f t="shared" si="1"/>
        <v>73000</v>
      </c>
      <c r="Q97" t="str">
        <v>2023-10-22</v>
      </c>
    </row>
    <row r="98" spans="1:17" x14ac:dyDescent="0.3">
      <c r="A98">
        <v>1097</v>
      </c>
      <c r="B98" t="s">
        <v>10</v>
      </c>
      <c r="C98" t="s">
        <v>14</v>
      </c>
      <c r="D98">
        <v>89105.47</v>
      </c>
      <c r="E98" s="2">
        <v>45235</v>
      </c>
      <c r="F98">
        <v>5</v>
      </c>
      <c r="G98" t="str">
        <v>2023-Nov</v>
      </c>
      <c r="O98" t="str">
        <v>A</v>
      </c>
      <c r="P98" s="14">
        <f t="shared" si="1"/>
        <v>56000</v>
      </c>
      <c r="Q98" t="str">
        <v>2023-10-29</v>
      </c>
    </row>
    <row r="99" spans="1:17" x14ac:dyDescent="0.3">
      <c r="A99">
        <v>1098</v>
      </c>
      <c r="B99" t="s">
        <v>7</v>
      </c>
      <c r="C99" t="s">
        <v>15</v>
      </c>
      <c r="D99">
        <v>67227.360000000001</v>
      </c>
      <c r="E99" s="2">
        <v>45242</v>
      </c>
      <c r="F99">
        <v>2</v>
      </c>
      <c r="G99" t="str">
        <v>2023-Nov</v>
      </c>
      <c r="O99" t="str">
        <v>A</v>
      </c>
      <c r="P99" s="14">
        <f t="shared" si="1"/>
        <v>89000</v>
      </c>
      <c r="Q99" t="str">
        <v>2023-11-05</v>
      </c>
    </row>
    <row r="100" spans="1:17" x14ac:dyDescent="0.3">
      <c r="A100">
        <v>1099</v>
      </c>
      <c r="B100" t="s">
        <v>9</v>
      </c>
      <c r="C100" t="s">
        <v>12</v>
      </c>
      <c r="D100">
        <v>74583.899999999994</v>
      </c>
      <c r="E100" s="2">
        <v>45249</v>
      </c>
      <c r="F100">
        <v>5</v>
      </c>
      <c r="G100" t="str">
        <v>2023-Nov</v>
      </c>
      <c r="O100" t="str">
        <v>T</v>
      </c>
      <c r="P100" s="14">
        <f t="shared" si="1"/>
        <v>67000</v>
      </c>
      <c r="Q100" t="str">
        <v>2023-11-12</v>
      </c>
    </row>
    <row r="101" spans="1:17" x14ac:dyDescent="0.3">
      <c r="A101">
        <v>1100</v>
      </c>
      <c r="B101" t="s">
        <v>6</v>
      </c>
      <c r="C101" t="s">
        <v>12</v>
      </c>
      <c r="D101">
        <v>57552.46</v>
      </c>
      <c r="E101" s="2">
        <v>45256</v>
      </c>
      <c r="F101">
        <v>1</v>
      </c>
      <c r="G101" t="str">
        <v>2023-Nov</v>
      </c>
      <c r="O101" t="str">
        <v>C</v>
      </c>
      <c r="P101" s="14">
        <f t="shared" si="1"/>
        <v>75000</v>
      </c>
      <c r="Q101" t="str">
        <v>2023-11-19</v>
      </c>
    </row>
    <row r="102" spans="1:17" x14ac:dyDescent="0.3">
      <c r="O102" t="str">
        <v>M</v>
      </c>
      <c r="P102" s="14">
        <f t="shared" si="1"/>
        <v>58000</v>
      </c>
      <c r="Q102" t="str">
        <v>2023-11-26</v>
      </c>
    </row>
  </sheetData>
  <mergeCells count="7">
    <mergeCell ref="I12:J12"/>
    <mergeCell ref="K12:L12"/>
    <mergeCell ref="I20:J20"/>
    <mergeCell ref="I24:J24"/>
    <mergeCell ref="I50:M50"/>
    <mergeCell ref="K20:L20"/>
    <mergeCell ref="M20:M22"/>
  </mergeCells>
  <conditionalFormatting sqref="I26:J48">
    <cfRule type="expression" dxfId="2" priority="4">
      <formula>J26:J48=MAX($J$26:$J$48)</formula>
    </cfRule>
  </conditionalFormatting>
  <conditionalFormatting sqref="I40:I45">
    <cfRule type="expression" dxfId="3" priority="6">
      <formula>J40:J49=MAX($J$26:$J$37)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Data</vt:lpstr>
      <vt:lpstr>Updated Tasks</vt:lpstr>
      <vt:lpstr>Task 12345</vt:lpstr>
      <vt:lpstr>Task 6-&gt; 15</vt:lpstr>
      <vt:lpstr>'Task 12345'!Criteria</vt:lpstr>
      <vt:lpstr>'Task 12345'!Extract</vt:lpstr>
      <vt:lpstr>'Task 6-&gt; 15'!Extract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 NGA</cp:lastModifiedBy>
  <dcterms:created xsi:type="dcterms:W3CDTF">2024-03-08T14:48:30Z</dcterms:created>
  <dcterms:modified xsi:type="dcterms:W3CDTF">2024-03-12T21:52:24Z</dcterms:modified>
</cp:coreProperties>
</file>