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06D64920-158A-4D97-9C7E-246C3461E296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Data" sheetId="1" r:id="rId1"/>
    <sheet name="Tasks" sheetId="2" r:id="rId2"/>
    <sheet name="Task 1" sheetId="3" r:id="rId3"/>
    <sheet name="Task 2" sheetId="4" r:id="rId4"/>
    <sheet name="Task 3" sheetId="5" r:id="rId5"/>
    <sheet name="Task 4" sheetId="6" r:id="rId6"/>
    <sheet name="Task 5" sheetId="9" r:id="rId7"/>
    <sheet name="Task 6" sheetId="8" r:id="rId8"/>
    <sheet name="Sheet1" sheetId="10" r:id="rId9"/>
    <sheet name="Sheet2" sheetId="11" r:id="rId10"/>
  </sheets>
  <definedNames>
    <definedName name="_xlnm._FilterDatabase" localSheetId="2" hidden="1">'Task 1'!$B$3:$B$103</definedName>
    <definedName name="_xlnm._FilterDatabase" localSheetId="3" hidden="1">'Task 2'!$B$3:$B$103</definedName>
    <definedName name="_xlnm._FilterDatabase" localSheetId="4" hidden="1">'Task 3'!$E$3:$E$103</definedName>
    <definedName name="_xlnm._FilterDatabase" localSheetId="5" hidden="1">'Task 4'!$A$3:$A$103</definedName>
    <definedName name="_xlnm._FilterDatabase" localSheetId="6" hidden="1">'Task 5'!$A$3:$A$103</definedName>
    <definedName name="_xlnm._FilterDatabase" localSheetId="7" hidden="1">'Task 6'!$A$3:$E$103</definedName>
    <definedName name="_xlnm.Criteria" localSheetId="7">'Task 6'!$G$3:$H$4</definedName>
    <definedName name="_xlnm.Extract" localSheetId="2">'Task 1'!$H$3</definedName>
    <definedName name="_xlnm.Extract" localSheetId="3">'Task 2'!$H$3</definedName>
    <definedName name="_xlnm.Extract" localSheetId="4">'Task 3'!$G$3</definedName>
    <definedName name="_xlnm.Extract" localSheetId="5">'Task 4'!$H$3</definedName>
    <definedName name="_xlnm.Extract" localSheetId="6">'Task 5'!$H$3</definedName>
    <definedName name="_xlnm.Extract" localSheetId="7">'Task 6'!$G$8:$K$8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1" l="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" i="11"/>
  <c r="T2" i="11"/>
  <c r="T3" i="11"/>
  <c r="T4" i="11"/>
  <c r="T5" i="11"/>
  <c r="T6" i="11"/>
  <c r="T7" i="11"/>
  <c r="T8" i="11"/>
  <c r="T9" i="11"/>
  <c r="T10" i="11"/>
  <c r="T11" i="11"/>
  <c r="T12" i="11"/>
  <c r="T13" i="11"/>
  <c r="T14" i="11"/>
  <c r="T1" i="11"/>
  <c r="Q2" i="11"/>
  <c r="R2" i="11"/>
  <c r="Q3" i="11"/>
  <c r="R3" i="11"/>
  <c r="Q4" i="11"/>
  <c r="R4" i="11"/>
  <c r="Q5" i="11"/>
  <c r="R5" i="11"/>
  <c r="Q6" i="11"/>
  <c r="R6" i="11"/>
  <c r="Q7" i="11"/>
  <c r="R7" i="11"/>
  <c r="Q8" i="11"/>
  <c r="R8" i="11"/>
  <c r="Q9" i="11"/>
  <c r="R9" i="11"/>
  <c r="Q10" i="11"/>
  <c r="R10" i="11"/>
  <c r="Q11" i="11"/>
  <c r="R11" i="11"/>
  <c r="Q12" i="11"/>
  <c r="R12" i="11"/>
  <c r="Q13" i="11"/>
  <c r="R13" i="11"/>
  <c r="Q14" i="11"/>
  <c r="R14" i="11"/>
  <c r="R1" i="11"/>
  <c r="Q1" i="11"/>
  <c r="O1" i="11" a="1"/>
  <c r="O1" i="11" s="1"/>
  <c r="N1" i="11" a="1"/>
  <c r="N1" i="11" s="1"/>
  <c r="M2" i="11"/>
  <c r="M3" i="11"/>
  <c r="M4" i="11"/>
  <c r="M5" i="11"/>
  <c r="M6" i="11"/>
  <c r="M7" i="11"/>
  <c r="M8" i="11"/>
  <c r="M9" i="11"/>
  <c r="M10" i="11"/>
  <c r="M11" i="11"/>
  <c r="M12" i="11"/>
  <c r="M1" i="11"/>
  <c r="K1" i="11" a="1"/>
  <c r="K1" i="11" s="1"/>
  <c r="C5" i="10"/>
  <c r="I1" i="11" a="1"/>
  <c r="I1" i="11" s="1"/>
  <c r="G1" i="11" a="1"/>
  <c r="G1" i="11" s="1"/>
  <c r="E1" i="11" a="1"/>
  <c r="E1" i="11" s="1"/>
  <c r="C1" i="11"/>
  <c r="C11" i="10"/>
  <c r="E9" i="10"/>
  <c r="E10" i="10"/>
  <c r="E11" i="10"/>
  <c r="C9" i="10"/>
  <c r="C10" i="10"/>
  <c r="G2" i="10"/>
  <c r="G3" i="10"/>
  <c r="G4" i="10"/>
  <c r="G5" i="10"/>
  <c r="G6" i="10"/>
  <c r="G7" i="10"/>
  <c r="G8" i="10"/>
  <c r="G1" i="10"/>
  <c r="E6" i="10"/>
  <c r="E7" i="10"/>
  <c r="E8" i="10"/>
  <c r="C6" i="10"/>
  <c r="C7" i="10"/>
  <c r="C8" i="10"/>
  <c r="E1" i="10"/>
  <c r="E2" i="10"/>
  <c r="E3" i="10"/>
  <c r="E4" i="10"/>
  <c r="E5" i="10"/>
  <c r="C2" i="10"/>
  <c r="C3" i="10"/>
  <c r="C4" i="10"/>
  <c r="C1" i="10"/>
  <c r="L4" i="9" l="1" a="1"/>
  <c r="L4" i="9" s="1"/>
  <c r="J4" i="9" a="1"/>
  <c r="J4" i="9" s="1"/>
  <c r="I4" i="8"/>
  <c r="I4" i="9" l="1" a="1"/>
  <c r="I4" i="9" s="1"/>
  <c r="K4" i="9" s="1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I4" i="6" a="1"/>
  <c r="I4" i="6" s="1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H4" i="5" a="1"/>
  <c r="H4" i="5" s="1"/>
  <c r="I4" i="3" a="1"/>
  <c r="I4" i="3" s="1"/>
  <c r="K5" i="4"/>
  <c r="K6" i="4"/>
  <c r="K7" i="4"/>
  <c r="K4" i="4"/>
  <c r="J4" i="4" a="1"/>
  <c r="J4" i="4" s="1"/>
  <c r="I4" i="4" a="1"/>
  <c r="I4" i="4" s="1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4" i="3"/>
  <c r="K9" i="9" l="1"/>
  <c r="K8" i="9"/>
  <c r="K7" i="9"/>
  <c r="K6" i="9"/>
  <c r="K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<sst xmlns="http://schemas.openxmlformats.org/spreadsheetml/2006/main" count="2224" uniqueCount="41">
  <si>
    <t>Month</t>
  </si>
  <si>
    <t>Product</t>
  </si>
  <si>
    <t>Units Sold</t>
  </si>
  <si>
    <t>Unit Price</t>
  </si>
  <si>
    <t>Sales Region</t>
  </si>
  <si>
    <t>January</t>
  </si>
  <si>
    <t>April</t>
  </si>
  <si>
    <t>March</t>
  </si>
  <si>
    <t>May</t>
  </si>
  <si>
    <t>June</t>
  </si>
  <si>
    <t>February</t>
  </si>
  <si>
    <t>Product D</t>
  </si>
  <si>
    <t>Product B</t>
  </si>
  <si>
    <t>Product A</t>
  </si>
  <si>
    <t>Product C</t>
  </si>
  <si>
    <t>East</t>
  </si>
  <si>
    <t>North</t>
  </si>
  <si>
    <t>South</t>
  </si>
  <si>
    <t>West</t>
  </si>
  <si>
    <t>Task Description</t>
  </si>
  <si>
    <t>Medium Level Tasks:</t>
  </si>
  <si>
    <t>1. Calculate the total revenue for each product (Units Sold * Unit Price).</t>
  </si>
  <si>
    <t>2. Determine the average unit price for all products.</t>
  </si>
  <si>
    <t>Hard Level Tasks:</t>
  </si>
  <si>
    <t>3. Find the total units sold for each sales region.</t>
  </si>
  <si>
    <t>4. Calculate the total revenue for each month (sum of Units Sold * Unit Price for each month).</t>
  </si>
  <si>
    <t>5. Identify the month with the highest average unit price.</t>
  </si>
  <si>
    <t>6. Count the number of transactions for 'Product A' in the 'East' sales region.</t>
  </si>
  <si>
    <t>Revenue</t>
  </si>
  <si>
    <t>(Vì giá thay đổi theo thời gian nên có sự thay đổi)</t>
  </si>
  <si>
    <t>TOTAL Revenue</t>
  </si>
  <si>
    <t>TOTAL Units Sold</t>
  </si>
  <si>
    <t xml:space="preserve"> Average Unit Price</t>
  </si>
  <si>
    <t>Total Revenue</t>
  </si>
  <si>
    <t>Identify the month with the highest average unit price: January</t>
  </si>
  <si>
    <t xml:space="preserve">Count Transactions </t>
  </si>
  <si>
    <t>CHECK</t>
  </si>
  <si>
    <r>
      <t>=AVERAGEIF(</t>
    </r>
    <r>
      <rPr>
        <b/>
        <sz val="11"/>
        <color theme="3"/>
        <rFont val="Calibri"/>
        <family val="2"/>
        <scheme val="minor"/>
      </rPr>
      <t>A4:A103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>H4:H9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7" tint="-0.249977111117893"/>
        <rFont val="Calibri"/>
        <family val="2"/>
        <scheme val="minor"/>
      </rPr>
      <t>D4:D103</t>
    </r>
    <r>
      <rPr>
        <sz val="11"/>
        <color theme="1"/>
        <rFont val="Calibri"/>
        <family val="2"/>
        <scheme val="minor"/>
      </rPr>
      <t>)</t>
    </r>
  </si>
  <si>
    <r>
      <t xml:space="preserve">= </t>
    </r>
    <r>
      <rPr>
        <b/>
        <sz val="11"/>
        <color theme="3"/>
        <rFont val="Calibri"/>
        <family val="2"/>
        <scheme val="minor"/>
      </rPr>
      <t>TOTAL Revenue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2"/>
        <scheme val="minor"/>
      </rPr>
      <t>TOTAL Units Sold</t>
    </r>
  </si>
  <si>
    <t>aaa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</si>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</sst>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9D3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0" fontId="2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29D33"/>
      <color rgb="FF77CE68"/>
      <color rgb="FF84F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548640</xdr:colOff>
      <xdr:row>0</xdr:row>
      <xdr:rowOff>0</xdr:rowOff>
    </xdr:from>
    <xdr:to>
      <xdr:col>20</xdr:col>
      <xdr:colOff>12757</xdr:colOff>
      <xdr:row>14</xdr:row>
      <xdr:rowOff>118316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047CC-569F-2648-D8F6-A02077DB2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4950517" cy="2678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zoomScale="98" workbookViewId="0">
      <selection activeCell="B14" sqref="A1:E101"/>
    </sheetView>
  </sheetViews>
  <sheetFormatPr defaultRowHeight="14.4" x14ac:dyDescent="0.3"/>
  <cols>
    <col min="1" max="1" width="8.109375" bestFit="1" customWidth="1"/>
    <col min="2" max="2" width="9" bestFit="1" customWidth="1"/>
    <col min="5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>
        <v>91</v>
      </c>
      <c r="D2">
        <v>67.56</v>
      </c>
      <c r="E2" t="s">
        <v>15</v>
      </c>
    </row>
    <row r="3" spans="1:5" x14ac:dyDescent="0.3">
      <c r="A3" t="s">
        <v>5</v>
      </c>
      <c r="B3" t="s">
        <v>12</v>
      </c>
      <c r="C3">
        <v>94</v>
      </c>
      <c r="D3">
        <v>42.8</v>
      </c>
      <c r="E3" t="s">
        <v>15</v>
      </c>
    </row>
    <row r="4" spans="1:5" x14ac:dyDescent="0.3">
      <c r="A4" t="s">
        <v>6</v>
      </c>
      <c r="B4" t="s">
        <v>13</v>
      </c>
      <c r="C4">
        <v>97</v>
      </c>
      <c r="D4">
        <v>25.98</v>
      </c>
      <c r="E4" t="s">
        <v>15</v>
      </c>
    </row>
    <row r="5" spans="1:5" x14ac:dyDescent="0.3">
      <c r="A5" t="s">
        <v>5</v>
      </c>
      <c r="B5" t="s">
        <v>14</v>
      </c>
      <c r="C5">
        <v>75</v>
      </c>
      <c r="D5">
        <v>64.989999999999995</v>
      </c>
      <c r="E5" t="s">
        <v>16</v>
      </c>
    </row>
    <row r="6" spans="1:5" x14ac:dyDescent="0.3">
      <c r="A6" t="s">
        <v>7</v>
      </c>
      <c r="B6" t="s">
        <v>14</v>
      </c>
      <c r="C6">
        <v>54</v>
      </c>
      <c r="D6">
        <v>35.020000000000003</v>
      </c>
      <c r="E6" t="s">
        <v>15</v>
      </c>
    </row>
    <row r="7" spans="1:5" x14ac:dyDescent="0.3">
      <c r="A7" t="s">
        <v>8</v>
      </c>
      <c r="B7" t="s">
        <v>13</v>
      </c>
      <c r="C7">
        <v>31</v>
      </c>
      <c r="D7">
        <v>65.849999999999994</v>
      </c>
      <c r="E7" t="s">
        <v>16</v>
      </c>
    </row>
    <row r="8" spans="1:5" x14ac:dyDescent="0.3">
      <c r="A8" t="s">
        <v>7</v>
      </c>
      <c r="B8" t="s">
        <v>11</v>
      </c>
      <c r="C8">
        <v>68</v>
      </c>
      <c r="D8">
        <v>30.84</v>
      </c>
      <c r="E8" t="s">
        <v>17</v>
      </c>
    </row>
    <row r="9" spans="1:5" x14ac:dyDescent="0.3">
      <c r="A9" t="s">
        <v>9</v>
      </c>
      <c r="B9" t="s">
        <v>11</v>
      </c>
      <c r="C9">
        <v>29</v>
      </c>
      <c r="D9">
        <v>50.05</v>
      </c>
      <c r="E9" t="s">
        <v>17</v>
      </c>
    </row>
    <row r="10" spans="1:5" x14ac:dyDescent="0.3">
      <c r="A10" t="s">
        <v>7</v>
      </c>
      <c r="B10" t="s">
        <v>12</v>
      </c>
      <c r="C10">
        <v>38</v>
      </c>
      <c r="D10">
        <v>46.4</v>
      </c>
      <c r="E10" t="s">
        <v>18</v>
      </c>
    </row>
    <row r="11" spans="1:5" x14ac:dyDescent="0.3">
      <c r="A11" t="s">
        <v>7</v>
      </c>
      <c r="B11" t="s">
        <v>12</v>
      </c>
      <c r="C11">
        <v>83</v>
      </c>
      <c r="D11">
        <v>63.82</v>
      </c>
      <c r="E11" t="s">
        <v>17</v>
      </c>
    </row>
    <row r="12" spans="1:5" x14ac:dyDescent="0.3">
      <c r="A12" t="s">
        <v>7</v>
      </c>
      <c r="B12" t="s">
        <v>13</v>
      </c>
      <c r="C12">
        <v>18</v>
      </c>
      <c r="D12">
        <v>35.840000000000003</v>
      </c>
      <c r="E12" t="s">
        <v>16</v>
      </c>
    </row>
    <row r="13" spans="1:5" x14ac:dyDescent="0.3">
      <c r="A13" t="s">
        <v>10</v>
      </c>
      <c r="B13" t="s">
        <v>13</v>
      </c>
      <c r="C13">
        <v>11</v>
      </c>
      <c r="D13">
        <v>40.119999999999997</v>
      </c>
      <c r="E13" t="s">
        <v>16</v>
      </c>
    </row>
    <row r="14" spans="1:5" x14ac:dyDescent="0.3">
      <c r="A14" t="s">
        <v>5</v>
      </c>
      <c r="B14" t="s">
        <v>12</v>
      </c>
      <c r="C14">
        <v>14</v>
      </c>
      <c r="D14">
        <v>84.75</v>
      </c>
      <c r="E14" t="s">
        <v>15</v>
      </c>
    </row>
    <row r="15" spans="1:5" x14ac:dyDescent="0.3">
      <c r="A15" t="s">
        <v>5</v>
      </c>
      <c r="B15" t="s">
        <v>12</v>
      </c>
      <c r="C15">
        <v>82</v>
      </c>
      <c r="D15">
        <v>94.06</v>
      </c>
      <c r="E15" t="s">
        <v>17</v>
      </c>
    </row>
    <row r="16" spans="1:5" x14ac:dyDescent="0.3">
      <c r="A16" t="s">
        <v>8</v>
      </c>
      <c r="B16" t="s">
        <v>14</v>
      </c>
      <c r="C16">
        <v>26</v>
      </c>
      <c r="D16">
        <v>91.99</v>
      </c>
      <c r="E16" t="s">
        <v>18</v>
      </c>
    </row>
    <row r="17" spans="1:5" x14ac:dyDescent="0.3">
      <c r="A17" t="s">
        <v>6</v>
      </c>
      <c r="B17" t="s">
        <v>14</v>
      </c>
      <c r="C17">
        <v>67</v>
      </c>
      <c r="D17">
        <v>54.76</v>
      </c>
      <c r="E17" t="s">
        <v>17</v>
      </c>
    </row>
    <row r="18" spans="1:5" x14ac:dyDescent="0.3">
      <c r="A18" t="s">
        <v>8</v>
      </c>
      <c r="B18" t="s">
        <v>12</v>
      </c>
      <c r="C18">
        <v>16</v>
      </c>
      <c r="D18">
        <v>21.71</v>
      </c>
      <c r="E18" t="s">
        <v>17</v>
      </c>
    </row>
    <row r="19" spans="1:5" x14ac:dyDescent="0.3">
      <c r="A19" t="s">
        <v>7</v>
      </c>
      <c r="B19" t="s">
        <v>14</v>
      </c>
      <c r="C19">
        <v>12</v>
      </c>
      <c r="D19">
        <v>82.81</v>
      </c>
      <c r="E19" t="s">
        <v>17</v>
      </c>
    </row>
    <row r="20" spans="1:5" x14ac:dyDescent="0.3">
      <c r="A20" t="s">
        <v>5</v>
      </c>
      <c r="B20" t="s">
        <v>14</v>
      </c>
      <c r="C20">
        <v>39</v>
      </c>
      <c r="D20">
        <v>34.61</v>
      </c>
      <c r="E20" t="s">
        <v>15</v>
      </c>
    </row>
    <row r="21" spans="1:5" x14ac:dyDescent="0.3">
      <c r="A21" t="s">
        <v>6</v>
      </c>
      <c r="B21" t="s">
        <v>13</v>
      </c>
      <c r="C21">
        <v>23</v>
      </c>
      <c r="D21">
        <v>66.11</v>
      </c>
      <c r="E21" t="s">
        <v>16</v>
      </c>
    </row>
    <row r="22" spans="1:5" x14ac:dyDescent="0.3">
      <c r="A22" t="s">
        <v>10</v>
      </c>
      <c r="B22" t="s">
        <v>14</v>
      </c>
      <c r="C22">
        <v>56</v>
      </c>
      <c r="D22">
        <v>48.51</v>
      </c>
      <c r="E22" t="s">
        <v>16</v>
      </c>
    </row>
    <row r="23" spans="1:5" x14ac:dyDescent="0.3">
      <c r="A23" t="s">
        <v>9</v>
      </c>
      <c r="B23" t="s">
        <v>11</v>
      </c>
      <c r="C23">
        <v>58</v>
      </c>
      <c r="D23">
        <v>81.03</v>
      </c>
      <c r="E23" t="s">
        <v>17</v>
      </c>
    </row>
    <row r="24" spans="1:5" x14ac:dyDescent="0.3">
      <c r="A24" t="s">
        <v>7</v>
      </c>
      <c r="B24" t="s">
        <v>11</v>
      </c>
      <c r="C24">
        <v>88</v>
      </c>
      <c r="D24">
        <v>62.62</v>
      </c>
      <c r="E24" t="s">
        <v>16</v>
      </c>
    </row>
    <row r="25" spans="1:5" x14ac:dyDescent="0.3">
      <c r="A25" t="s">
        <v>6</v>
      </c>
      <c r="B25" t="s">
        <v>14</v>
      </c>
      <c r="C25">
        <v>52</v>
      </c>
      <c r="D25">
        <v>49.12</v>
      </c>
      <c r="E25" t="s">
        <v>16</v>
      </c>
    </row>
    <row r="26" spans="1:5" x14ac:dyDescent="0.3">
      <c r="A26" t="s">
        <v>8</v>
      </c>
      <c r="B26" t="s">
        <v>11</v>
      </c>
      <c r="C26">
        <v>49</v>
      </c>
      <c r="D26">
        <v>52.9</v>
      </c>
      <c r="E26" t="s">
        <v>18</v>
      </c>
    </row>
    <row r="27" spans="1:5" x14ac:dyDescent="0.3">
      <c r="A27" t="s">
        <v>8</v>
      </c>
      <c r="B27" t="s">
        <v>14</v>
      </c>
      <c r="C27">
        <v>54</v>
      </c>
      <c r="D27">
        <v>39.700000000000003</v>
      </c>
      <c r="E27" t="s">
        <v>15</v>
      </c>
    </row>
    <row r="28" spans="1:5" x14ac:dyDescent="0.3">
      <c r="A28" t="s">
        <v>10</v>
      </c>
      <c r="B28" t="s">
        <v>12</v>
      </c>
      <c r="C28">
        <v>18</v>
      </c>
      <c r="D28">
        <v>28.96</v>
      </c>
      <c r="E28" t="s">
        <v>18</v>
      </c>
    </row>
    <row r="29" spans="1:5" x14ac:dyDescent="0.3">
      <c r="A29" t="s">
        <v>9</v>
      </c>
      <c r="B29" t="s">
        <v>14</v>
      </c>
      <c r="C29">
        <v>66</v>
      </c>
      <c r="D29">
        <v>37.04</v>
      </c>
      <c r="E29" t="s">
        <v>15</v>
      </c>
    </row>
    <row r="30" spans="1:5" x14ac:dyDescent="0.3">
      <c r="A30" t="s">
        <v>9</v>
      </c>
      <c r="B30" t="s">
        <v>11</v>
      </c>
      <c r="C30">
        <v>43</v>
      </c>
      <c r="D30">
        <v>75.97</v>
      </c>
      <c r="E30" t="s">
        <v>15</v>
      </c>
    </row>
    <row r="31" spans="1:5" x14ac:dyDescent="0.3">
      <c r="A31" t="s">
        <v>6</v>
      </c>
      <c r="B31" t="s">
        <v>13</v>
      </c>
      <c r="C31">
        <v>94</v>
      </c>
      <c r="D31">
        <v>93.92</v>
      </c>
      <c r="E31" t="s">
        <v>18</v>
      </c>
    </row>
    <row r="32" spans="1:5" x14ac:dyDescent="0.3">
      <c r="A32" t="s">
        <v>8</v>
      </c>
      <c r="B32" t="s">
        <v>11</v>
      </c>
      <c r="C32">
        <v>45</v>
      </c>
      <c r="D32">
        <v>91.26</v>
      </c>
      <c r="E32" t="s">
        <v>18</v>
      </c>
    </row>
    <row r="33" spans="1:5" x14ac:dyDescent="0.3">
      <c r="A33" t="s">
        <v>8</v>
      </c>
      <c r="B33" t="s">
        <v>12</v>
      </c>
      <c r="C33">
        <v>17</v>
      </c>
      <c r="D33">
        <v>48.4</v>
      </c>
      <c r="E33" t="s">
        <v>17</v>
      </c>
    </row>
    <row r="34" spans="1:5" x14ac:dyDescent="0.3">
      <c r="A34" t="s">
        <v>6</v>
      </c>
      <c r="B34" t="s">
        <v>12</v>
      </c>
      <c r="C34">
        <v>52</v>
      </c>
      <c r="D34">
        <v>85.85</v>
      </c>
      <c r="E34" t="s">
        <v>18</v>
      </c>
    </row>
    <row r="35" spans="1:5" x14ac:dyDescent="0.3">
      <c r="A35" t="s">
        <v>6</v>
      </c>
      <c r="B35" t="s">
        <v>11</v>
      </c>
      <c r="C35">
        <v>55</v>
      </c>
      <c r="D35">
        <v>50.52</v>
      </c>
      <c r="E35" t="s">
        <v>15</v>
      </c>
    </row>
    <row r="36" spans="1:5" x14ac:dyDescent="0.3">
      <c r="A36" t="s">
        <v>6</v>
      </c>
      <c r="B36" t="s">
        <v>12</v>
      </c>
      <c r="C36">
        <v>56</v>
      </c>
      <c r="D36">
        <v>22.72</v>
      </c>
      <c r="E36" t="s">
        <v>18</v>
      </c>
    </row>
    <row r="37" spans="1:5" x14ac:dyDescent="0.3">
      <c r="A37" t="s">
        <v>10</v>
      </c>
      <c r="B37" t="s">
        <v>12</v>
      </c>
      <c r="C37">
        <v>84</v>
      </c>
      <c r="D37">
        <v>90.98</v>
      </c>
      <c r="E37" t="s">
        <v>18</v>
      </c>
    </row>
    <row r="38" spans="1:5" x14ac:dyDescent="0.3">
      <c r="A38" t="s">
        <v>10</v>
      </c>
      <c r="B38" t="s">
        <v>12</v>
      </c>
      <c r="C38">
        <v>43</v>
      </c>
      <c r="D38">
        <v>59.77</v>
      </c>
      <c r="E38" t="s">
        <v>16</v>
      </c>
    </row>
    <row r="39" spans="1:5" x14ac:dyDescent="0.3">
      <c r="A39" t="s">
        <v>9</v>
      </c>
      <c r="B39" t="s">
        <v>11</v>
      </c>
      <c r="C39">
        <v>62</v>
      </c>
      <c r="D39">
        <v>22.09</v>
      </c>
      <c r="E39" t="s">
        <v>18</v>
      </c>
    </row>
    <row r="40" spans="1:5" x14ac:dyDescent="0.3">
      <c r="A40" t="s">
        <v>6</v>
      </c>
      <c r="B40" t="s">
        <v>13</v>
      </c>
      <c r="C40">
        <v>38</v>
      </c>
      <c r="D40">
        <v>91.35</v>
      </c>
      <c r="E40" t="s">
        <v>16</v>
      </c>
    </row>
    <row r="41" spans="1:5" x14ac:dyDescent="0.3">
      <c r="A41" t="s">
        <v>5</v>
      </c>
      <c r="B41" t="s">
        <v>13</v>
      </c>
      <c r="C41">
        <v>81</v>
      </c>
      <c r="D41">
        <v>99.41</v>
      </c>
      <c r="E41" t="s">
        <v>17</v>
      </c>
    </row>
    <row r="42" spans="1:5" x14ac:dyDescent="0.3">
      <c r="A42" t="s">
        <v>7</v>
      </c>
      <c r="B42" t="s">
        <v>14</v>
      </c>
      <c r="C42">
        <v>3</v>
      </c>
      <c r="D42">
        <v>42.42</v>
      </c>
      <c r="E42" t="s">
        <v>17</v>
      </c>
    </row>
    <row r="43" spans="1:5" x14ac:dyDescent="0.3">
      <c r="A43" t="s">
        <v>10</v>
      </c>
      <c r="B43" t="s">
        <v>14</v>
      </c>
      <c r="C43">
        <v>63</v>
      </c>
      <c r="D43">
        <v>55.72</v>
      </c>
      <c r="E43" t="s">
        <v>18</v>
      </c>
    </row>
    <row r="44" spans="1:5" x14ac:dyDescent="0.3">
      <c r="A44" t="s">
        <v>10</v>
      </c>
      <c r="B44" t="s">
        <v>12</v>
      </c>
      <c r="C44">
        <v>82</v>
      </c>
      <c r="D44">
        <v>88.13</v>
      </c>
      <c r="E44" t="s">
        <v>15</v>
      </c>
    </row>
    <row r="45" spans="1:5" x14ac:dyDescent="0.3">
      <c r="A45" t="s">
        <v>6</v>
      </c>
      <c r="B45" t="s">
        <v>13</v>
      </c>
      <c r="C45">
        <v>17</v>
      </c>
      <c r="D45">
        <v>57.95</v>
      </c>
      <c r="E45" t="s">
        <v>15</v>
      </c>
    </row>
    <row r="46" spans="1:5" x14ac:dyDescent="0.3">
      <c r="A46" t="s">
        <v>7</v>
      </c>
      <c r="B46" t="s">
        <v>11</v>
      </c>
      <c r="C46">
        <v>71</v>
      </c>
      <c r="D46">
        <v>42.2</v>
      </c>
      <c r="E46" t="s">
        <v>16</v>
      </c>
    </row>
    <row r="47" spans="1:5" x14ac:dyDescent="0.3">
      <c r="A47" t="s">
        <v>9</v>
      </c>
      <c r="B47" t="s">
        <v>13</v>
      </c>
      <c r="C47">
        <v>54</v>
      </c>
      <c r="D47">
        <v>87.33</v>
      </c>
      <c r="E47" t="s">
        <v>18</v>
      </c>
    </row>
    <row r="48" spans="1:5" x14ac:dyDescent="0.3">
      <c r="A48" t="s">
        <v>6</v>
      </c>
      <c r="B48" t="s">
        <v>11</v>
      </c>
      <c r="C48">
        <v>99</v>
      </c>
      <c r="D48">
        <v>35.61</v>
      </c>
      <c r="E48" t="s">
        <v>17</v>
      </c>
    </row>
    <row r="49" spans="1:5" x14ac:dyDescent="0.3">
      <c r="A49" t="s">
        <v>5</v>
      </c>
      <c r="B49" t="s">
        <v>13</v>
      </c>
      <c r="C49">
        <v>97</v>
      </c>
      <c r="D49">
        <v>88.51</v>
      </c>
      <c r="E49" t="s">
        <v>15</v>
      </c>
    </row>
    <row r="50" spans="1:5" x14ac:dyDescent="0.3">
      <c r="A50" t="s">
        <v>10</v>
      </c>
      <c r="B50" t="s">
        <v>14</v>
      </c>
      <c r="C50">
        <v>48</v>
      </c>
      <c r="D50">
        <v>44.62</v>
      </c>
      <c r="E50" t="s">
        <v>17</v>
      </c>
    </row>
    <row r="51" spans="1:5" x14ac:dyDescent="0.3">
      <c r="A51" t="s">
        <v>5</v>
      </c>
      <c r="B51" t="s">
        <v>13</v>
      </c>
      <c r="C51">
        <v>49</v>
      </c>
      <c r="D51">
        <v>29.19</v>
      </c>
      <c r="E51" t="s">
        <v>16</v>
      </c>
    </row>
    <row r="52" spans="1:5" x14ac:dyDescent="0.3">
      <c r="A52" t="s">
        <v>9</v>
      </c>
      <c r="B52" t="s">
        <v>12</v>
      </c>
      <c r="C52">
        <v>10</v>
      </c>
      <c r="D52">
        <v>38.56</v>
      </c>
      <c r="E52" t="s">
        <v>17</v>
      </c>
    </row>
    <row r="53" spans="1:5" x14ac:dyDescent="0.3">
      <c r="A53" t="s">
        <v>8</v>
      </c>
      <c r="B53" t="s">
        <v>13</v>
      </c>
      <c r="C53">
        <v>50</v>
      </c>
      <c r="D53">
        <v>35.21</v>
      </c>
      <c r="E53" t="s">
        <v>18</v>
      </c>
    </row>
    <row r="54" spans="1:5" x14ac:dyDescent="0.3">
      <c r="A54" t="s">
        <v>7</v>
      </c>
      <c r="B54" t="s">
        <v>14</v>
      </c>
      <c r="C54">
        <v>54</v>
      </c>
      <c r="D54">
        <v>91.75</v>
      </c>
      <c r="E54" t="s">
        <v>18</v>
      </c>
    </row>
    <row r="55" spans="1:5" x14ac:dyDescent="0.3">
      <c r="A55" t="s">
        <v>5</v>
      </c>
      <c r="B55" t="s">
        <v>13</v>
      </c>
      <c r="C55">
        <v>35</v>
      </c>
      <c r="D55">
        <v>77.03</v>
      </c>
      <c r="E55" t="s">
        <v>17</v>
      </c>
    </row>
    <row r="56" spans="1:5" x14ac:dyDescent="0.3">
      <c r="A56" t="s">
        <v>5</v>
      </c>
      <c r="B56" t="s">
        <v>12</v>
      </c>
      <c r="C56">
        <v>4</v>
      </c>
      <c r="D56">
        <v>41.79</v>
      </c>
      <c r="E56" t="s">
        <v>15</v>
      </c>
    </row>
    <row r="57" spans="1:5" x14ac:dyDescent="0.3">
      <c r="A57" t="s">
        <v>7</v>
      </c>
      <c r="B57" t="s">
        <v>14</v>
      </c>
      <c r="C57">
        <v>12</v>
      </c>
      <c r="D57">
        <v>46.51</v>
      </c>
      <c r="E57" t="s">
        <v>17</v>
      </c>
    </row>
    <row r="58" spans="1:5" x14ac:dyDescent="0.3">
      <c r="A58" t="s">
        <v>9</v>
      </c>
      <c r="B58" t="s">
        <v>12</v>
      </c>
      <c r="C58">
        <v>50</v>
      </c>
      <c r="D58">
        <v>30.68</v>
      </c>
      <c r="E58" t="s">
        <v>15</v>
      </c>
    </row>
    <row r="59" spans="1:5" x14ac:dyDescent="0.3">
      <c r="A59" t="s">
        <v>7</v>
      </c>
      <c r="B59" t="s">
        <v>11</v>
      </c>
      <c r="C59">
        <v>30</v>
      </c>
      <c r="D59">
        <v>57.74</v>
      </c>
      <c r="E59" t="s">
        <v>15</v>
      </c>
    </row>
    <row r="60" spans="1:5" x14ac:dyDescent="0.3">
      <c r="A60" t="s">
        <v>10</v>
      </c>
      <c r="B60" t="s">
        <v>13</v>
      </c>
      <c r="C60">
        <v>37</v>
      </c>
      <c r="D60">
        <v>90.04</v>
      </c>
      <c r="E60" t="s">
        <v>15</v>
      </c>
    </row>
    <row r="61" spans="1:5" x14ac:dyDescent="0.3">
      <c r="A61" t="s">
        <v>5</v>
      </c>
      <c r="B61" t="s">
        <v>13</v>
      </c>
      <c r="C61">
        <v>94</v>
      </c>
      <c r="D61">
        <v>72.58</v>
      </c>
      <c r="E61" t="s">
        <v>18</v>
      </c>
    </row>
    <row r="62" spans="1:5" x14ac:dyDescent="0.3">
      <c r="A62" t="s">
        <v>9</v>
      </c>
      <c r="B62" t="s">
        <v>12</v>
      </c>
      <c r="C62">
        <v>68</v>
      </c>
      <c r="D62">
        <v>79.12</v>
      </c>
      <c r="E62" t="s">
        <v>17</v>
      </c>
    </row>
    <row r="63" spans="1:5" x14ac:dyDescent="0.3">
      <c r="A63" t="s">
        <v>7</v>
      </c>
      <c r="B63" t="s">
        <v>12</v>
      </c>
      <c r="C63">
        <v>27</v>
      </c>
      <c r="D63">
        <v>86.5</v>
      </c>
      <c r="E63" t="s">
        <v>15</v>
      </c>
    </row>
    <row r="64" spans="1:5" x14ac:dyDescent="0.3">
      <c r="A64" t="s">
        <v>10</v>
      </c>
      <c r="B64" t="s">
        <v>11</v>
      </c>
      <c r="C64">
        <v>53</v>
      </c>
      <c r="D64">
        <v>83.18</v>
      </c>
      <c r="E64" t="s">
        <v>15</v>
      </c>
    </row>
    <row r="65" spans="1:5" x14ac:dyDescent="0.3">
      <c r="A65" t="s">
        <v>9</v>
      </c>
      <c r="B65" t="s">
        <v>13</v>
      </c>
      <c r="C65">
        <v>37</v>
      </c>
      <c r="D65">
        <v>80.59</v>
      </c>
      <c r="E65" t="s">
        <v>17</v>
      </c>
    </row>
    <row r="66" spans="1:5" x14ac:dyDescent="0.3">
      <c r="A66" t="s">
        <v>8</v>
      </c>
      <c r="B66" t="s">
        <v>12</v>
      </c>
      <c r="C66">
        <v>74</v>
      </c>
      <c r="D66">
        <v>67.42</v>
      </c>
      <c r="E66" t="s">
        <v>18</v>
      </c>
    </row>
    <row r="67" spans="1:5" x14ac:dyDescent="0.3">
      <c r="A67" t="s">
        <v>7</v>
      </c>
      <c r="B67" t="s">
        <v>13</v>
      </c>
      <c r="C67">
        <v>32</v>
      </c>
      <c r="D67">
        <v>37.49</v>
      </c>
      <c r="E67" t="s">
        <v>18</v>
      </c>
    </row>
    <row r="68" spans="1:5" x14ac:dyDescent="0.3">
      <c r="A68" t="s">
        <v>5</v>
      </c>
      <c r="B68" t="s">
        <v>14</v>
      </c>
      <c r="C68">
        <v>86</v>
      </c>
      <c r="D68">
        <v>59.04</v>
      </c>
      <c r="E68" t="s">
        <v>16</v>
      </c>
    </row>
    <row r="69" spans="1:5" x14ac:dyDescent="0.3">
      <c r="A69" t="s">
        <v>6</v>
      </c>
      <c r="B69" t="s">
        <v>13</v>
      </c>
      <c r="C69">
        <v>93</v>
      </c>
      <c r="D69">
        <v>69.680000000000007</v>
      </c>
      <c r="E69" t="s">
        <v>18</v>
      </c>
    </row>
    <row r="70" spans="1:5" x14ac:dyDescent="0.3">
      <c r="A70" t="s">
        <v>6</v>
      </c>
      <c r="B70" t="s">
        <v>14</v>
      </c>
      <c r="C70">
        <v>69</v>
      </c>
      <c r="D70">
        <v>96.44</v>
      </c>
      <c r="E70" t="s">
        <v>17</v>
      </c>
    </row>
    <row r="71" spans="1:5" x14ac:dyDescent="0.3">
      <c r="A71" t="s">
        <v>6</v>
      </c>
      <c r="B71" t="s">
        <v>13</v>
      </c>
      <c r="C71">
        <v>84</v>
      </c>
      <c r="D71">
        <v>39.69</v>
      </c>
      <c r="E71" t="s">
        <v>16</v>
      </c>
    </row>
    <row r="72" spans="1:5" x14ac:dyDescent="0.3">
      <c r="A72" t="s">
        <v>9</v>
      </c>
      <c r="B72" t="s">
        <v>12</v>
      </c>
      <c r="C72">
        <v>72</v>
      </c>
      <c r="D72">
        <v>26.36</v>
      </c>
      <c r="E72" t="s">
        <v>15</v>
      </c>
    </row>
    <row r="73" spans="1:5" x14ac:dyDescent="0.3">
      <c r="A73" t="s">
        <v>5</v>
      </c>
      <c r="B73" t="s">
        <v>11</v>
      </c>
      <c r="C73">
        <v>62</v>
      </c>
      <c r="D73">
        <v>59.87</v>
      </c>
      <c r="E73" t="s">
        <v>17</v>
      </c>
    </row>
    <row r="74" spans="1:5" x14ac:dyDescent="0.3">
      <c r="A74" t="s">
        <v>9</v>
      </c>
      <c r="B74" t="s">
        <v>14</v>
      </c>
      <c r="C74">
        <v>94</v>
      </c>
      <c r="D74">
        <v>54.86</v>
      </c>
      <c r="E74" t="s">
        <v>17</v>
      </c>
    </row>
    <row r="75" spans="1:5" x14ac:dyDescent="0.3">
      <c r="A75" t="s">
        <v>10</v>
      </c>
      <c r="B75" t="s">
        <v>14</v>
      </c>
      <c r="C75">
        <v>37</v>
      </c>
      <c r="D75">
        <v>43.94</v>
      </c>
      <c r="E75" t="s">
        <v>15</v>
      </c>
    </row>
    <row r="76" spans="1:5" x14ac:dyDescent="0.3">
      <c r="A76" t="s">
        <v>8</v>
      </c>
      <c r="B76" t="s">
        <v>11</v>
      </c>
      <c r="C76">
        <v>43</v>
      </c>
      <c r="D76">
        <v>59.14</v>
      </c>
      <c r="E76" t="s">
        <v>15</v>
      </c>
    </row>
    <row r="77" spans="1:5" x14ac:dyDescent="0.3">
      <c r="A77" t="s">
        <v>7</v>
      </c>
      <c r="B77" t="s">
        <v>14</v>
      </c>
      <c r="C77">
        <v>14</v>
      </c>
      <c r="D77">
        <v>91.37</v>
      </c>
      <c r="E77" t="s">
        <v>16</v>
      </c>
    </row>
    <row r="78" spans="1:5" x14ac:dyDescent="0.3">
      <c r="A78" t="s">
        <v>6</v>
      </c>
      <c r="B78" t="s">
        <v>14</v>
      </c>
      <c r="C78">
        <v>49</v>
      </c>
      <c r="D78">
        <v>60.59</v>
      </c>
      <c r="E78" t="s">
        <v>18</v>
      </c>
    </row>
    <row r="79" spans="1:5" x14ac:dyDescent="0.3">
      <c r="A79" t="s">
        <v>6</v>
      </c>
      <c r="B79" t="s">
        <v>14</v>
      </c>
      <c r="C79">
        <v>83</v>
      </c>
      <c r="D79">
        <v>48.83</v>
      </c>
      <c r="E79" t="s">
        <v>18</v>
      </c>
    </row>
    <row r="80" spans="1:5" x14ac:dyDescent="0.3">
      <c r="A80" t="s">
        <v>8</v>
      </c>
      <c r="B80" t="s">
        <v>12</v>
      </c>
      <c r="C80">
        <v>33</v>
      </c>
      <c r="D80">
        <v>92.31</v>
      </c>
      <c r="E80" t="s">
        <v>18</v>
      </c>
    </row>
    <row r="81" spans="1:5" x14ac:dyDescent="0.3">
      <c r="A81" t="s">
        <v>7</v>
      </c>
      <c r="B81" t="s">
        <v>13</v>
      </c>
      <c r="C81">
        <v>39</v>
      </c>
      <c r="D81">
        <v>77.45</v>
      </c>
      <c r="E81" t="s">
        <v>15</v>
      </c>
    </row>
    <row r="82" spans="1:5" x14ac:dyDescent="0.3">
      <c r="A82" t="s">
        <v>8</v>
      </c>
      <c r="B82" t="s">
        <v>12</v>
      </c>
      <c r="C82">
        <v>41</v>
      </c>
      <c r="D82">
        <v>71.64</v>
      </c>
      <c r="E82" t="s">
        <v>16</v>
      </c>
    </row>
    <row r="83" spans="1:5" x14ac:dyDescent="0.3">
      <c r="A83" t="s">
        <v>6</v>
      </c>
      <c r="B83" t="s">
        <v>14</v>
      </c>
      <c r="C83">
        <v>54</v>
      </c>
      <c r="D83">
        <v>40.1</v>
      </c>
      <c r="E83" t="s">
        <v>18</v>
      </c>
    </row>
    <row r="84" spans="1:5" x14ac:dyDescent="0.3">
      <c r="A84" t="s">
        <v>10</v>
      </c>
      <c r="B84" t="s">
        <v>11</v>
      </c>
      <c r="C84">
        <v>94</v>
      </c>
      <c r="D84">
        <v>31.14</v>
      </c>
      <c r="E84" t="s">
        <v>18</v>
      </c>
    </row>
    <row r="85" spans="1:5" x14ac:dyDescent="0.3">
      <c r="A85" t="s">
        <v>5</v>
      </c>
      <c r="B85" t="s">
        <v>12</v>
      </c>
      <c r="C85">
        <v>15</v>
      </c>
      <c r="D85">
        <v>80.55</v>
      </c>
      <c r="E85" t="s">
        <v>15</v>
      </c>
    </row>
    <row r="86" spans="1:5" x14ac:dyDescent="0.3">
      <c r="A86" t="s">
        <v>8</v>
      </c>
      <c r="B86" t="s">
        <v>13</v>
      </c>
      <c r="C86">
        <v>39</v>
      </c>
      <c r="D86">
        <v>65.27</v>
      </c>
      <c r="E86" t="s">
        <v>16</v>
      </c>
    </row>
    <row r="87" spans="1:5" x14ac:dyDescent="0.3">
      <c r="A87" t="s">
        <v>6</v>
      </c>
      <c r="B87" t="s">
        <v>13</v>
      </c>
      <c r="C87">
        <v>87</v>
      </c>
      <c r="D87">
        <v>31.85</v>
      </c>
      <c r="E87" t="s">
        <v>17</v>
      </c>
    </row>
    <row r="88" spans="1:5" x14ac:dyDescent="0.3">
      <c r="A88" t="s">
        <v>8</v>
      </c>
      <c r="B88" t="s">
        <v>13</v>
      </c>
      <c r="C88">
        <v>38</v>
      </c>
      <c r="D88">
        <v>95.97</v>
      </c>
      <c r="E88" t="s">
        <v>18</v>
      </c>
    </row>
    <row r="89" spans="1:5" x14ac:dyDescent="0.3">
      <c r="A89" t="s">
        <v>9</v>
      </c>
      <c r="B89" t="s">
        <v>12</v>
      </c>
      <c r="C89">
        <v>1</v>
      </c>
      <c r="D89">
        <v>38.54</v>
      </c>
      <c r="E89" t="s">
        <v>16</v>
      </c>
    </row>
    <row r="90" spans="1:5" x14ac:dyDescent="0.3">
      <c r="A90" t="s">
        <v>7</v>
      </c>
      <c r="B90" t="s">
        <v>14</v>
      </c>
      <c r="C90">
        <v>60</v>
      </c>
      <c r="D90">
        <v>99.46</v>
      </c>
      <c r="E90" t="s">
        <v>15</v>
      </c>
    </row>
    <row r="91" spans="1:5" x14ac:dyDescent="0.3">
      <c r="A91" t="s">
        <v>7</v>
      </c>
      <c r="B91" t="s">
        <v>13</v>
      </c>
      <c r="C91">
        <v>42</v>
      </c>
      <c r="D91">
        <v>84.75</v>
      </c>
      <c r="E91" t="s">
        <v>17</v>
      </c>
    </row>
    <row r="92" spans="1:5" x14ac:dyDescent="0.3">
      <c r="A92" t="s">
        <v>8</v>
      </c>
      <c r="B92" t="s">
        <v>14</v>
      </c>
      <c r="C92">
        <v>45</v>
      </c>
      <c r="D92">
        <v>69.5</v>
      </c>
      <c r="E92" t="s">
        <v>15</v>
      </c>
    </row>
    <row r="93" spans="1:5" x14ac:dyDescent="0.3">
      <c r="A93" t="s">
        <v>7</v>
      </c>
      <c r="B93" t="s">
        <v>14</v>
      </c>
      <c r="C93">
        <v>20</v>
      </c>
      <c r="D93">
        <v>32.770000000000003</v>
      </c>
      <c r="E93" t="s">
        <v>17</v>
      </c>
    </row>
    <row r="94" spans="1:5" x14ac:dyDescent="0.3">
      <c r="A94" t="s">
        <v>9</v>
      </c>
      <c r="B94" t="s">
        <v>11</v>
      </c>
      <c r="C94">
        <v>77</v>
      </c>
      <c r="D94">
        <v>82.98</v>
      </c>
      <c r="E94" t="s">
        <v>16</v>
      </c>
    </row>
    <row r="95" spans="1:5" x14ac:dyDescent="0.3">
      <c r="A95" t="s">
        <v>8</v>
      </c>
      <c r="B95" t="s">
        <v>14</v>
      </c>
      <c r="C95">
        <v>67</v>
      </c>
      <c r="D95">
        <v>93.88</v>
      </c>
      <c r="E95" t="s">
        <v>16</v>
      </c>
    </row>
    <row r="96" spans="1:5" x14ac:dyDescent="0.3">
      <c r="A96" t="s">
        <v>10</v>
      </c>
      <c r="B96" t="s">
        <v>14</v>
      </c>
      <c r="C96">
        <v>14</v>
      </c>
      <c r="D96">
        <v>27.16</v>
      </c>
      <c r="E96" t="s">
        <v>16</v>
      </c>
    </row>
    <row r="97" spans="1:5" x14ac:dyDescent="0.3">
      <c r="A97" t="s">
        <v>7</v>
      </c>
      <c r="B97" t="s">
        <v>11</v>
      </c>
      <c r="C97">
        <v>88</v>
      </c>
      <c r="D97">
        <v>33.869999999999997</v>
      </c>
      <c r="E97" t="s">
        <v>17</v>
      </c>
    </row>
    <row r="98" spans="1:5" x14ac:dyDescent="0.3">
      <c r="A98" t="s">
        <v>7</v>
      </c>
      <c r="B98" t="s">
        <v>12</v>
      </c>
      <c r="C98">
        <v>66</v>
      </c>
      <c r="D98">
        <v>83.54</v>
      </c>
      <c r="E98" t="s">
        <v>17</v>
      </c>
    </row>
    <row r="99" spans="1:5" x14ac:dyDescent="0.3">
      <c r="A99" t="s">
        <v>5</v>
      </c>
      <c r="B99" t="s">
        <v>14</v>
      </c>
      <c r="C99">
        <v>69</v>
      </c>
      <c r="D99">
        <v>78.75</v>
      </c>
      <c r="E99" t="s">
        <v>18</v>
      </c>
    </row>
    <row r="100" spans="1:5" x14ac:dyDescent="0.3">
      <c r="A100" t="s">
        <v>7</v>
      </c>
      <c r="B100" t="s">
        <v>11</v>
      </c>
      <c r="C100">
        <v>55</v>
      </c>
      <c r="D100">
        <v>88.15</v>
      </c>
      <c r="E100" t="s">
        <v>17</v>
      </c>
    </row>
    <row r="101" spans="1:5" x14ac:dyDescent="0.3">
      <c r="A101" t="s">
        <v>7</v>
      </c>
      <c r="B101" t="s">
        <v>12</v>
      </c>
      <c r="C101">
        <v>1</v>
      </c>
      <c r="D101">
        <v>67.02</v>
      </c>
      <c r="E1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zoomScale="159" workbookViewId="0">
      <selection activeCell="A2" sqref="A2:A9"/>
    </sheetView>
  </sheetViews>
  <sheetFormatPr defaultRowHeight="14.4" x14ac:dyDescent="0.3"/>
  <sheetData>
    <row r="1" spans="1:1" x14ac:dyDescent="0.3">
      <c r="A1" s="2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7F08-E8CF-4F4D-B4FE-0078E528D51A}">
  <dimension ref="A1:I103"/>
  <sheetViews>
    <sheetView topLeftCell="A80" workbookViewId="0">
      <selection activeCell="A3" sqref="A3:F103"/>
    </sheetView>
  </sheetViews>
  <sheetFormatPr defaultRowHeight="14.4" x14ac:dyDescent="0.3"/>
  <cols>
    <col min="1" max="1" width="12.5546875" customWidth="1"/>
    <col min="3" max="3" width="9.44140625" bestFit="1" customWidth="1"/>
    <col min="4" max="4" width="9.109375" bestFit="1" customWidth="1"/>
    <col min="5" max="5" width="11.44140625" bestFit="1" customWidth="1"/>
    <col min="9" max="9" width="13.109375" bestFit="1" customWidth="1"/>
  </cols>
  <sheetData>
    <row r="1" spans="1:9" x14ac:dyDescent="0.3">
      <c r="A1" s="3" t="s">
        <v>21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28</v>
      </c>
      <c r="H3" s="1" t="s">
        <v>1</v>
      </c>
      <c r="I3" s="4" t="s">
        <v>33</v>
      </c>
    </row>
    <row r="4" spans="1:9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F4">
        <f>C4*D4</f>
        <v>6147.96</v>
      </c>
      <c r="H4" t="s">
        <v>11</v>
      </c>
      <c r="I4" cm="1">
        <f t="array" ref="I4:I7">SUMIF(B4:B103,H4:H7,F4:F103)</f>
        <v>70083.239999999991</v>
      </c>
    </row>
    <row r="5" spans="1:9" x14ac:dyDescent="0.3">
      <c r="A5" t="s">
        <v>5</v>
      </c>
      <c r="B5" t="s">
        <v>12</v>
      </c>
      <c r="C5">
        <v>94</v>
      </c>
      <c r="D5">
        <v>42.8</v>
      </c>
      <c r="E5" t="s">
        <v>15</v>
      </c>
      <c r="F5">
        <f t="shared" ref="F5:F68" si="0">C5*D5</f>
        <v>4023.2</v>
      </c>
      <c r="H5" t="s">
        <v>12</v>
      </c>
      <c r="I5">
        <v>74350.26999999999</v>
      </c>
    </row>
    <row r="6" spans="1:9" x14ac:dyDescent="0.3">
      <c r="A6" t="s">
        <v>6</v>
      </c>
      <c r="B6" t="s">
        <v>13</v>
      </c>
      <c r="C6">
        <v>97</v>
      </c>
      <c r="D6">
        <v>25.98</v>
      </c>
      <c r="E6" t="s">
        <v>15</v>
      </c>
      <c r="F6">
        <f t="shared" si="0"/>
        <v>2520.06</v>
      </c>
      <c r="H6" t="s">
        <v>13</v>
      </c>
      <c r="I6">
        <v>87386.77</v>
      </c>
    </row>
    <row r="7" spans="1:9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F7">
        <f t="shared" si="0"/>
        <v>4874.25</v>
      </c>
      <c r="H7" t="s">
        <v>14</v>
      </c>
      <c r="I7">
        <v>87155.99000000002</v>
      </c>
    </row>
    <row r="8" spans="1:9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  <c r="F8">
        <f t="shared" si="0"/>
        <v>1891.0800000000002</v>
      </c>
    </row>
    <row r="9" spans="1:9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  <c r="F9">
        <f t="shared" si="0"/>
        <v>2041.35</v>
      </c>
    </row>
    <row r="10" spans="1:9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  <c r="F10">
        <f t="shared" si="0"/>
        <v>2097.12</v>
      </c>
    </row>
    <row r="11" spans="1:9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  <c r="F11">
        <f t="shared" si="0"/>
        <v>1451.4499999999998</v>
      </c>
    </row>
    <row r="12" spans="1:9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  <c r="F12">
        <f t="shared" si="0"/>
        <v>1763.2</v>
      </c>
    </row>
    <row r="13" spans="1:9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  <c r="F13">
        <f t="shared" si="0"/>
        <v>5297.06</v>
      </c>
    </row>
    <row r="14" spans="1:9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  <c r="F14">
        <f t="shared" si="0"/>
        <v>645.12000000000012</v>
      </c>
    </row>
    <row r="15" spans="1:9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  <c r="F15">
        <f t="shared" si="0"/>
        <v>441.32</v>
      </c>
    </row>
    <row r="16" spans="1:9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  <c r="F16">
        <f t="shared" si="0"/>
        <v>1186.5</v>
      </c>
    </row>
    <row r="17" spans="1:6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  <c r="F17">
        <f t="shared" si="0"/>
        <v>7712.92</v>
      </c>
    </row>
    <row r="18" spans="1:6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  <c r="F18">
        <f t="shared" si="0"/>
        <v>2391.7399999999998</v>
      </c>
    </row>
    <row r="19" spans="1:6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  <c r="F19">
        <f t="shared" si="0"/>
        <v>3668.92</v>
      </c>
    </row>
    <row r="20" spans="1:6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  <c r="F20">
        <f t="shared" si="0"/>
        <v>347.36</v>
      </c>
    </row>
    <row r="21" spans="1:6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  <c r="F21">
        <f t="shared" si="0"/>
        <v>993.72</v>
      </c>
    </row>
    <row r="22" spans="1:6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  <c r="F22">
        <f t="shared" si="0"/>
        <v>1349.79</v>
      </c>
    </row>
    <row r="23" spans="1:6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  <c r="F23">
        <f t="shared" si="0"/>
        <v>1520.53</v>
      </c>
    </row>
    <row r="24" spans="1:6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  <c r="F24">
        <f t="shared" si="0"/>
        <v>2716.56</v>
      </c>
    </row>
    <row r="25" spans="1:6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  <c r="F25">
        <f t="shared" si="0"/>
        <v>4699.74</v>
      </c>
    </row>
    <row r="26" spans="1:6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  <c r="F26">
        <f t="shared" si="0"/>
        <v>5510.5599999999995</v>
      </c>
    </row>
    <row r="27" spans="1:6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  <c r="F27">
        <f t="shared" si="0"/>
        <v>2554.2399999999998</v>
      </c>
    </row>
    <row r="28" spans="1:6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  <c r="F28">
        <f t="shared" si="0"/>
        <v>2592.1</v>
      </c>
    </row>
    <row r="29" spans="1:6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  <c r="F29">
        <f t="shared" si="0"/>
        <v>2143.8000000000002</v>
      </c>
    </row>
    <row r="30" spans="1:6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  <c r="F30">
        <f t="shared" si="0"/>
        <v>521.28</v>
      </c>
    </row>
    <row r="31" spans="1:6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  <c r="F31">
        <f t="shared" si="0"/>
        <v>2444.64</v>
      </c>
    </row>
    <row r="32" spans="1:6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  <c r="F32">
        <f t="shared" si="0"/>
        <v>3266.71</v>
      </c>
    </row>
    <row r="33" spans="1:6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  <c r="F33">
        <f t="shared" si="0"/>
        <v>8828.48</v>
      </c>
    </row>
    <row r="34" spans="1:6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  <c r="F34">
        <f t="shared" si="0"/>
        <v>4106.7</v>
      </c>
    </row>
    <row r="35" spans="1:6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  <c r="F35">
        <f t="shared" si="0"/>
        <v>822.8</v>
      </c>
    </row>
    <row r="36" spans="1:6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  <c r="F36">
        <f t="shared" si="0"/>
        <v>4464.2</v>
      </c>
    </row>
    <row r="37" spans="1:6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  <c r="F37">
        <f t="shared" si="0"/>
        <v>2778.6000000000004</v>
      </c>
    </row>
    <row r="38" spans="1:6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  <c r="F38">
        <f t="shared" si="0"/>
        <v>1272.32</v>
      </c>
    </row>
    <row r="39" spans="1:6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  <c r="F39">
        <f t="shared" si="0"/>
        <v>7642.3200000000006</v>
      </c>
    </row>
    <row r="40" spans="1:6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  <c r="F40">
        <f t="shared" si="0"/>
        <v>2570.11</v>
      </c>
    </row>
    <row r="41" spans="1:6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  <c r="F41">
        <f t="shared" si="0"/>
        <v>1369.58</v>
      </c>
    </row>
    <row r="42" spans="1:6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  <c r="F42">
        <f t="shared" si="0"/>
        <v>3471.2999999999997</v>
      </c>
    </row>
    <row r="43" spans="1:6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  <c r="F43">
        <f t="shared" si="0"/>
        <v>8052.21</v>
      </c>
    </row>
    <row r="44" spans="1:6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  <c r="F44">
        <f t="shared" si="0"/>
        <v>127.26</v>
      </c>
    </row>
    <row r="45" spans="1:6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  <c r="F45">
        <f t="shared" si="0"/>
        <v>3510.36</v>
      </c>
    </row>
    <row r="46" spans="1:6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  <c r="F46">
        <f t="shared" si="0"/>
        <v>7226.66</v>
      </c>
    </row>
    <row r="47" spans="1:6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  <c r="F47">
        <f t="shared" si="0"/>
        <v>985.15000000000009</v>
      </c>
    </row>
    <row r="48" spans="1:6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  <c r="F48">
        <f t="shared" si="0"/>
        <v>2996.2000000000003</v>
      </c>
    </row>
    <row r="49" spans="1:6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  <c r="F49">
        <f t="shared" si="0"/>
        <v>4715.82</v>
      </c>
    </row>
    <row r="50" spans="1:6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  <c r="F50">
        <f t="shared" si="0"/>
        <v>3525.39</v>
      </c>
    </row>
    <row r="51" spans="1:6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  <c r="F51">
        <f t="shared" si="0"/>
        <v>8585.4700000000012</v>
      </c>
    </row>
    <row r="52" spans="1:6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  <c r="F52">
        <f t="shared" si="0"/>
        <v>2141.7599999999998</v>
      </c>
    </row>
    <row r="53" spans="1:6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  <c r="F53">
        <f t="shared" si="0"/>
        <v>1430.3100000000002</v>
      </c>
    </row>
    <row r="54" spans="1:6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  <c r="F54">
        <f t="shared" si="0"/>
        <v>385.6</v>
      </c>
    </row>
    <row r="55" spans="1:6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  <c r="F55">
        <f t="shared" si="0"/>
        <v>1760.5</v>
      </c>
    </row>
    <row r="56" spans="1:6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  <c r="F56">
        <f t="shared" si="0"/>
        <v>4954.5</v>
      </c>
    </row>
    <row r="57" spans="1:6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  <c r="F57">
        <f t="shared" si="0"/>
        <v>2696.05</v>
      </c>
    </row>
    <row r="58" spans="1:6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  <c r="F58">
        <f t="shared" si="0"/>
        <v>167.16</v>
      </c>
    </row>
    <row r="59" spans="1:6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  <c r="F59">
        <f t="shared" si="0"/>
        <v>558.12</v>
      </c>
    </row>
    <row r="60" spans="1:6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  <c r="F60">
        <f t="shared" si="0"/>
        <v>1534</v>
      </c>
    </row>
    <row r="61" spans="1:6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  <c r="F61">
        <f t="shared" si="0"/>
        <v>1732.2</v>
      </c>
    </row>
    <row r="62" spans="1:6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  <c r="F62">
        <f t="shared" si="0"/>
        <v>3331.48</v>
      </c>
    </row>
    <row r="63" spans="1:6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  <c r="F63">
        <f t="shared" si="0"/>
        <v>6822.5199999999995</v>
      </c>
    </row>
    <row r="64" spans="1:6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  <c r="F64">
        <f t="shared" si="0"/>
        <v>5380.16</v>
      </c>
    </row>
    <row r="65" spans="1:6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  <c r="F65">
        <f t="shared" si="0"/>
        <v>2335.5</v>
      </c>
    </row>
    <row r="66" spans="1:6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  <c r="F66">
        <f t="shared" si="0"/>
        <v>4408.54</v>
      </c>
    </row>
    <row r="67" spans="1:6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  <c r="F67">
        <f t="shared" si="0"/>
        <v>2981.83</v>
      </c>
    </row>
    <row r="68" spans="1:6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  <c r="F68">
        <f t="shared" si="0"/>
        <v>4989.08</v>
      </c>
    </row>
    <row r="69" spans="1:6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  <c r="F69">
        <f t="shared" ref="F69:F103" si="1">C69*D69</f>
        <v>1199.68</v>
      </c>
    </row>
    <row r="70" spans="1:6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  <c r="F70">
        <f t="shared" si="1"/>
        <v>5077.4399999999996</v>
      </c>
    </row>
    <row r="71" spans="1:6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  <c r="F71">
        <f t="shared" si="1"/>
        <v>6480.2400000000007</v>
      </c>
    </row>
    <row r="72" spans="1:6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  <c r="F72">
        <f t="shared" si="1"/>
        <v>6654.36</v>
      </c>
    </row>
    <row r="73" spans="1:6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  <c r="F73">
        <f t="shared" si="1"/>
        <v>3333.96</v>
      </c>
    </row>
    <row r="74" spans="1:6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  <c r="F74">
        <f t="shared" si="1"/>
        <v>1897.92</v>
      </c>
    </row>
    <row r="75" spans="1:6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  <c r="F75">
        <f t="shared" si="1"/>
        <v>3711.94</v>
      </c>
    </row>
    <row r="76" spans="1:6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  <c r="F76">
        <f t="shared" si="1"/>
        <v>5156.84</v>
      </c>
    </row>
    <row r="77" spans="1:6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  <c r="F77">
        <f t="shared" si="1"/>
        <v>1625.78</v>
      </c>
    </row>
    <row r="78" spans="1:6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  <c r="F78">
        <f t="shared" si="1"/>
        <v>2543.02</v>
      </c>
    </row>
    <row r="79" spans="1:6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  <c r="F79">
        <f t="shared" si="1"/>
        <v>1279.18</v>
      </c>
    </row>
    <row r="80" spans="1:6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  <c r="F80">
        <f t="shared" si="1"/>
        <v>2968.9100000000003</v>
      </c>
    </row>
    <row r="81" spans="1:6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  <c r="F81">
        <f t="shared" si="1"/>
        <v>4052.89</v>
      </c>
    </row>
    <row r="82" spans="1:6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  <c r="F82">
        <f t="shared" si="1"/>
        <v>3046.23</v>
      </c>
    </row>
    <row r="83" spans="1:6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  <c r="F83">
        <f t="shared" si="1"/>
        <v>3020.55</v>
      </c>
    </row>
    <row r="84" spans="1:6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  <c r="F84">
        <f t="shared" si="1"/>
        <v>2937.2400000000002</v>
      </c>
    </row>
    <row r="85" spans="1:6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  <c r="F85">
        <f t="shared" si="1"/>
        <v>2165.4</v>
      </c>
    </row>
    <row r="86" spans="1:6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  <c r="F86">
        <f t="shared" si="1"/>
        <v>2927.16</v>
      </c>
    </row>
    <row r="87" spans="1:6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  <c r="F87">
        <f t="shared" si="1"/>
        <v>1208.25</v>
      </c>
    </row>
    <row r="88" spans="1:6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  <c r="F88">
        <f t="shared" si="1"/>
        <v>2545.5299999999997</v>
      </c>
    </row>
    <row r="89" spans="1:6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  <c r="F89">
        <f t="shared" si="1"/>
        <v>2770.9500000000003</v>
      </c>
    </row>
    <row r="90" spans="1:6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  <c r="F90">
        <f t="shared" si="1"/>
        <v>3646.86</v>
      </c>
    </row>
    <row r="91" spans="1:6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  <c r="F91">
        <f t="shared" si="1"/>
        <v>38.54</v>
      </c>
    </row>
    <row r="92" spans="1:6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  <c r="F92">
        <f t="shared" si="1"/>
        <v>5967.5999999999995</v>
      </c>
    </row>
    <row r="93" spans="1:6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  <c r="F93">
        <f t="shared" si="1"/>
        <v>3559.5</v>
      </c>
    </row>
    <row r="94" spans="1:6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  <c r="F94">
        <f t="shared" si="1"/>
        <v>3127.5</v>
      </c>
    </row>
    <row r="95" spans="1:6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  <c r="F95">
        <f t="shared" si="1"/>
        <v>655.40000000000009</v>
      </c>
    </row>
    <row r="96" spans="1:6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  <c r="F96">
        <f t="shared" si="1"/>
        <v>6389.46</v>
      </c>
    </row>
    <row r="97" spans="1:6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  <c r="F97">
        <f t="shared" si="1"/>
        <v>6289.96</v>
      </c>
    </row>
    <row r="98" spans="1:6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  <c r="F98">
        <f t="shared" si="1"/>
        <v>380.24</v>
      </c>
    </row>
    <row r="99" spans="1:6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  <c r="F99">
        <f t="shared" si="1"/>
        <v>2980.56</v>
      </c>
    </row>
    <row r="100" spans="1:6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  <c r="F100">
        <f t="shared" si="1"/>
        <v>5513.64</v>
      </c>
    </row>
    <row r="101" spans="1:6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  <c r="F101">
        <f t="shared" si="1"/>
        <v>5433.75</v>
      </c>
    </row>
    <row r="102" spans="1:6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  <c r="F102">
        <f t="shared" si="1"/>
        <v>4848.25</v>
      </c>
    </row>
    <row r="103" spans="1:6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  <c r="F103">
        <f t="shared" si="1"/>
        <v>67.02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3767-E6F0-4517-A51F-78E356E3499B}">
  <dimension ref="A1:K103"/>
  <sheetViews>
    <sheetView workbookViewId="0">
      <selection activeCell="I9" sqref="I9"/>
    </sheetView>
  </sheetViews>
  <sheetFormatPr defaultRowHeight="14.4" x14ac:dyDescent="0.3"/>
  <cols>
    <col min="9" max="9" width="17.77734375" customWidth="1"/>
    <col min="10" max="10" width="17.88671875" customWidth="1"/>
    <col min="11" max="11" width="19.6640625" customWidth="1"/>
  </cols>
  <sheetData>
    <row r="1" spans="1:11" x14ac:dyDescent="0.3">
      <c r="A1" s="3" t="s">
        <v>22</v>
      </c>
      <c r="F1" t="s">
        <v>29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28</v>
      </c>
      <c r="H3" s="1" t="s">
        <v>1</v>
      </c>
      <c r="I3" s="4" t="s">
        <v>30</v>
      </c>
      <c r="J3" s="4" t="s">
        <v>31</v>
      </c>
      <c r="K3" s="4" t="s">
        <v>32</v>
      </c>
    </row>
    <row r="4" spans="1:11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F4">
        <f>C4*D4</f>
        <v>6147.96</v>
      </c>
      <c r="H4" t="s">
        <v>11</v>
      </c>
      <c r="I4" cm="1">
        <f t="array" ref="I4:I7">SUMIF(B4:B103,H4:H7,F4:F103)</f>
        <v>70083.239999999991</v>
      </c>
      <c r="J4" cm="1">
        <f t="array" ref="J4:J7">SUMIF(B4:B103,H4:H7,C4:C103)</f>
        <v>1260</v>
      </c>
      <c r="K4" s="5">
        <f>I4/J4</f>
        <v>55.621619047619042</v>
      </c>
    </row>
    <row r="5" spans="1:11" x14ac:dyDescent="0.3">
      <c r="A5" t="s">
        <v>5</v>
      </c>
      <c r="B5" t="s">
        <v>12</v>
      </c>
      <c r="C5">
        <v>94</v>
      </c>
      <c r="D5">
        <v>42.8</v>
      </c>
      <c r="E5" t="s">
        <v>15</v>
      </c>
      <c r="F5">
        <f t="shared" ref="F5:F68" si="0">C5*D5</f>
        <v>4023.2</v>
      </c>
      <c r="H5" t="s">
        <v>12</v>
      </c>
      <c r="I5">
        <v>74350.26999999999</v>
      </c>
      <c r="J5">
        <v>1141</v>
      </c>
      <c r="K5" s="5">
        <f t="shared" ref="K5:K7" si="1">I5/J5</f>
        <v>65.162375109553011</v>
      </c>
    </row>
    <row r="6" spans="1:11" x14ac:dyDescent="0.3">
      <c r="A6" t="s">
        <v>6</v>
      </c>
      <c r="B6" t="s">
        <v>13</v>
      </c>
      <c r="C6">
        <v>97</v>
      </c>
      <c r="D6">
        <v>25.98</v>
      </c>
      <c r="E6" t="s">
        <v>15</v>
      </c>
      <c r="F6">
        <f t="shared" si="0"/>
        <v>2520.06</v>
      </c>
      <c r="H6" t="s">
        <v>13</v>
      </c>
      <c r="I6">
        <v>87386.77</v>
      </c>
      <c r="J6">
        <v>1317</v>
      </c>
      <c r="K6" s="5">
        <f t="shared" si="1"/>
        <v>66.352900531511011</v>
      </c>
    </row>
    <row r="7" spans="1:11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F7">
        <f t="shared" si="0"/>
        <v>4874.25</v>
      </c>
      <c r="H7" t="s">
        <v>14</v>
      </c>
      <c r="I7">
        <v>87155.99000000002</v>
      </c>
      <c r="J7">
        <v>1442</v>
      </c>
      <c r="K7" s="5">
        <f t="shared" si="1"/>
        <v>60.441047156726782</v>
      </c>
    </row>
    <row r="8" spans="1:11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  <c r="F8">
        <f t="shared" si="0"/>
        <v>1891.0800000000002</v>
      </c>
      <c r="K8" s="5"/>
    </row>
    <row r="9" spans="1:11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  <c r="F9">
        <f t="shared" si="0"/>
        <v>2041.35</v>
      </c>
    </row>
    <row r="10" spans="1:11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  <c r="F10">
        <f t="shared" si="0"/>
        <v>2097.12</v>
      </c>
    </row>
    <row r="11" spans="1:11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  <c r="F11">
        <f t="shared" si="0"/>
        <v>1451.4499999999998</v>
      </c>
    </row>
    <row r="12" spans="1:11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  <c r="F12">
        <f t="shared" si="0"/>
        <v>1763.2</v>
      </c>
    </row>
    <row r="13" spans="1:11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  <c r="F13">
        <f t="shared" si="0"/>
        <v>5297.06</v>
      </c>
    </row>
    <row r="14" spans="1:11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  <c r="F14">
        <f t="shared" si="0"/>
        <v>645.12000000000012</v>
      </c>
    </row>
    <row r="15" spans="1:11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  <c r="F15">
        <f t="shared" si="0"/>
        <v>441.32</v>
      </c>
    </row>
    <row r="16" spans="1:11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  <c r="F16">
        <f t="shared" si="0"/>
        <v>1186.5</v>
      </c>
    </row>
    <row r="17" spans="1:6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  <c r="F17">
        <f t="shared" si="0"/>
        <v>7712.92</v>
      </c>
    </row>
    <row r="18" spans="1:6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  <c r="F18">
        <f t="shared" si="0"/>
        <v>2391.7399999999998</v>
      </c>
    </row>
    <row r="19" spans="1:6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  <c r="F19">
        <f t="shared" si="0"/>
        <v>3668.92</v>
      </c>
    </row>
    <row r="20" spans="1:6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  <c r="F20">
        <f t="shared" si="0"/>
        <v>347.36</v>
      </c>
    </row>
    <row r="21" spans="1:6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  <c r="F21">
        <f t="shared" si="0"/>
        <v>993.72</v>
      </c>
    </row>
    <row r="22" spans="1:6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  <c r="F22">
        <f t="shared" si="0"/>
        <v>1349.79</v>
      </c>
    </row>
    <row r="23" spans="1:6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  <c r="F23">
        <f t="shared" si="0"/>
        <v>1520.53</v>
      </c>
    </row>
    <row r="24" spans="1:6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  <c r="F24">
        <f t="shared" si="0"/>
        <v>2716.56</v>
      </c>
    </row>
    <row r="25" spans="1:6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  <c r="F25">
        <f t="shared" si="0"/>
        <v>4699.74</v>
      </c>
    </row>
    <row r="26" spans="1:6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  <c r="F26">
        <f t="shared" si="0"/>
        <v>5510.5599999999995</v>
      </c>
    </row>
    <row r="27" spans="1:6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  <c r="F27">
        <f t="shared" si="0"/>
        <v>2554.2399999999998</v>
      </c>
    </row>
    <row r="28" spans="1:6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  <c r="F28">
        <f t="shared" si="0"/>
        <v>2592.1</v>
      </c>
    </row>
    <row r="29" spans="1:6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  <c r="F29">
        <f t="shared" si="0"/>
        <v>2143.8000000000002</v>
      </c>
    </row>
    <row r="30" spans="1:6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  <c r="F30">
        <f t="shared" si="0"/>
        <v>521.28</v>
      </c>
    </row>
    <row r="31" spans="1:6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  <c r="F31">
        <f t="shared" si="0"/>
        <v>2444.64</v>
      </c>
    </row>
    <row r="32" spans="1:6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  <c r="F32">
        <f t="shared" si="0"/>
        <v>3266.71</v>
      </c>
    </row>
    <row r="33" spans="1:6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  <c r="F33">
        <f t="shared" si="0"/>
        <v>8828.48</v>
      </c>
    </row>
    <row r="34" spans="1:6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  <c r="F34">
        <f t="shared" si="0"/>
        <v>4106.7</v>
      </c>
    </row>
    <row r="35" spans="1:6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  <c r="F35">
        <f t="shared" si="0"/>
        <v>822.8</v>
      </c>
    </row>
    <row r="36" spans="1:6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  <c r="F36">
        <f t="shared" si="0"/>
        <v>4464.2</v>
      </c>
    </row>
    <row r="37" spans="1:6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  <c r="F37">
        <f t="shared" si="0"/>
        <v>2778.6000000000004</v>
      </c>
    </row>
    <row r="38" spans="1:6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  <c r="F38">
        <f t="shared" si="0"/>
        <v>1272.32</v>
      </c>
    </row>
    <row r="39" spans="1:6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  <c r="F39">
        <f t="shared" si="0"/>
        <v>7642.3200000000006</v>
      </c>
    </row>
    <row r="40" spans="1:6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  <c r="F40">
        <f t="shared" si="0"/>
        <v>2570.11</v>
      </c>
    </row>
    <row r="41" spans="1:6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  <c r="F41">
        <f t="shared" si="0"/>
        <v>1369.58</v>
      </c>
    </row>
    <row r="42" spans="1:6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  <c r="F42">
        <f t="shared" si="0"/>
        <v>3471.2999999999997</v>
      </c>
    </row>
    <row r="43" spans="1:6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  <c r="F43">
        <f t="shared" si="0"/>
        <v>8052.21</v>
      </c>
    </row>
    <row r="44" spans="1:6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  <c r="F44">
        <f t="shared" si="0"/>
        <v>127.26</v>
      </c>
    </row>
    <row r="45" spans="1:6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  <c r="F45">
        <f t="shared" si="0"/>
        <v>3510.36</v>
      </c>
    </row>
    <row r="46" spans="1:6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  <c r="F46">
        <f t="shared" si="0"/>
        <v>7226.66</v>
      </c>
    </row>
    <row r="47" spans="1:6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  <c r="F47">
        <f t="shared" si="0"/>
        <v>985.15000000000009</v>
      </c>
    </row>
    <row r="48" spans="1:6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  <c r="F48">
        <f t="shared" si="0"/>
        <v>2996.2000000000003</v>
      </c>
    </row>
    <row r="49" spans="1:6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  <c r="F49">
        <f t="shared" si="0"/>
        <v>4715.82</v>
      </c>
    </row>
    <row r="50" spans="1:6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  <c r="F50">
        <f t="shared" si="0"/>
        <v>3525.39</v>
      </c>
    </row>
    <row r="51" spans="1:6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  <c r="F51">
        <f t="shared" si="0"/>
        <v>8585.4700000000012</v>
      </c>
    </row>
    <row r="52" spans="1:6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  <c r="F52">
        <f t="shared" si="0"/>
        <v>2141.7599999999998</v>
      </c>
    </row>
    <row r="53" spans="1:6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  <c r="F53">
        <f t="shared" si="0"/>
        <v>1430.3100000000002</v>
      </c>
    </row>
    <row r="54" spans="1:6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  <c r="F54">
        <f t="shared" si="0"/>
        <v>385.6</v>
      </c>
    </row>
    <row r="55" spans="1:6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  <c r="F55">
        <f t="shared" si="0"/>
        <v>1760.5</v>
      </c>
    </row>
    <row r="56" spans="1:6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  <c r="F56">
        <f t="shared" si="0"/>
        <v>4954.5</v>
      </c>
    </row>
    <row r="57" spans="1:6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  <c r="F57">
        <f t="shared" si="0"/>
        <v>2696.05</v>
      </c>
    </row>
    <row r="58" spans="1:6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  <c r="F58">
        <f t="shared" si="0"/>
        <v>167.16</v>
      </c>
    </row>
    <row r="59" spans="1:6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  <c r="F59">
        <f t="shared" si="0"/>
        <v>558.12</v>
      </c>
    </row>
    <row r="60" spans="1:6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  <c r="F60">
        <f t="shared" si="0"/>
        <v>1534</v>
      </c>
    </row>
    <row r="61" spans="1:6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  <c r="F61">
        <f t="shared" si="0"/>
        <v>1732.2</v>
      </c>
    </row>
    <row r="62" spans="1:6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  <c r="F62">
        <f t="shared" si="0"/>
        <v>3331.48</v>
      </c>
    </row>
    <row r="63" spans="1:6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  <c r="F63">
        <f t="shared" si="0"/>
        <v>6822.5199999999995</v>
      </c>
    </row>
    <row r="64" spans="1:6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  <c r="F64">
        <f t="shared" si="0"/>
        <v>5380.16</v>
      </c>
    </row>
    <row r="65" spans="1:6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  <c r="F65">
        <f t="shared" si="0"/>
        <v>2335.5</v>
      </c>
    </row>
    <row r="66" spans="1:6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  <c r="F66">
        <f t="shared" si="0"/>
        <v>4408.54</v>
      </c>
    </row>
    <row r="67" spans="1:6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  <c r="F67">
        <f t="shared" si="0"/>
        <v>2981.83</v>
      </c>
    </row>
    <row r="68" spans="1:6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  <c r="F68">
        <f t="shared" si="0"/>
        <v>4989.08</v>
      </c>
    </row>
    <row r="69" spans="1:6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  <c r="F69">
        <f t="shared" ref="F69:F103" si="2">C69*D69</f>
        <v>1199.68</v>
      </c>
    </row>
    <row r="70" spans="1:6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  <c r="F70">
        <f t="shared" si="2"/>
        <v>5077.4399999999996</v>
      </c>
    </row>
    <row r="71" spans="1:6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  <c r="F71">
        <f t="shared" si="2"/>
        <v>6480.2400000000007</v>
      </c>
    </row>
    <row r="72" spans="1:6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  <c r="F72">
        <f t="shared" si="2"/>
        <v>6654.36</v>
      </c>
    </row>
    <row r="73" spans="1:6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  <c r="F73">
        <f t="shared" si="2"/>
        <v>3333.96</v>
      </c>
    </row>
    <row r="74" spans="1:6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  <c r="F74">
        <f t="shared" si="2"/>
        <v>1897.92</v>
      </c>
    </row>
    <row r="75" spans="1:6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  <c r="F75">
        <f t="shared" si="2"/>
        <v>3711.94</v>
      </c>
    </row>
    <row r="76" spans="1:6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  <c r="F76">
        <f t="shared" si="2"/>
        <v>5156.84</v>
      </c>
    </row>
    <row r="77" spans="1:6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  <c r="F77">
        <f t="shared" si="2"/>
        <v>1625.78</v>
      </c>
    </row>
    <row r="78" spans="1:6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  <c r="F78">
        <f t="shared" si="2"/>
        <v>2543.02</v>
      </c>
    </row>
    <row r="79" spans="1:6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  <c r="F79">
        <f t="shared" si="2"/>
        <v>1279.18</v>
      </c>
    </row>
    <row r="80" spans="1:6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  <c r="F80">
        <f t="shared" si="2"/>
        <v>2968.9100000000003</v>
      </c>
    </row>
    <row r="81" spans="1:6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  <c r="F81">
        <f t="shared" si="2"/>
        <v>4052.89</v>
      </c>
    </row>
    <row r="82" spans="1:6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  <c r="F82">
        <f t="shared" si="2"/>
        <v>3046.23</v>
      </c>
    </row>
    <row r="83" spans="1:6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  <c r="F83">
        <f t="shared" si="2"/>
        <v>3020.55</v>
      </c>
    </row>
    <row r="84" spans="1:6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  <c r="F84">
        <f t="shared" si="2"/>
        <v>2937.2400000000002</v>
      </c>
    </row>
    <row r="85" spans="1:6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  <c r="F85">
        <f t="shared" si="2"/>
        <v>2165.4</v>
      </c>
    </row>
    <row r="86" spans="1:6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  <c r="F86">
        <f t="shared" si="2"/>
        <v>2927.16</v>
      </c>
    </row>
    <row r="87" spans="1:6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  <c r="F87">
        <f t="shared" si="2"/>
        <v>1208.25</v>
      </c>
    </row>
    <row r="88" spans="1:6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  <c r="F88">
        <f t="shared" si="2"/>
        <v>2545.5299999999997</v>
      </c>
    </row>
    <row r="89" spans="1:6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  <c r="F89">
        <f t="shared" si="2"/>
        <v>2770.9500000000003</v>
      </c>
    </row>
    <row r="90" spans="1:6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  <c r="F90">
        <f t="shared" si="2"/>
        <v>3646.86</v>
      </c>
    </row>
    <row r="91" spans="1:6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  <c r="F91">
        <f t="shared" si="2"/>
        <v>38.54</v>
      </c>
    </row>
    <row r="92" spans="1:6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  <c r="F92">
        <f t="shared" si="2"/>
        <v>5967.5999999999995</v>
      </c>
    </row>
    <row r="93" spans="1:6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  <c r="F93">
        <f t="shared" si="2"/>
        <v>3559.5</v>
      </c>
    </row>
    <row r="94" spans="1:6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  <c r="F94">
        <f t="shared" si="2"/>
        <v>3127.5</v>
      </c>
    </row>
    <row r="95" spans="1:6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  <c r="F95">
        <f t="shared" si="2"/>
        <v>655.40000000000009</v>
      </c>
    </row>
    <row r="96" spans="1:6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  <c r="F96">
        <f t="shared" si="2"/>
        <v>6389.46</v>
      </c>
    </row>
    <row r="97" spans="1:6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  <c r="F97">
        <f t="shared" si="2"/>
        <v>6289.96</v>
      </c>
    </row>
    <row r="98" spans="1:6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  <c r="F98">
        <f t="shared" si="2"/>
        <v>380.24</v>
      </c>
    </row>
    <row r="99" spans="1:6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  <c r="F99">
        <f t="shared" si="2"/>
        <v>2980.56</v>
      </c>
    </row>
    <row r="100" spans="1:6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  <c r="F100">
        <f t="shared" si="2"/>
        <v>5513.64</v>
      </c>
    </row>
    <row r="101" spans="1:6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  <c r="F101">
        <f t="shared" si="2"/>
        <v>5433.75</v>
      </c>
    </row>
    <row r="102" spans="1:6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  <c r="F102">
        <f t="shared" si="2"/>
        <v>4848.25</v>
      </c>
    </row>
    <row r="103" spans="1:6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  <c r="F103">
        <f t="shared" si="2"/>
        <v>67.02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7E83-A539-482D-9D1F-E3DED491B2A8}">
  <dimension ref="A1:H103"/>
  <sheetViews>
    <sheetView workbookViewId="0">
      <selection activeCell="I7" sqref="I7"/>
    </sheetView>
  </sheetViews>
  <sheetFormatPr defaultRowHeight="14.4" x14ac:dyDescent="0.3"/>
  <cols>
    <col min="1" max="1" width="9.77734375" customWidth="1"/>
    <col min="2" max="2" width="9" bestFit="1" customWidth="1"/>
    <col min="3" max="3" width="9.44140625" bestFit="1" customWidth="1"/>
    <col min="4" max="4" width="9.109375" bestFit="1" customWidth="1"/>
    <col min="5" max="5" width="11.44140625" bestFit="1" customWidth="1"/>
    <col min="7" max="7" width="11.33203125" customWidth="1"/>
    <col min="8" max="8" width="17.33203125" customWidth="1"/>
  </cols>
  <sheetData>
    <row r="1" spans="1:8" x14ac:dyDescent="0.3">
      <c r="A1" s="3" t="s">
        <v>24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4</v>
      </c>
      <c r="H3" s="4" t="s">
        <v>31</v>
      </c>
    </row>
    <row r="4" spans="1:8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G4" t="s">
        <v>15</v>
      </c>
      <c r="H4" cm="1">
        <f t="array" ref="H4:H7">SUMIF(E4:E103,G4:G7,C4:C103)</f>
        <v>1315</v>
      </c>
    </row>
    <row r="5" spans="1:8" x14ac:dyDescent="0.3">
      <c r="A5" t="s">
        <v>5</v>
      </c>
      <c r="B5" t="s">
        <v>12</v>
      </c>
      <c r="C5">
        <v>94</v>
      </c>
      <c r="D5">
        <v>42.8</v>
      </c>
      <c r="E5" t="s">
        <v>15</v>
      </c>
      <c r="G5" t="s">
        <v>16</v>
      </c>
      <c r="H5">
        <v>978</v>
      </c>
    </row>
    <row r="6" spans="1:8" x14ac:dyDescent="0.3">
      <c r="A6" t="s">
        <v>6</v>
      </c>
      <c r="B6" t="s">
        <v>13</v>
      </c>
      <c r="C6">
        <v>97</v>
      </c>
      <c r="D6">
        <v>25.98</v>
      </c>
      <c r="E6" t="s">
        <v>15</v>
      </c>
      <c r="G6" t="s">
        <v>17</v>
      </c>
      <c r="H6">
        <v>1408</v>
      </c>
    </row>
    <row r="7" spans="1:8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G7" t="s">
        <v>18</v>
      </c>
      <c r="H7">
        <v>1459</v>
      </c>
    </row>
    <row r="8" spans="1:8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</row>
    <row r="9" spans="1:8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</row>
    <row r="10" spans="1:8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</row>
    <row r="11" spans="1:8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</row>
    <row r="12" spans="1:8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</row>
    <row r="13" spans="1:8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</row>
    <row r="14" spans="1:8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</row>
    <row r="15" spans="1:8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</row>
    <row r="16" spans="1:8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</row>
    <row r="17" spans="1:5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</row>
    <row r="18" spans="1:5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</row>
    <row r="19" spans="1:5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</row>
    <row r="20" spans="1:5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</row>
    <row r="21" spans="1:5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</row>
    <row r="22" spans="1:5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</row>
    <row r="23" spans="1:5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</row>
    <row r="24" spans="1:5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</row>
    <row r="25" spans="1:5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</row>
    <row r="26" spans="1:5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</row>
    <row r="27" spans="1:5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</row>
    <row r="28" spans="1:5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</row>
    <row r="29" spans="1:5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</row>
    <row r="30" spans="1:5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</row>
    <row r="31" spans="1:5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</row>
    <row r="32" spans="1:5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</row>
    <row r="33" spans="1:5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</row>
    <row r="34" spans="1:5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</row>
    <row r="35" spans="1:5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</row>
    <row r="36" spans="1:5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</row>
    <row r="37" spans="1:5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</row>
    <row r="38" spans="1:5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</row>
    <row r="39" spans="1:5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</row>
    <row r="40" spans="1:5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</row>
    <row r="41" spans="1:5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</row>
    <row r="42" spans="1:5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</row>
    <row r="43" spans="1:5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</row>
    <row r="44" spans="1:5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</row>
    <row r="45" spans="1:5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</row>
    <row r="46" spans="1:5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</row>
    <row r="47" spans="1:5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</row>
    <row r="48" spans="1:5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</row>
    <row r="49" spans="1:5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</row>
    <row r="50" spans="1:5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</row>
    <row r="51" spans="1:5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</row>
    <row r="52" spans="1:5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</row>
    <row r="53" spans="1:5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</row>
    <row r="54" spans="1:5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</row>
    <row r="55" spans="1:5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</row>
    <row r="56" spans="1:5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</row>
    <row r="57" spans="1:5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</row>
    <row r="58" spans="1:5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</row>
    <row r="59" spans="1:5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</row>
    <row r="60" spans="1:5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</row>
    <row r="61" spans="1:5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</row>
    <row r="62" spans="1:5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</row>
    <row r="63" spans="1:5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</row>
    <row r="64" spans="1:5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</row>
    <row r="65" spans="1:5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</row>
    <row r="66" spans="1:5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</row>
    <row r="67" spans="1:5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</row>
    <row r="68" spans="1:5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</row>
    <row r="69" spans="1:5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</row>
    <row r="70" spans="1:5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</row>
    <row r="71" spans="1:5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</row>
    <row r="72" spans="1:5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</row>
    <row r="73" spans="1:5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</row>
    <row r="74" spans="1:5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</row>
    <row r="75" spans="1:5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</row>
    <row r="76" spans="1:5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</row>
    <row r="77" spans="1:5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</row>
    <row r="78" spans="1:5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</row>
    <row r="79" spans="1:5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</row>
    <row r="80" spans="1:5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</row>
    <row r="81" spans="1:5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</row>
    <row r="82" spans="1:5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</row>
    <row r="83" spans="1:5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</row>
    <row r="84" spans="1:5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</row>
    <row r="85" spans="1:5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</row>
    <row r="86" spans="1:5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</row>
    <row r="87" spans="1:5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</row>
    <row r="88" spans="1:5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</row>
    <row r="89" spans="1:5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</row>
    <row r="90" spans="1:5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</row>
    <row r="91" spans="1:5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</row>
    <row r="92" spans="1:5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</row>
    <row r="93" spans="1:5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</row>
    <row r="94" spans="1:5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</row>
    <row r="95" spans="1:5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</row>
    <row r="96" spans="1:5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</row>
    <row r="97" spans="1:5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</row>
    <row r="98" spans="1:5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</row>
    <row r="99" spans="1:5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</row>
    <row r="100" spans="1:5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</row>
    <row r="101" spans="1:5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</row>
    <row r="102" spans="1:5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</row>
    <row r="103" spans="1:5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5A73-79E8-4D1E-8FF4-B7801EE553D7}">
  <dimension ref="A1:I103"/>
  <sheetViews>
    <sheetView workbookViewId="0">
      <selection activeCell="H16" sqref="H16"/>
    </sheetView>
  </sheetViews>
  <sheetFormatPr defaultRowHeight="14.4" x14ac:dyDescent="0.3"/>
  <cols>
    <col min="4" max="4" width="9.109375" bestFit="1" customWidth="1"/>
    <col min="5" max="5" width="11.44140625" bestFit="1" customWidth="1"/>
    <col min="9" max="9" width="14.33203125" bestFit="1" customWidth="1"/>
  </cols>
  <sheetData>
    <row r="1" spans="1:9" x14ac:dyDescent="0.3">
      <c r="A1" s="3" t="s">
        <v>25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28</v>
      </c>
      <c r="H3" s="1" t="s">
        <v>0</v>
      </c>
      <c r="I3" s="4" t="s">
        <v>30</v>
      </c>
    </row>
    <row r="4" spans="1:9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F4">
        <f>C4*D4</f>
        <v>6147.96</v>
      </c>
      <c r="H4" t="s">
        <v>5</v>
      </c>
      <c r="I4" cm="1">
        <f t="array" ref="I4:I9">SUMIF(A4:A103,H4:H9,F4:F103)</f>
        <v>68479.72</v>
      </c>
    </row>
    <row r="5" spans="1:9" x14ac:dyDescent="0.3">
      <c r="A5" t="s">
        <v>5</v>
      </c>
      <c r="B5" t="s">
        <v>12</v>
      </c>
      <c r="C5">
        <v>94</v>
      </c>
      <c r="D5">
        <v>42.8</v>
      </c>
      <c r="E5" t="s">
        <v>15</v>
      </c>
      <c r="F5">
        <f t="shared" ref="F5:F68" si="0">C5*D5</f>
        <v>4023.2</v>
      </c>
      <c r="H5" t="s">
        <v>6</v>
      </c>
      <c r="I5">
        <v>64015.9</v>
      </c>
    </row>
    <row r="6" spans="1:9" x14ac:dyDescent="0.3">
      <c r="A6" t="s">
        <v>6</v>
      </c>
      <c r="B6" t="s">
        <v>13</v>
      </c>
      <c r="C6">
        <v>97</v>
      </c>
      <c r="D6">
        <v>25.98</v>
      </c>
      <c r="E6" t="s">
        <v>15</v>
      </c>
      <c r="F6">
        <f t="shared" si="0"/>
        <v>2520.06</v>
      </c>
      <c r="H6" t="s">
        <v>7</v>
      </c>
      <c r="I6">
        <v>59993.02</v>
      </c>
    </row>
    <row r="7" spans="1:9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F7">
        <f t="shared" si="0"/>
        <v>4874.25</v>
      </c>
      <c r="H7" t="s">
        <v>8</v>
      </c>
      <c r="I7">
        <v>45331.77</v>
      </c>
    </row>
    <row r="8" spans="1:9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  <c r="F8">
        <f t="shared" si="0"/>
        <v>1891.0800000000002</v>
      </c>
      <c r="H8" t="s">
        <v>9</v>
      </c>
      <c r="I8">
        <v>41712.289999999994</v>
      </c>
    </row>
    <row r="9" spans="1:9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  <c r="F9">
        <f t="shared" si="0"/>
        <v>2041.35</v>
      </c>
      <c r="H9" t="s">
        <v>10</v>
      </c>
      <c r="I9">
        <v>39443.57</v>
      </c>
    </row>
    <row r="10" spans="1:9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  <c r="F10">
        <f t="shared" si="0"/>
        <v>2097.12</v>
      </c>
    </row>
    <row r="11" spans="1:9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  <c r="F11">
        <f t="shared" si="0"/>
        <v>1451.4499999999998</v>
      </c>
    </row>
    <row r="12" spans="1:9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  <c r="F12">
        <f t="shared" si="0"/>
        <v>1763.2</v>
      </c>
    </row>
    <row r="13" spans="1:9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  <c r="F13">
        <f t="shared" si="0"/>
        <v>5297.06</v>
      </c>
    </row>
    <row r="14" spans="1:9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  <c r="F14">
        <f t="shared" si="0"/>
        <v>645.12000000000012</v>
      </c>
    </row>
    <row r="15" spans="1:9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  <c r="F15">
        <f t="shared" si="0"/>
        <v>441.32</v>
      </c>
    </row>
    <row r="16" spans="1:9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  <c r="F16">
        <f t="shared" si="0"/>
        <v>1186.5</v>
      </c>
    </row>
    <row r="17" spans="1:6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  <c r="F17">
        <f t="shared" si="0"/>
        <v>7712.92</v>
      </c>
    </row>
    <row r="18" spans="1:6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  <c r="F18">
        <f t="shared" si="0"/>
        <v>2391.7399999999998</v>
      </c>
    </row>
    <row r="19" spans="1:6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  <c r="F19">
        <f t="shared" si="0"/>
        <v>3668.92</v>
      </c>
    </row>
    <row r="20" spans="1:6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  <c r="F20">
        <f t="shared" si="0"/>
        <v>347.36</v>
      </c>
    </row>
    <row r="21" spans="1:6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  <c r="F21">
        <f t="shared" si="0"/>
        <v>993.72</v>
      </c>
    </row>
    <row r="22" spans="1:6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  <c r="F22">
        <f t="shared" si="0"/>
        <v>1349.79</v>
      </c>
    </row>
    <row r="23" spans="1:6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  <c r="F23">
        <f t="shared" si="0"/>
        <v>1520.53</v>
      </c>
    </row>
    <row r="24" spans="1:6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  <c r="F24">
        <f t="shared" si="0"/>
        <v>2716.56</v>
      </c>
    </row>
    <row r="25" spans="1:6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  <c r="F25">
        <f t="shared" si="0"/>
        <v>4699.74</v>
      </c>
    </row>
    <row r="26" spans="1:6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  <c r="F26">
        <f t="shared" si="0"/>
        <v>5510.5599999999995</v>
      </c>
    </row>
    <row r="27" spans="1:6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  <c r="F27">
        <f t="shared" si="0"/>
        <v>2554.2399999999998</v>
      </c>
    </row>
    <row r="28" spans="1:6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  <c r="F28">
        <f t="shared" si="0"/>
        <v>2592.1</v>
      </c>
    </row>
    <row r="29" spans="1:6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  <c r="F29">
        <f t="shared" si="0"/>
        <v>2143.8000000000002</v>
      </c>
    </row>
    <row r="30" spans="1:6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  <c r="F30">
        <f t="shared" si="0"/>
        <v>521.28</v>
      </c>
    </row>
    <row r="31" spans="1:6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  <c r="F31">
        <f t="shared" si="0"/>
        <v>2444.64</v>
      </c>
    </row>
    <row r="32" spans="1:6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  <c r="F32">
        <f t="shared" si="0"/>
        <v>3266.71</v>
      </c>
    </row>
    <row r="33" spans="1:6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  <c r="F33">
        <f t="shared" si="0"/>
        <v>8828.48</v>
      </c>
    </row>
    <row r="34" spans="1:6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  <c r="F34">
        <f t="shared" si="0"/>
        <v>4106.7</v>
      </c>
    </row>
    <row r="35" spans="1:6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  <c r="F35">
        <f t="shared" si="0"/>
        <v>822.8</v>
      </c>
    </row>
    <row r="36" spans="1:6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  <c r="F36">
        <f t="shared" si="0"/>
        <v>4464.2</v>
      </c>
    </row>
    <row r="37" spans="1:6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  <c r="F37">
        <f t="shared" si="0"/>
        <v>2778.6000000000004</v>
      </c>
    </row>
    <row r="38" spans="1:6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  <c r="F38">
        <f t="shared" si="0"/>
        <v>1272.32</v>
      </c>
    </row>
    <row r="39" spans="1:6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  <c r="F39">
        <f t="shared" si="0"/>
        <v>7642.3200000000006</v>
      </c>
    </row>
    <row r="40" spans="1:6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  <c r="F40">
        <f t="shared" si="0"/>
        <v>2570.11</v>
      </c>
    </row>
    <row r="41" spans="1:6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  <c r="F41">
        <f t="shared" si="0"/>
        <v>1369.58</v>
      </c>
    </row>
    <row r="42" spans="1:6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  <c r="F42">
        <f t="shared" si="0"/>
        <v>3471.2999999999997</v>
      </c>
    </row>
    <row r="43" spans="1:6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  <c r="F43">
        <f t="shared" si="0"/>
        <v>8052.21</v>
      </c>
    </row>
    <row r="44" spans="1:6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  <c r="F44">
        <f t="shared" si="0"/>
        <v>127.26</v>
      </c>
    </row>
    <row r="45" spans="1:6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  <c r="F45">
        <f t="shared" si="0"/>
        <v>3510.36</v>
      </c>
    </row>
    <row r="46" spans="1:6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  <c r="F46">
        <f t="shared" si="0"/>
        <v>7226.66</v>
      </c>
    </row>
    <row r="47" spans="1:6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  <c r="F47">
        <f t="shared" si="0"/>
        <v>985.15000000000009</v>
      </c>
    </row>
    <row r="48" spans="1:6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  <c r="F48">
        <f t="shared" si="0"/>
        <v>2996.2000000000003</v>
      </c>
    </row>
    <row r="49" spans="1:6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  <c r="F49">
        <f t="shared" si="0"/>
        <v>4715.82</v>
      </c>
    </row>
    <row r="50" spans="1:6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  <c r="F50">
        <f t="shared" si="0"/>
        <v>3525.39</v>
      </c>
    </row>
    <row r="51" spans="1:6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  <c r="F51">
        <f t="shared" si="0"/>
        <v>8585.4700000000012</v>
      </c>
    </row>
    <row r="52" spans="1:6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  <c r="F52">
        <f t="shared" si="0"/>
        <v>2141.7599999999998</v>
      </c>
    </row>
    <row r="53" spans="1:6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  <c r="F53">
        <f t="shared" si="0"/>
        <v>1430.3100000000002</v>
      </c>
    </row>
    <row r="54" spans="1:6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  <c r="F54">
        <f t="shared" si="0"/>
        <v>385.6</v>
      </c>
    </row>
    <row r="55" spans="1:6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  <c r="F55">
        <f t="shared" si="0"/>
        <v>1760.5</v>
      </c>
    </row>
    <row r="56" spans="1:6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  <c r="F56">
        <f t="shared" si="0"/>
        <v>4954.5</v>
      </c>
    </row>
    <row r="57" spans="1:6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  <c r="F57">
        <f t="shared" si="0"/>
        <v>2696.05</v>
      </c>
    </row>
    <row r="58" spans="1:6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  <c r="F58">
        <f t="shared" si="0"/>
        <v>167.16</v>
      </c>
    </row>
    <row r="59" spans="1:6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  <c r="F59">
        <f t="shared" si="0"/>
        <v>558.12</v>
      </c>
    </row>
    <row r="60" spans="1:6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  <c r="F60">
        <f t="shared" si="0"/>
        <v>1534</v>
      </c>
    </row>
    <row r="61" spans="1:6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  <c r="F61">
        <f t="shared" si="0"/>
        <v>1732.2</v>
      </c>
    </row>
    <row r="62" spans="1:6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  <c r="F62">
        <f t="shared" si="0"/>
        <v>3331.48</v>
      </c>
    </row>
    <row r="63" spans="1:6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  <c r="F63">
        <f t="shared" si="0"/>
        <v>6822.5199999999995</v>
      </c>
    </row>
    <row r="64" spans="1:6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  <c r="F64">
        <f t="shared" si="0"/>
        <v>5380.16</v>
      </c>
    </row>
    <row r="65" spans="1:6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  <c r="F65">
        <f t="shared" si="0"/>
        <v>2335.5</v>
      </c>
    </row>
    <row r="66" spans="1:6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  <c r="F66">
        <f t="shared" si="0"/>
        <v>4408.54</v>
      </c>
    </row>
    <row r="67" spans="1:6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  <c r="F67">
        <f t="shared" si="0"/>
        <v>2981.83</v>
      </c>
    </row>
    <row r="68" spans="1:6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  <c r="F68">
        <f t="shared" si="0"/>
        <v>4989.08</v>
      </c>
    </row>
    <row r="69" spans="1:6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  <c r="F69">
        <f t="shared" ref="F69:F103" si="1">C69*D69</f>
        <v>1199.68</v>
      </c>
    </row>
    <row r="70" spans="1:6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  <c r="F70">
        <f t="shared" si="1"/>
        <v>5077.4399999999996</v>
      </c>
    </row>
    <row r="71" spans="1:6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  <c r="F71">
        <f t="shared" si="1"/>
        <v>6480.2400000000007</v>
      </c>
    </row>
    <row r="72" spans="1:6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  <c r="F72">
        <f t="shared" si="1"/>
        <v>6654.36</v>
      </c>
    </row>
    <row r="73" spans="1:6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  <c r="F73">
        <f t="shared" si="1"/>
        <v>3333.96</v>
      </c>
    </row>
    <row r="74" spans="1:6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  <c r="F74">
        <f t="shared" si="1"/>
        <v>1897.92</v>
      </c>
    </row>
    <row r="75" spans="1:6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  <c r="F75">
        <f t="shared" si="1"/>
        <v>3711.94</v>
      </c>
    </row>
    <row r="76" spans="1:6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  <c r="F76">
        <f t="shared" si="1"/>
        <v>5156.84</v>
      </c>
    </row>
    <row r="77" spans="1:6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  <c r="F77">
        <f t="shared" si="1"/>
        <v>1625.78</v>
      </c>
    </row>
    <row r="78" spans="1:6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  <c r="F78">
        <f t="shared" si="1"/>
        <v>2543.02</v>
      </c>
    </row>
    <row r="79" spans="1:6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  <c r="F79">
        <f t="shared" si="1"/>
        <v>1279.18</v>
      </c>
    </row>
    <row r="80" spans="1:6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  <c r="F80">
        <f t="shared" si="1"/>
        <v>2968.9100000000003</v>
      </c>
    </row>
    <row r="81" spans="1:6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  <c r="F81">
        <f t="shared" si="1"/>
        <v>4052.89</v>
      </c>
    </row>
    <row r="82" spans="1:6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  <c r="F82">
        <f t="shared" si="1"/>
        <v>3046.23</v>
      </c>
    </row>
    <row r="83" spans="1:6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  <c r="F83">
        <f t="shared" si="1"/>
        <v>3020.55</v>
      </c>
    </row>
    <row r="84" spans="1:6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  <c r="F84">
        <f t="shared" si="1"/>
        <v>2937.2400000000002</v>
      </c>
    </row>
    <row r="85" spans="1:6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  <c r="F85">
        <f t="shared" si="1"/>
        <v>2165.4</v>
      </c>
    </row>
    <row r="86" spans="1:6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  <c r="F86">
        <f t="shared" si="1"/>
        <v>2927.16</v>
      </c>
    </row>
    <row r="87" spans="1:6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  <c r="F87">
        <f t="shared" si="1"/>
        <v>1208.25</v>
      </c>
    </row>
    <row r="88" spans="1:6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  <c r="F88">
        <f t="shared" si="1"/>
        <v>2545.5299999999997</v>
      </c>
    </row>
    <row r="89" spans="1:6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  <c r="F89">
        <f t="shared" si="1"/>
        <v>2770.9500000000003</v>
      </c>
    </row>
    <row r="90" spans="1:6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  <c r="F90">
        <f t="shared" si="1"/>
        <v>3646.86</v>
      </c>
    </row>
    <row r="91" spans="1:6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  <c r="F91">
        <f t="shared" si="1"/>
        <v>38.54</v>
      </c>
    </row>
    <row r="92" spans="1:6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  <c r="F92">
        <f t="shared" si="1"/>
        <v>5967.5999999999995</v>
      </c>
    </row>
    <row r="93" spans="1:6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  <c r="F93">
        <f t="shared" si="1"/>
        <v>3559.5</v>
      </c>
    </row>
    <row r="94" spans="1:6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  <c r="F94">
        <f t="shared" si="1"/>
        <v>3127.5</v>
      </c>
    </row>
    <row r="95" spans="1:6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  <c r="F95">
        <f t="shared" si="1"/>
        <v>655.40000000000009</v>
      </c>
    </row>
    <row r="96" spans="1:6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  <c r="F96">
        <f t="shared" si="1"/>
        <v>6389.46</v>
      </c>
    </row>
    <row r="97" spans="1:6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  <c r="F97">
        <f t="shared" si="1"/>
        <v>6289.96</v>
      </c>
    </row>
    <row r="98" spans="1:6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  <c r="F98">
        <f t="shared" si="1"/>
        <v>380.24</v>
      </c>
    </row>
    <row r="99" spans="1:6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  <c r="F99">
        <f t="shared" si="1"/>
        <v>2980.56</v>
      </c>
    </row>
    <row r="100" spans="1:6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  <c r="F100">
        <f t="shared" si="1"/>
        <v>5513.64</v>
      </c>
    </row>
    <row r="101" spans="1:6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  <c r="F101">
        <f t="shared" si="1"/>
        <v>5433.75</v>
      </c>
    </row>
    <row r="102" spans="1:6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  <c r="F102">
        <f t="shared" si="1"/>
        <v>4848.25</v>
      </c>
    </row>
    <row r="103" spans="1:6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  <c r="F103">
        <f t="shared" si="1"/>
        <v>67.02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5365-B4E3-4227-82A7-DCA0BE101E29}">
  <dimension ref="A1:L103"/>
  <sheetViews>
    <sheetView workbookViewId="0">
      <selection activeCell="I15" sqref="I15"/>
    </sheetView>
  </sheetViews>
  <sheetFormatPr defaultRowHeight="14.4" x14ac:dyDescent="0.3"/>
  <cols>
    <col min="4" max="4" width="9.109375" bestFit="1" customWidth="1"/>
    <col min="5" max="5" width="11.44140625" bestFit="1" customWidth="1"/>
    <col min="9" max="9" width="14.33203125" bestFit="1" customWidth="1"/>
    <col min="10" max="10" width="15.44140625" bestFit="1" customWidth="1"/>
    <col min="11" max="11" width="31.21875" customWidth="1"/>
    <col min="12" max="12" width="34.33203125" customWidth="1"/>
  </cols>
  <sheetData>
    <row r="1" spans="1:12" x14ac:dyDescent="0.3">
      <c r="A1" s="3" t="s">
        <v>26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28</v>
      </c>
      <c r="H3" s="1" t="s">
        <v>0</v>
      </c>
      <c r="I3" s="4" t="s">
        <v>30</v>
      </c>
      <c r="J3" s="4" t="s">
        <v>31</v>
      </c>
      <c r="K3" s="4" t="s">
        <v>32</v>
      </c>
    </row>
    <row r="4" spans="1:12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F4">
        <f>C4*D4</f>
        <v>6147.96</v>
      </c>
      <c r="H4" t="s">
        <v>5</v>
      </c>
      <c r="I4" cm="1">
        <f t="array" ref="I4:I9">SUMIF(A4:A103,H4:H9,F4:F103)</f>
        <v>68479.72</v>
      </c>
      <c r="J4" cm="1">
        <f t="array" ref="J4:J9">SUMIF(A4:A103,H4:H9,C4:C103)</f>
        <v>987</v>
      </c>
      <c r="K4" s="5">
        <f>I4/J4</f>
        <v>69.381681864235063</v>
      </c>
      <c r="L4" cm="1">
        <f t="array" ref="L4:L9">AVERAGEIF(A4:A103,H4:H9,D4:D103)</f>
        <v>67.218125000000001</v>
      </c>
    </row>
    <row r="5" spans="1:12" x14ac:dyDescent="0.3">
      <c r="A5" t="s">
        <v>5</v>
      </c>
      <c r="B5" t="s">
        <v>12</v>
      </c>
      <c r="C5">
        <v>94</v>
      </c>
      <c r="D5">
        <v>42.8</v>
      </c>
      <c r="E5" t="s">
        <v>15</v>
      </c>
      <c r="F5">
        <f t="shared" ref="F5:F68" si="0">C5*D5</f>
        <v>4023.2</v>
      </c>
      <c r="H5" t="s">
        <v>6</v>
      </c>
      <c r="I5">
        <v>64015.9</v>
      </c>
      <c r="J5">
        <v>1169</v>
      </c>
      <c r="K5" s="5">
        <f t="shared" ref="K5:K9" si="1">I5/J5</f>
        <v>54.761248930710011</v>
      </c>
      <c r="L5">
        <v>56.72611111111113</v>
      </c>
    </row>
    <row r="6" spans="1:12" x14ac:dyDescent="0.3">
      <c r="A6" t="s">
        <v>6</v>
      </c>
      <c r="B6" t="s">
        <v>13</v>
      </c>
      <c r="C6">
        <v>97</v>
      </c>
      <c r="D6">
        <v>25.98</v>
      </c>
      <c r="E6" t="s">
        <v>15</v>
      </c>
      <c r="F6">
        <f t="shared" si="0"/>
        <v>2520.06</v>
      </c>
      <c r="H6" t="s">
        <v>7</v>
      </c>
      <c r="I6">
        <v>59993.02</v>
      </c>
      <c r="J6">
        <v>975</v>
      </c>
      <c r="K6" s="5">
        <f t="shared" si="1"/>
        <v>61.53130256410256</v>
      </c>
      <c r="L6">
        <v>61.753913043478256</v>
      </c>
    </row>
    <row r="7" spans="1:12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F7">
        <f t="shared" si="0"/>
        <v>4874.25</v>
      </c>
      <c r="H7" t="s">
        <v>8</v>
      </c>
      <c r="I7">
        <v>45331.77</v>
      </c>
      <c r="J7">
        <v>668</v>
      </c>
      <c r="K7" s="5">
        <f t="shared" si="1"/>
        <v>67.86193113772454</v>
      </c>
      <c r="L7">
        <v>66.384374999999991</v>
      </c>
    </row>
    <row r="8" spans="1:12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  <c r="F8">
        <f t="shared" si="0"/>
        <v>1891.0800000000002</v>
      </c>
      <c r="H8" t="s">
        <v>9</v>
      </c>
      <c r="I8">
        <v>41712.289999999994</v>
      </c>
      <c r="J8">
        <v>721</v>
      </c>
      <c r="K8" s="5">
        <f t="shared" si="1"/>
        <v>57.853384188626897</v>
      </c>
      <c r="L8">
        <v>56.085714285714282</v>
      </c>
    </row>
    <row r="9" spans="1:12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  <c r="F9">
        <f t="shared" si="0"/>
        <v>2041.35</v>
      </c>
      <c r="H9" t="s">
        <v>10</v>
      </c>
      <c r="I9">
        <v>39443.57</v>
      </c>
      <c r="J9">
        <v>640</v>
      </c>
      <c r="K9" s="5">
        <f t="shared" si="1"/>
        <v>61.630578125</v>
      </c>
      <c r="L9">
        <v>56.328461538461539</v>
      </c>
    </row>
    <row r="10" spans="1:12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  <c r="F10">
        <f t="shared" si="0"/>
        <v>2097.12</v>
      </c>
    </row>
    <row r="11" spans="1:12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  <c r="F11">
        <f t="shared" si="0"/>
        <v>1451.4499999999998</v>
      </c>
      <c r="K11" s="7" t="s">
        <v>38</v>
      </c>
      <c r="L11" s="8" t="s">
        <v>37</v>
      </c>
    </row>
    <row r="12" spans="1:12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  <c r="F12">
        <f t="shared" si="0"/>
        <v>1763.2</v>
      </c>
    </row>
    <row r="13" spans="1:12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  <c r="F13">
        <f t="shared" si="0"/>
        <v>5297.06</v>
      </c>
    </row>
    <row r="14" spans="1:12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  <c r="F14">
        <f t="shared" si="0"/>
        <v>645.12000000000012</v>
      </c>
    </row>
    <row r="15" spans="1:12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  <c r="F15">
        <f t="shared" si="0"/>
        <v>441.32</v>
      </c>
    </row>
    <row r="16" spans="1:12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  <c r="F16">
        <f t="shared" si="0"/>
        <v>1186.5</v>
      </c>
    </row>
    <row r="17" spans="1:8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  <c r="F17">
        <f t="shared" si="0"/>
        <v>7712.92</v>
      </c>
    </row>
    <row r="18" spans="1:8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  <c r="F18">
        <f t="shared" si="0"/>
        <v>2391.7399999999998</v>
      </c>
    </row>
    <row r="19" spans="1:8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  <c r="F19">
        <f t="shared" si="0"/>
        <v>3668.92</v>
      </c>
    </row>
    <row r="20" spans="1:8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  <c r="F20">
        <f t="shared" si="0"/>
        <v>347.36</v>
      </c>
      <c r="H20" s="3" t="s">
        <v>34</v>
      </c>
    </row>
    <row r="21" spans="1:8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  <c r="F21">
        <f t="shared" si="0"/>
        <v>993.72</v>
      </c>
    </row>
    <row r="22" spans="1:8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  <c r="F22">
        <f t="shared" si="0"/>
        <v>1349.79</v>
      </c>
    </row>
    <row r="23" spans="1:8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  <c r="F23">
        <f t="shared" si="0"/>
        <v>1520.53</v>
      </c>
    </row>
    <row r="24" spans="1:8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  <c r="F24">
        <f t="shared" si="0"/>
        <v>2716.56</v>
      </c>
    </row>
    <row r="25" spans="1:8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  <c r="F25">
        <f t="shared" si="0"/>
        <v>4699.74</v>
      </c>
    </row>
    <row r="26" spans="1:8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  <c r="F26">
        <f t="shared" si="0"/>
        <v>5510.5599999999995</v>
      </c>
    </row>
    <row r="27" spans="1:8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  <c r="F27">
        <f t="shared" si="0"/>
        <v>2554.2399999999998</v>
      </c>
    </row>
    <row r="28" spans="1:8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  <c r="F28">
        <f t="shared" si="0"/>
        <v>2592.1</v>
      </c>
    </row>
    <row r="29" spans="1:8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  <c r="F29">
        <f t="shared" si="0"/>
        <v>2143.8000000000002</v>
      </c>
    </row>
    <row r="30" spans="1:8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  <c r="F30">
        <f t="shared" si="0"/>
        <v>521.28</v>
      </c>
    </row>
    <row r="31" spans="1:8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  <c r="F31">
        <f t="shared" si="0"/>
        <v>2444.64</v>
      </c>
    </row>
    <row r="32" spans="1:8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  <c r="F32">
        <f t="shared" si="0"/>
        <v>3266.71</v>
      </c>
    </row>
    <row r="33" spans="1:6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  <c r="F33">
        <f t="shared" si="0"/>
        <v>8828.48</v>
      </c>
    </row>
    <row r="34" spans="1:6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  <c r="F34">
        <f t="shared" si="0"/>
        <v>4106.7</v>
      </c>
    </row>
    <row r="35" spans="1:6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  <c r="F35">
        <f t="shared" si="0"/>
        <v>822.8</v>
      </c>
    </row>
    <row r="36" spans="1:6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  <c r="F36">
        <f t="shared" si="0"/>
        <v>4464.2</v>
      </c>
    </row>
    <row r="37" spans="1:6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  <c r="F37">
        <f t="shared" si="0"/>
        <v>2778.6000000000004</v>
      </c>
    </row>
    <row r="38" spans="1:6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  <c r="F38">
        <f t="shared" si="0"/>
        <v>1272.32</v>
      </c>
    </row>
    <row r="39" spans="1:6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  <c r="F39">
        <f t="shared" si="0"/>
        <v>7642.3200000000006</v>
      </c>
    </row>
    <row r="40" spans="1:6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  <c r="F40">
        <f t="shared" si="0"/>
        <v>2570.11</v>
      </c>
    </row>
    <row r="41" spans="1:6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  <c r="F41">
        <f t="shared" si="0"/>
        <v>1369.58</v>
      </c>
    </row>
    <row r="42" spans="1:6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  <c r="F42">
        <f t="shared" si="0"/>
        <v>3471.2999999999997</v>
      </c>
    </row>
    <row r="43" spans="1:6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  <c r="F43">
        <f t="shared" si="0"/>
        <v>8052.21</v>
      </c>
    </row>
    <row r="44" spans="1:6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  <c r="F44">
        <f t="shared" si="0"/>
        <v>127.26</v>
      </c>
    </row>
    <row r="45" spans="1:6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  <c r="F45">
        <f t="shared" si="0"/>
        <v>3510.36</v>
      </c>
    </row>
    <row r="46" spans="1:6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  <c r="F46">
        <f t="shared" si="0"/>
        <v>7226.66</v>
      </c>
    </row>
    <row r="47" spans="1:6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  <c r="F47">
        <f t="shared" si="0"/>
        <v>985.15000000000009</v>
      </c>
    </row>
    <row r="48" spans="1:6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  <c r="F48">
        <f t="shared" si="0"/>
        <v>2996.2000000000003</v>
      </c>
    </row>
    <row r="49" spans="1:6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  <c r="F49">
        <f t="shared" si="0"/>
        <v>4715.82</v>
      </c>
    </row>
    <row r="50" spans="1:6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  <c r="F50">
        <f t="shared" si="0"/>
        <v>3525.39</v>
      </c>
    </row>
    <row r="51" spans="1:6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  <c r="F51">
        <f t="shared" si="0"/>
        <v>8585.4700000000012</v>
      </c>
    </row>
    <row r="52" spans="1:6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  <c r="F52">
        <f t="shared" si="0"/>
        <v>2141.7599999999998</v>
      </c>
    </row>
    <row r="53" spans="1:6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  <c r="F53">
        <f t="shared" si="0"/>
        <v>1430.3100000000002</v>
      </c>
    </row>
    <row r="54" spans="1:6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  <c r="F54">
        <f t="shared" si="0"/>
        <v>385.6</v>
      </c>
    </row>
    <row r="55" spans="1:6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  <c r="F55">
        <f t="shared" si="0"/>
        <v>1760.5</v>
      </c>
    </row>
    <row r="56" spans="1:6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  <c r="F56">
        <f t="shared" si="0"/>
        <v>4954.5</v>
      </c>
    </row>
    <row r="57" spans="1:6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  <c r="F57">
        <f t="shared" si="0"/>
        <v>2696.05</v>
      </c>
    </row>
    <row r="58" spans="1:6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  <c r="F58">
        <f t="shared" si="0"/>
        <v>167.16</v>
      </c>
    </row>
    <row r="59" spans="1:6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  <c r="F59">
        <f t="shared" si="0"/>
        <v>558.12</v>
      </c>
    </row>
    <row r="60" spans="1:6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  <c r="F60">
        <f t="shared" si="0"/>
        <v>1534</v>
      </c>
    </row>
    <row r="61" spans="1:6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  <c r="F61">
        <f t="shared" si="0"/>
        <v>1732.2</v>
      </c>
    </row>
    <row r="62" spans="1:6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  <c r="F62">
        <f t="shared" si="0"/>
        <v>3331.48</v>
      </c>
    </row>
    <row r="63" spans="1:6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  <c r="F63">
        <f t="shared" si="0"/>
        <v>6822.5199999999995</v>
      </c>
    </row>
    <row r="64" spans="1:6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  <c r="F64">
        <f t="shared" si="0"/>
        <v>5380.16</v>
      </c>
    </row>
    <row r="65" spans="1:6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  <c r="F65">
        <f t="shared" si="0"/>
        <v>2335.5</v>
      </c>
    </row>
    <row r="66" spans="1:6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  <c r="F66">
        <f t="shared" si="0"/>
        <v>4408.54</v>
      </c>
    </row>
    <row r="67" spans="1:6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  <c r="F67">
        <f t="shared" si="0"/>
        <v>2981.83</v>
      </c>
    </row>
    <row r="68" spans="1:6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  <c r="F68">
        <f t="shared" si="0"/>
        <v>4989.08</v>
      </c>
    </row>
    <row r="69" spans="1:6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  <c r="F69">
        <f t="shared" ref="F69:F103" si="2">C69*D69</f>
        <v>1199.68</v>
      </c>
    </row>
    <row r="70" spans="1:6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  <c r="F70">
        <f t="shared" si="2"/>
        <v>5077.4399999999996</v>
      </c>
    </row>
    <row r="71" spans="1:6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  <c r="F71">
        <f t="shared" si="2"/>
        <v>6480.2400000000007</v>
      </c>
    </row>
    <row r="72" spans="1:6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  <c r="F72">
        <f t="shared" si="2"/>
        <v>6654.36</v>
      </c>
    </row>
    <row r="73" spans="1:6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  <c r="F73">
        <f t="shared" si="2"/>
        <v>3333.96</v>
      </c>
    </row>
    <row r="74" spans="1:6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  <c r="F74">
        <f t="shared" si="2"/>
        <v>1897.92</v>
      </c>
    </row>
    <row r="75" spans="1:6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  <c r="F75">
        <f t="shared" si="2"/>
        <v>3711.94</v>
      </c>
    </row>
    <row r="76" spans="1:6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  <c r="F76">
        <f t="shared" si="2"/>
        <v>5156.84</v>
      </c>
    </row>
    <row r="77" spans="1:6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  <c r="F77">
        <f t="shared" si="2"/>
        <v>1625.78</v>
      </c>
    </row>
    <row r="78" spans="1:6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  <c r="F78">
        <f t="shared" si="2"/>
        <v>2543.02</v>
      </c>
    </row>
    <row r="79" spans="1:6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  <c r="F79">
        <f t="shared" si="2"/>
        <v>1279.18</v>
      </c>
    </row>
    <row r="80" spans="1:6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  <c r="F80">
        <f t="shared" si="2"/>
        <v>2968.9100000000003</v>
      </c>
    </row>
    <row r="81" spans="1:6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  <c r="F81">
        <f t="shared" si="2"/>
        <v>4052.89</v>
      </c>
    </row>
    <row r="82" spans="1:6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  <c r="F82">
        <f t="shared" si="2"/>
        <v>3046.23</v>
      </c>
    </row>
    <row r="83" spans="1:6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  <c r="F83">
        <f t="shared" si="2"/>
        <v>3020.55</v>
      </c>
    </row>
    <row r="84" spans="1:6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  <c r="F84">
        <f t="shared" si="2"/>
        <v>2937.2400000000002</v>
      </c>
    </row>
    <row r="85" spans="1:6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  <c r="F85">
        <f t="shared" si="2"/>
        <v>2165.4</v>
      </c>
    </row>
    <row r="86" spans="1:6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  <c r="F86">
        <f t="shared" si="2"/>
        <v>2927.16</v>
      </c>
    </row>
    <row r="87" spans="1:6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  <c r="F87">
        <f t="shared" si="2"/>
        <v>1208.25</v>
      </c>
    </row>
    <row r="88" spans="1:6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  <c r="F88">
        <f t="shared" si="2"/>
        <v>2545.5299999999997</v>
      </c>
    </row>
    <row r="89" spans="1:6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  <c r="F89">
        <f t="shared" si="2"/>
        <v>2770.9500000000003</v>
      </c>
    </row>
    <row r="90" spans="1:6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  <c r="F90">
        <f t="shared" si="2"/>
        <v>3646.86</v>
      </c>
    </row>
    <row r="91" spans="1:6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  <c r="F91">
        <f t="shared" si="2"/>
        <v>38.54</v>
      </c>
    </row>
    <row r="92" spans="1:6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  <c r="F92">
        <f t="shared" si="2"/>
        <v>5967.5999999999995</v>
      </c>
    </row>
    <row r="93" spans="1:6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  <c r="F93">
        <f t="shared" si="2"/>
        <v>3559.5</v>
      </c>
    </row>
    <row r="94" spans="1:6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  <c r="F94">
        <f t="shared" si="2"/>
        <v>3127.5</v>
      </c>
    </row>
    <row r="95" spans="1:6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  <c r="F95">
        <f t="shared" si="2"/>
        <v>655.40000000000009</v>
      </c>
    </row>
    <row r="96" spans="1:6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  <c r="F96">
        <f t="shared" si="2"/>
        <v>6389.46</v>
      </c>
    </row>
    <row r="97" spans="1:6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  <c r="F97">
        <f t="shared" si="2"/>
        <v>6289.96</v>
      </c>
    </row>
    <row r="98" spans="1:6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  <c r="F98">
        <f t="shared" si="2"/>
        <v>380.24</v>
      </c>
    </row>
    <row r="99" spans="1:6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  <c r="F99">
        <f t="shared" si="2"/>
        <v>2980.56</v>
      </c>
    </row>
    <row r="100" spans="1:6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  <c r="F100">
        <f t="shared" si="2"/>
        <v>5513.64</v>
      </c>
    </row>
    <row r="101" spans="1:6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  <c r="F101">
        <f t="shared" si="2"/>
        <v>5433.75</v>
      </c>
    </row>
    <row r="102" spans="1:6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  <c r="F102">
        <f t="shared" si="2"/>
        <v>4848.25</v>
      </c>
    </row>
    <row r="103" spans="1:6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  <c r="F103">
        <f t="shared" si="2"/>
        <v>67.02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49AA-1D40-46DE-9CF3-5E54D9FA1981}">
  <dimension ref="A1:K103"/>
  <sheetViews>
    <sheetView workbookViewId="0">
      <selection activeCell="I21" sqref="I21"/>
    </sheetView>
  </sheetViews>
  <sheetFormatPr defaultRowHeight="14.4" x14ac:dyDescent="0.3"/>
  <cols>
    <col min="3" max="3" width="9.44140625" bestFit="1" customWidth="1"/>
    <col min="5" max="5" width="11.44140625" bestFit="1" customWidth="1"/>
    <col min="8" max="8" width="11.44140625" bestFit="1" customWidth="1"/>
    <col min="9" max="9" width="18.21875" bestFit="1" customWidth="1"/>
    <col min="11" max="11" width="11.77734375" customWidth="1"/>
  </cols>
  <sheetData>
    <row r="1" spans="1:11" x14ac:dyDescent="0.3">
      <c r="A1" s="3" t="s">
        <v>27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1</v>
      </c>
      <c r="H3" s="1" t="s">
        <v>4</v>
      </c>
      <c r="I3" s="4" t="s">
        <v>35</v>
      </c>
    </row>
    <row r="4" spans="1:11" x14ac:dyDescent="0.3">
      <c r="A4" t="s">
        <v>5</v>
      </c>
      <c r="B4" t="s">
        <v>11</v>
      </c>
      <c r="C4">
        <v>91</v>
      </c>
      <c r="D4">
        <v>67.56</v>
      </c>
      <c r="E4" t="s">
        <v>15</v>
      </c>
      <c r="G4" t="s">
        <v>13</v>
      </c>
      <c r="H4" t="s">
        <v>15</v>
      </c>
      <c r="I4">
        <f xml:space="preserve"> COUNTIFS(B4:B103,G4,E4:E103,H4)</f>
        <v>5</v>
      </c>
    </row>
    <row r="5" spans="1:11" x14ac:dyDescent="0.3">
      <c r="A5" t="s">
        <v>5</v>
      </c>
      <c r="B5" t="s">
        <v>12</v>
      </c>
      <c r="C5">
        <v>94</v>
      </c>
      <c r="D5">
        <v>42.8</v>
      </c>
      <c r="E5" t="s">
        <v>15</v>
      </c>
    </row>
    <row r="6" spans="1:11" x14ac:dyDescent="0.3">
      <c r="A6" t="s">
        <v>6</v>
      </c>
      <c r="B6" t="s">
        <v>13</v>
      </c>
      <c r="C6">
        <v>97</v>
      </c>
      <c r="D6">
        <v>25.98</v>
      </c>
      <c r="E6" t="s">
        <v>15</v>
      </c>
    </row>
    <row r="7" spans="1:11" x14ac:dyDescent="0.3">
      <c r="A7" t="s">
        <v>5</v>
      </c>
      <c r="B7" t="s">
        <v>14</v>
      </c>
      <c r="C7">
        <v>75</v>
      </c>
      <c r="D7">
        <v>64.989999999999995</v>
      </c>
      <c r="E7" t="s">
        <v>16</v>
      </c>
      <c r="G7" s="6" t="s">
        <v>36</v>
      </c>
    </row>
    <row r="8" spans="1:11" x14ac:dyDescent="0.3">
      <c r="A8" t="s">
        <v>7</v>
      </c>
      <c r="B8" t="s">
        <v>14</v>
      </c>
      <c r="C8">
        <v>54</v>
      </c>
      <c r="D8">
        <v>35.020000000000003</v>
      </c>
      <c r="E8" t="s">
        <v>15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</row>
    <row r="9" spans="1:11" x14ac:dyDescent="0.3">
      <c r="A9" t="s">
        <v>8</v>
      </c>
      <c r="B9" t="s">
        <v>13</v>
      </c>
      <c r="C9">
        <v>31</v>
      </c>
      <c r="D9">
        <v>65.849999999999994</v>
      </c>
      <c r="E9" t="s">
        <v>16</v>
      </c>
      <c r="G9" t="s">
        <v>6</v>
      </c>
      <c r="H9" t="s">
        <v>13</v>
      </c>
      <c r="I9">
        <v>97</v>
      </c>
      <c r="J9">
        <v>25.98</v>
      </c>
      <c r="K9" t="s">
        <v>15</v>
      </c>
    </row>
    <row r="10" spans="1:11" x14ac:dyDescent="0.3">
      <c r="A10" t="s">
        <v>7</v>
      </c>
      <c r="B10" t="s">
        <v>11</v>
      </c>
      <c r="C10">
        <v>68</v>
      </c>
      <c r="D10">
        <v>30.84</v>
      </c>
      <c r="E10" t="s">
        <v>17</v>
      </c>
      <c r="G10" t="s">
        <v>6</v>
      </c>
      <c r="H10" t="s">
        <v>13</v>
      </c>
      <c r="I10">
        <v>17</v>
      </c>
      <c r="J10">
        <v>57.95</v>
      </c>
      <c r="K10" t="s">
        <v>15</v>
      </c>
    </row>
    <row r="11" spans="1:11" x14ac:dyDescent="0.3">
      <c r="A11" t="s">
        <v>9</v>
      </c>
      <c r="B11" t="s">
        <v>11</v>
      </c>
      <c r="C11">
        <v>29</v>
      </c>
      <c r="D11">
        <v>50.05</v>
      </c>
      <c r="E11" t="s">
        <v>17</v>
      </c>
      <c r="G11" t="s">
        <v>5</v>
      </c>
      <c r="H11" t="s">
        <v>13</v>
      </c>
      <c r="I11">
        <v>97</v>
      </c>
      <c r="J11">
        <v>88.51</v>
      </c>
      <c r="K11" t="s">
        <v>15</v>
      </c>
    </row>
    <row r="12" spans="1:11" x14ac:dyDescent="0.3">
      <c r="A12" t="s">
        <v>7</v>
      </c>
      <c r="B12" t="s">
        <v>12</v>
      </c>
      <c r="C12">
        <v>38</v>
      </c>
      <c r="D12">
        <v>46.4</v>
      </c>
      <c r="E12" t="s">
        <v>18</v>
      </c>
      <c r="G12" t="s">
        <v>10</v>
      </c>
      <c r="H12" t="s">
        <v>13</v>
      </c>
      <c r="I12">
        <v>37</v>
      </c>
      <c r="J12">
        <v>90.04</v>
      </c>
      <c r="K12" t="s">
        <v>15</v>
      </c>
    </row>
    <row r="13" spans="1:11" x14ac:dyDescent="0.3">
      <c r="A13" t="s">
        <v>7</v>
      </c>
      <c r="B13" t="s">
        <v>12</v>
      </c>
      <c r="C13">
        <v>83</v>
      </c>
      <c r="D13">
        <v>63.82</v>
      </c>
      <c r="E13" t="s">
        <v>17</v>
      </c>
      <c r="G13" t="s">
        <v>7</v>
      </c>
      <c r="H13" t="s">
        <v>13</v>
      </c>
      <c r="I13">
        <v>39</v>
      </c>
      <c r="J13">
        <v>77.45</v>
      </c>
      <c r="K13" t="s">
        <v>15</v>
      </c>
    </row>
    <row r="14" spans="1:11" x14ac:dyDescent="0.3">
      <c r="A14" t="s">
        <v>7</v>
      </c>
      <c r="B14" t="s">
        <v>13</v>
      </c>
      <c r="C14">
        <v>18</v>
      </c>
      <c r="D14">
        <v>35.840000000000003</v>
      </c>
      <c r="E14" t="s">
        <v>16</v>
      </c>
    </row>
    <row r="15" spans="1:11" x14ac:dyDescent="0.3">
      <c r="A15" t="s">
        <v>10</v>
      </c>
      <c r="B15" t="s">
        <v>13</v>
      </c>
      <c r="C15">
        <v>11</v>
      </c>
      <c r="D15">
        <v>40.119999999999997</v>
      </c>
      <c r="E15" t="s">
        <v>16</v>
      </c>
    </row>
    <row r="16" spans="1:11" x14ac:dyDescent="0.3">
      <c r="A16" t="s">
        <v>5</v>
      </c>
      <c r="B16" t="s">
        <v>12</v>
      </c>
      <c r="C16">
        <v>14</v>
      </c>
      <c r="D16">
        <v>84.75</v>
      </c>
      <c r="E16" t="s">
        <v>15</v>
      </c>
    </row>
    <row r="17" spans="1:5" x14ac:dyDescent="0.3">
      <c r="A17" t="s">
        <v>5</v>
      </c>
      <c r="B17" t="s">
        <v>12</v>
      </c>
      <c r="C17">
        <v>82</v>
      </c>
      <c r="D17">
        <v>94.06</v>
      </c>
      <c r="E17" t="s">
        <v>17</v>
      </c>
    </row>
    <row r="18" spans="1:5" x14ac:dyDescent="0.3">
      <c r="A18" t="s">
        <v>8</v>
      </c>
      <c r="B18" t="s">
        <v>14</v>
      </c>
      <c r="C18">
        <v>26</v>
      </c>
      <c r="D18">
        <v>91.99</v>
      </c>
      <c r="E18" t="s">
        <v>18</v>
      </c>
    </row>
    <row r="19" spans="1:5" x14ac:dyDescent="0.3">
      <c r="A19" t="s">
        <v>6</v>
      </c>
      <c r="B19" t="s">
        <v>14</v>
      </c>
      <c r="C19">
        <v>67</v>
      </c>
      <c r="D19">
        <v>54.76</v>
      </c>
      <c r="E19" t="s">
        <v>17</v>
      </c>
    </row>
    <row r="20" spans="1:5" x14ac:dyDescent="0.3">
      <c r="A20" t="s">
        <v>8</v>
      </c>
      <c r="B20" t="s">
        <v>12</v>
      </c>
      <c r="C20">
        <v>16</v>
      </c>
      <c r="D20">
        <v>21.71</v>
      </c>
      <c r="E20" t="s">
        <v>17</v>
      </c>
    </row>
    <row r="21" spans="1:5" x14ac:dyDescent="0.3">
      <c r="A21" t="s">
        <v>7</v>
      </c>
      <c r="B21" t="s">
        <v>14</v>
      </c>
      <c r="C21">
        <v>12</v>
      </c>
      <c r="D21">
        <v>82.81</v>
      </c>
      <c r="E21" t="s">
        <v>17</v>
      </c>
    </row>
    <row r="22" spans="1:5" x14ac:dyDescent="0.3">
      <c r="A22" t="s">
        <v>5</v>
      </c>
      <c r="B22" t="s">
        <v>14</v>
      </c>
      <c r="C22">
        <v>39</v>
      </c>
      <c r="D22">
        <v>34.61</v>
      </c>
      <c r="E22" t="s">
        <v>15</v>
      </c>
    </row>
    <row r="23" spans="1:5" x14ac:dyDescent="0.3">
      <c r="A23" t="s">
        <v>6</v>
      </c>
      <c r="B23" t="s">
        <v>13</v>
      </c>
      <c r="C23">
        <v>23</v>
      </c>
      <c r="D23">
        <v>66.11</v>
      </c>
      <c r="E23" t="s">
        <v>16</v>
      </c>
    </row>
    <row r="24" spans="1:5" x14ac:dyDescent="0.3">
      <c r="A24" t="s">
        <v>10</v>
      </c>
      <c r="B24" t="s">
        <v>14</v>
      </c>
      <c r="C24">
        <v>56</v>
      </c>
      <c r="D24">
        <v>48.51</v>
      </c>
      <c r="E24" t="s">
        <v>16</v>
      </c>
    </row>
    <row r="25" spans="1:5" x14ac:dyDescent="0.3">
      <c r="A25" t="s">
        <v>9</v>
      </c>
      <c r="B25" t="s">
        <v>11</v>
      </c>
      <c r="C25">
        <v>58</v>
      </c>
      <c r="D25">
        <v>81.03</v>
      </c>
      <c r="E25" t="s">
        <v>17</v>
      </c>
    </row>
    <row r="26" spans="1:5" x14ac:dyDescent="0.3">
      <c r="A26" t="s">
        <v>7</v>
      </c>
      <c r="B26" t="s">
        <v>11</v>
      </c>
      <c r="C26">
        <v>88</v>
      </c>
      <c r="D26">
        <v>62.62</v>
      </c>
      <c r="E26" t="s">
        <v>16</v>
      </c>
    </row>
    <row r="27" spans="1:5" x14ac:dyDescent="0.3">
      <c r="A27" t="s">
        <v>6</v>
      </c>
      <c r="B27" t="s">
        <v>14</v>
      </c>
      <c r="C27">
        <v>52</v>
      </c>
      <c r="D27">
        <v>49.12</v>
      </c>
      <c r="E27" t="s">
        <v>16</v>
      </c>
    </row>
    <row r="28" spans="1:5" x14ac:dyDescent="0.3">
      <c r="A28" t="s">
        <v>8</v>
      </c>
      <c r="B28" t="s">
        <v>11</v>
      </c>
      <c r="C28">
        <v>49</v>
      </c>
      <c r="D28">
        <v>52.9</v>
      </c>
      <c r="E28" t="s">
        <v>18</v>
      </c>
    </row>
    <row r="29" spans="1:5" x14ac:dyDescent="0.3">
      <c r="A29" t="s">
        <v>8</v>
      </c>
      <c r="B29" t="s">
        <v>14</v>
      </c>
      <c r="C29">
        <v>54</v>
      </c>
      <c r="D29">
        <v>39.700000000000003</v>
      </c>
      <c r="E29" t="s">
        <v>15</v>
      </c>
    </row>
    <row r="30" spans="1:5" x14ac:dyDescent="0.3">
      <c r="A30" t="s">
        <v>10</v>
      </c>
      <c r="B30" t="s">
        <v>12</v>
      </c>
      <c r="C30">
        <v>18</v>
      </c>
      <c r="D30">
        <v>28.96</v>
      </c>
      <c r="E30" t="s">
        <v>18</v>
      </c>
    </row>
    <row r="31" spans="1:5" x14ac:dyDescent="0.3">
      <c r="A31" t="s">
        <v>9</v>
      </c>
      <c r="B31" t="s">
        <v>14</v>
      </c>
      <c r="C31">
        <v>66</v>
      </c>
      <c r="D31">
        <v>37.04</v>
      </c>
      <c r="E31" t="s">
        <v>15</v>
      </c>
    </row>
    <row r="32" spans="1:5" x14ac:dyDescent="0.3">
      <c r="A32" t="s">
        <v>9</v>
      </c>
      <c r="B32" t="s">
        <v>11</v>
      </c>
      <c r="C32">
        <v>43</v>
      </c>
      <c r="D32">
        <v>75.97</v>
      </c>
      <c r="E32" t="s">
        <v>15</v>
      </c>
    </row>
    <row r="33" spans="1:5" x14ac:dyDescent="0.3">
      <c r="A33" t="s">
        <v>6</v>
      </c>
      <c r="B33" t="s">
        <v>13</v>
      </c>
      <c r="C33">
        <v>94</v>
      </c>
      <c r="D33">
        <v>93.92</v>
      </c>
      <c r="E33" t="s">
        <v>18</v>
      </c>
    </row>
    <row r="34" spans="1:5" x14ac:dyDescent="0.3">
      <c r="A34" t="s">
        <v>8</v>
      </c>
      <c r="B34" t="s">
        <v>11</v>
      </c>
      <c r="C34">
        <v>45</v>
      </c>
      <c r="D34">
        <v>91.26</v>
      </c>
      <c r="E34" t="s">
        <v>18</v>
      </c>
    </row>
    <row r="35" spans="1:5" x14ac:dyDescent="0.3">
      <c r="A35" t="s">
        <v>8</v>
      </c>
      <c r="B35" t="s">
        <v>12</v>
      </c>
      <c r="C35">
        <v>17</v>
      </c>
      <c r="D35">
        <v>48.4</v>
      </c>
      <c r="E35" t="s">
        <v>17</v>
      </c>
    </row>
    <row r="36" spans="1:5" x14ac:dyDescent="0.3">
      <c r="A36" t="s">
        <v>6</v>
      </c>
      <c r="B36" t="s">
        <v>12</v>
      </c>
      <c r="C36">
        <v>52</v>
      </c>
      <c r="D36">
        <v>85.85</v>
      </c>
      <c r="E36" t="s">
        <v>18</v>
      </c>
    </row>
    <row r="37" spans="1:5" x14ac:dyDescent="0.3">
      <c r="A37" t="s">
        <v>6</v>
      </c>
      <c r="B37" t="s">
        <v>11</v>
      </c>
      <c r="C37">
        <v>55</v>
      </c>
      <c r="D37">
        <v>50.52</v>
      </c>
      <c r="E37" t="s">
        <v>15</v>
      </c>
    </row>
    <row r="38" spans="1:5" x14ac:dyDescent="0.3">
      <c r="A38" t="s">
        <v>6</v>
      </c>
      <c r="B38" t="s">
        <v>12</v>
      </c>
      <c r="C38">
        <v>56</v>
      </c>
      <c r="D38">
        <v>22.72</v>
      </c>
      <c r="E38" t="s">
        <v>18</v>
      </c>
    </row>
    <row r="39" spans="1:5" x14ac:dyDescent="0.3">
      <c r="A39" t="s">
        <v>10</v>
      </c>
      <c r="B39" t="s">
        <v>12</v>
      </c>
      <c r="C39">
        <v>84</v>
      </c>
      <c r="D39">
        <v>90.98</v>
      </c>
      <c r="E39" t="s">
        <v>18</v>
      </c>
    </row>
    <row r="40" spans="1:5" x14ac:dyDescent="0.3">
      <c r="A40" t="s">
        <v>10</v>
      </c>
      <c r="B40" t="s">
        <v>12</v>
      </c>
      <c r="C40">
        <v>43</v>
      </c>
      <c r="D40">
        <v>59.77</v>
      </c>
      <c r="E40" t="s">
        <v>16</v>
      </c>
    </row>
    <row r="41" spans="1:5" x14ac:dyDescent="0.3">
      <c r="A41" t="s">
        <v>9</v>
      </c>
      <c r="B41" t="s">
        <v>11</v>
      </c>
      <c r="C41">
        <v>62</v>
      </c>
      <c r="D41">
        <v>22.09</v>
      </c>
      <c r="E41" t="s">
        <v>18</v>
      </c>
    </row>
    <row r="42" spans="1:5" x14ac:dyDescent="0.3">
      <c r="A42" t="s">
        <v>6</v>
      </c>
      <c r="B42" t="s">
        <v>13</v>
      </c>
      <c r="C42">
        <v>38</v>
      </c>
      <c r="D42">
        <v>91.35</v>
      </c>
      <c r="E42" t="s">
        <v>16</v>
      </c>
    </row>
    <row r="43" spans="1:5" x14ac:dyDescent="0.3">
      <c r="A43" t="s">
        <v>5</v>
      </c>
      <c r="B43" t="s">
        <v>13</v>
      </c>
      <c r="C43">
        <v>81</v>
      </c>
      <c r="D43">
        <v>99.41</v>
      </c>
      <c r="E43" t="s">
        <v>17</v>
      </c>
    </row>
    <row r="44" spans="1:5" x14ac:dyDescent="0.3">
      <c r="A44" t="s">
        <v>7</v>
      </c>
      <c r="B44" t="s">
        <v>14</v>
      </c>
      <c r="C44">
        <v>3</v>
      </c>
      <c r="D44">
        <v>42.42</v>
      </c>
      <c r="E44" t="s">
        <v>17</v>
      </c>
    </row>
    <row r="45" spans="1:5" x14ac:dyDescent="0.3">
      <c r="A45" t="s">
        <v>10</v>
      </c>
      <c r="B45" t="s">
        <v>14</v>
      </c>
      <c r="C45">
        <v>63</v>
      </c>
      <c r="D45">
        <v>55.72</v>
      </c>
      <c r="E45" t="s">
        <v>18</v>
      </c>
    </row>
    <row r="46" spans="1:5" x14ac:dyDescent="0.3">
      <c r="A46" t="s">
        <v>10</v>
      </c>
      <c r="B46" t="s">
        <v>12</v>
      </c>
      <c r="C46">
        <v>82</v>
      </c>
      <c r="D46">
        <v>88.13</v>
      </c>
      <c r="E46" t="s">
        <v>15</v>
      </c>
    </row>
    <row r="47" spans="1:5" x14ac:dyDescent="0.3">
      <c r="A47" t="s">
        <v>6</v>
      </c>
      <c r="B47" t="s">
        <v>13</v>
      </c>
      <c r="C47">
        <v>17</v>
      </c>
      <c r="D47">
        <v>57.95</v>
      </c>
      <c r="E47" t="s">
        <v>15</v>
      </c>
    </row>
    <row r="48" spans="1:5" x14ac:dyDescent="0.3">
      <c r="A48" t="s">
        <v>7</v>
      </c>
      <c r="B48" t="s">
        <v>11</v>
      </c>
      <c r="C48">
        <v>71</v>
      </c>
      <c r="D48">
        <v>42.2</v>
      </c>
      <c r="E48" t="s">
        <v>16</v>
      </c>
    </row>
    <row r="49" spans="1:5" x14ac:dyDescent="0.3">
      <c r="A49" t="s">
        <v>9</v>
      </c>
      <c r="B49" t="s">
        <v>13</v>
      </c>
      <c r="C49">
        <v>54</v>
      </c>
      <c r="D49">
        <v>87.33</v>
      </c>
      <c r="E49" t="s">
        <v>18</v>
      </c>
    </row>
    <row r="50" spans="1:5" x14ac:dyDescent="0.3">
      <c r="A50" t="s">
        <v>6</v>
      </c>
      <c r="B50" t="s">
        <v>11</v>
      </c>
      <c r="C50">
        <v>99</v>
      </c>
      <c r="D50">
        <v>35.61</v>
      </c>
      <c r="E50" t="s">
        <v>17</v>
      </c>
    </row>
    <row r="51" spans="1:5" x14ac:dyDescent="0.3">
      <c r="A51" t="s">
        <v>5</v>
      </c>
      <c r="B51" t="s">
        <v>13</v>
      </c>
      <c r="C51">
        <v>97</v>
      </c>
      <c r="D51">
        <v>88.51</v>
      </c>
      <c r="E51" t="s">
        <v>15</v>
      </c>
    </row>
    <row r="52" spans="1:5" x14ac:dyDescent="0.3">
      <c r="A52" t="s">
        <v>10</v>
      </c>
      <c r="B52" t="s">
        <v>14</v>
      </c>
      <c r="C52">
        <v>48</v>
      </c>
      <c r="D52">
        <v>44.62</v>
      </c>
      <c r="E52" t="s">
        <v>17</v>
      </c>
    </row>
    <row r="53" spans="1:5" x14ac:dyDescent="0.3">
      <c r="A53" t="s">
        <v>5</v>
      </c>
      <c r="B53" t="s">
        <v>13</v>
      </c>
      <c r="C53">
        <v>49</v>
      </c>
      <c r="D53">
        <v>29.19</v>
      </c>
      <c r="E53" t="s">
        <v>16</v>
      </c>
    </row>
    <row r="54" spans="1:5" x14ac:dyDescent="0.3">
      <c r="A54" t="s">
        <v>9</v>
      </c>
      <c r="B54" t="s">
        <v>12</v>
      </c>
      <c r="C54">
        <v>10</v>
      </c>
      <c r="D54">
        <v>38.56</v>
      </c>
      <c r="E54" t="s">
        <v>17</v>
      </c>
    </row>
    <row r="55" spans="1:5" x14ac:dyDescent="0.3">
      <c r="A55" t="s">
        <v>8</v>
      </c>
      <c r="B55" t="s">
        <v>13</v>
      </c>
      <c r="C55">
        <v>50</v>
      </c>
      <c r="D55">
        <v>35.21</v>
      </c>
      <c r="E55" t="s">
        <v>18</v>
      </c>
    </row>
    <row r="56" spans="1:5" x14ac:dyDescent="0.3">
      <c r="A56" t="s">
        <v>7</v>
      </c>
      <c r="B56" t="s">
        <v>14</v>
      </c>
      <c r="C56">
        <v>54</v>
      </c>
      <c r="D56">
        <v>91.75</v>
      </c>
      <c r="E56" t="s">
        <v>18</v>
      </c>
    </row>
    <row r="57" spans="1:5" x14ac:dyDescent="0.3">
      <c r="A57" t="s">
        <v>5</v>
      </c>
      <c r="B57" t="s">
        <v>13</v>
      </c>
      <c r="C57">
        <v>35</v>
      </c>
      <c r="D57">
        <v>77.03</v>
      </c>
      <c r="E57" t="s">
        <v>17</v>
      </c>
    </row>
    <row r="58" spans="1:5" x14ac:dyDescent="0.3">
      <c r="A58" t="s">
        <v>5</v>
      </c>
      <c r="B58" t="s">
        <v>12</v>
      </c>
      <c r="C58">
        <v>4</v>
      </c>
      <c r="D58">
        <v>41.79</v>
      </c>
      <c r="E58" t="s">
        <v>15</v>
      </c>
    </row>
    <row r="59" spans="1:5" x14ac:dyDescent="0.3">
      <c r="A59" t="s">
        <v>7</v>
      </c>
      <c r="B59" t="s">
        <v>14</v>
      </c>
      <c r="C59">
        <v>12</v>
      </c>
      <c r="D59">
        <v>46.51</v>
      </c>
      <c r="E59" t="s">
        <v>17</v>
      </c>
    </row>
    <row r="60" spans="1:5" x14ac:dyDescent="0.3">
      <c r="A60" t="s">
        <v>9</v>
      </c>
      <c r="B60" t="s">
        <v>12</v>
      </c>
      <c r="C60">
        <v>50</v>
      </c>
      <c r="D60">
        <v>30.68</v>
      </c>
      <c r="E60" t="s">
        <v>15</v>
      </c>
    </row>
    <row r="61" spans="1:5" x14ac:dyDescent="0.3">
      <c r="A61" t="s">
        <v>7</v>
      </c>
      <c r="B61" t="s">
        <v>11</v>
      </c>
      <c r="C61">
        <v>30</v>
      </c>
      <c r="D61">
        <v>57.74</v>
      </c>
      <c r="E61" t="s">
        <v>15</v>
      </c>
    </row>
    <row r="62" spans="1:5" x14ac:dyDescent="0.3">
      <c r="A62" t="s">
        <v>10</v>
      </c>
      <c r="B62" t="s">
        <v>13</v>
      </c>
      <c r="C62">
        <v>37</v>
      </c>
      <c r="D62">
        <v>90.04</v>
      </c>
      <c r="E62" t="s">
        <v>15</v>
      </c>
    </row>
    <row r="63" spans="1:5" x14ac:dyDescent="0.3">
      <c r="A63" t="s">
        <v>5</v>
      </c>
      <c r="B63" t="s">
        <v>13</v>
      </c>
      <c r="C63">
        <v>94</v>
      </c>
      <c r="D63">
        <v>72.58</v>
      </c>
      <c r="E63" t="s">
        <v>18</v>
      </c>
    </row>
    <row r="64" spans="1:5" x14ac:dyDescent="0.3">
      <c r="A64" t="s">
        <v>9</v>
      </c>
      <c r="B64" t="s">
        <v>12</v>
      </c>
      <c r="C64">
        <v>68</v>
      </c>
      <c r="D64">
        <v>79.12</v>
      </c>
      <c r="E64" t="s">
        <v>17</v>
      </c>
    </row>
    <row r="65" spans="1:5" x14ac:dyDescent="0.3">
      <c r="A65" t="s">
        <v>7</v>
      </c>
      <c r="B65" t="s">
        <v>12</v>
      </c>
      <c r="C65">
        <v>27</v>
      </c>
      <c r="D65">
        <v>86.5</v>
      </c>
      <c r="E65" t="s">
        <v>15</v>
      </c>
    </row>
    <row r="66" spans="1:5" x14ac:dyDescent="0.3">
      <c r="A66" t="s">
        <v>10</v>
      </c>
      <c r="B66" t="s">
        <v>11</v>
      </c>
      <c r="C66">
        <v>53</v>
      </c>
      <c r="D66">
        <v>83.18</v>
      </c>
      <c r="E66" t="s">
        <v>15</v>
      </c>
    </row>
    <row r="67" spans="1:5" x14ac:dyDescent="0.3">
      <c r="A67" t="s">
        <v>9</v>
      </c>
      <c r="B67" t="s">
        <v>13</v>
      </c>
      <c r="C67">
        <v>37</v>
      </c>
      <c r="D67">
        <v>80.59</v>
      </c>
      <c r="E67" t="s">
        <v>17</v>
      </c>
    </row>
    <row r="68" spans="1:5" x14ac:dyDescent="0.3">
      <c r="A68" t="s">
        <v>8</v>
      </c>
      <c r="B68" t="s">
        <v>12</v>
      </c>
      <c r="C68">
        <v>74</v>
      </c>
      <c r="D68">
        <v>67.42</v>
      </c>
      <c r="E68" t="s">
        <v>18</v>
      </c>
    </row>
    <row r="69" spans="1:5" x14ac:dyDescent="0.3">
      <c r="A69" t="s">
        <v>7</v>
      </c>
      <c r="B69" t="s">
        <v>13</v>
      </c>
      <c r="C69">
        <v>32</v>
      </c>
      <c r="D69">
        <v>37.49</v>
      </c>
      <c r="E69" t="s">
        <v>18</v>
      </c>
    </row>
    <row r="70" spans="1:5" x14ac:dyDescent="0.3">
      <c r="A70" t="s">
        <v>5</v>
      </c>
      <c r="B70" t="s">
        <v>14</v>
      </c>
      <c r="C70">
        <v>86</v>
      </c>
      <c r="D70">
        <v>59.04</v>
      </c>
      <c r="E70" t="s">
        <v>16</v>
      </c>
    </row>
    <row r="71" spans="1:5" x14ac:dyDescent="0.3">
      <c r="A71" t="s">
        <v>6</v>
      </c>
      <c r="B71" t="s">
        <v>13</v>
      </c>
      <c r="C71">
        <v>93</v>
      </c>
      <c r="D71">
        <v>69.680000000000007</v>
      </c>
      <c r="E71" t="s">
        <v>18</v>
      </c>
    </row>
    <row r="72" spans="1:5" x14ac:dyDescent="0.3">
      <c r="A72" t="s">
        <v>6</v>
      </c>
      <c r="B72" t="s">
        <v>14</v>
      </c>
      <c r="C72">
        <v>69</v>
      </c>
      <c r="D72">
        <v>96.44</v>
      </c>
      <c r="E72" t="s">
        <v>17</v>
      </c>
    </row>
    <row r="73" spans="1:5" x14ac:dyDescent="0.3">
      <c r="A73" t="s">
        <v>6</v>
      </c>
      <c r="B73" t="s">
        <v>13</v>
      </c>
      <c r="C73">
        <v>84</v>
      </c>
      <c r="D73">
        <v>39.69</v>
      </c>
      <c r="E73" t="s">
        <v>16</v>
      </c>
    </row>
    <row r="74" spans="1:5" x14ac:dyDescent="0.3">
      <c r="A74" t="s">
        <v>9</v>
      </c>
      <c r="B74" t="s">
        <v>12</v>
      </c>
      <c r="C74">
        <v>72</v>
      </c>
      <c r="D74">
        <v>26.36</v>
      </c>
      <c r="E74" t="s">
        <v>15</v>
      </c>
    </row>
    <row r="75" spans="1:5" x14ac:dyDescent="0.3">
      <c r="A75" t="s">
        <v>5</v>
      </c>
      <c r="B75" t="s">
        <v>11</v>
      </c>
      <c r="C75">
        <v>62</v>
      </c>
      <c r="D75">
        <v>59.87</v>
      </c>
      <c r="E75" t="s">
        <v>17</v>
      </c>
    </row>
    <row r="76" spans="1:5" x14ac:dyDescent="0.3">
      <c r="A76" t="s">
        <v>9</v>
      </c>
      <c r="B76" t="s">
        <v>14</v>
      </c>
      <c r="C76">
        <v>94</v>
      </c>
      <c r="D76">
        <v>54.86</v>
      </c>
      <c r="E76" t="s">
        <v>17</v>
      </c>
    </row>
    <row r="77" spans="1:5" x14ac:dyDescent="0.3">
      <c r="A77" t="s">
        <v>10</v>
      </c>
      <c r="B77" t="s">
        <v>14</v>
      </c>
      <c r="C77">
        <v>37</v>
      </c>
      <c r="D77">
        <v>43.94</v>
      </c>
      <c r="E77" t="s">
        <v>15</v>
      </c>
    </row>
    <row r="78" spans="1:5" x14ac:dyDescent="0.3">
      <c r="A78" t="s">
        <v>8</v>
      </c>
      <c r="B78" t="s">
        <v>11</v>
      </c>
      <c r="C78">
        <v>43</v>
      </c>
      <c r="D78">
        <v>59.14</v>
      </c>
      <c r="E78" t="s">
        <v>15</v>
      </c>
    </row>
    <row r="79" spans="1:5" x14ac:dyDescent="0.3">
      <c r="A79" t="s">
        <v>7</v>
      </c>
      <c r="B79" t="s">
        <v>14</v>
      </c>
      <c r="C79">
        <v>14</v>
      </c>
      <c r="D79">
        <v>91.37</v>
      </c>
      <c r="E79" t="s">
        <v>16</v>
      </c>
    </row>
    <row r="80" spans="1:5" x14ac:dyDescent="0.3">
      <c r="A80" t="s">
        <v>6</v>
      </c>
      <c r="B80" t="s">
        <v>14</v>
      </c>
      <c r="C80">
        <v>49</v>
      </c>
      <c r="D80">
        <v>60.59</v>
      </c>
      <c r="E80" t="s">
        <v>18</v>
      </c>
    </row>
    <row r="81" spans="1:5" x14ac:dyDescent="0.3">
      <c r="A81" t="s">
        <v>6</v>
      </c>
      <c r="B81" t="s">
        <v>14</v>
      </c>
      <c r="C81">
        <v>83</v>
      </c>
      <c r="D81">
        <v>48.83</v>
      </c>
      <c r="E81" t="s">
        <v>18</v>
      </c>
    </row>
    <row r="82" spans="1:5" x14ac:dyDescent="0.3">
      <c r="A82" t="s">
        <v>8</v>
      </c>
      <c r="B82" t="s">
        <v>12</v>
      </c>
      <c r="C82">
        <v>33</v>
      </c>
      <c r="D82">
        <v>92.31</v>
      </c>
      <c r="E82" t="s">
        <v>18</v>
      </c>
    </row>
    <row r="83" spans="1:5" x14ac:dyDescent="0.3">
      <c r="A83" t="s">
        <v>7</v>
      </c>
      <c r="B83" t="s">
        <v>13</v>
      </c>
      <c r="C83">
        <v>39</v>
      </c>
      <c r="D83">
        <v>77.45</v>
      </c>
      <c r="E83" t="s">
        <v>15</v>
      </c>
    </row>
    <row r="84" spans="1:5" x14ac:dyDescent="0.3">
      <c r="A84" t="s">
        <v>8</v>
      </c>
      <c r="B84" t="s">
        <v>12</v>
      </c>
      <c r="C84">
        <v>41</v>
      </c>
      <c r="D84">
        <v>71.64</v>
      </c>
      <c r="E84" t="s">
        <v>16</v>
      </c>
    </row>
    <row r="85" spans="1:5" x14ac:dyDescent="0.3">
      <c r="A85" t="s">
        <v>6</v>
      </c>
      <c r="B85" t="s">
        <v>14</v>
      </c>
      <c r="C85">
        <v>54</v>
      </c>
      <c r="D85">
        <v>40.1</v>
      </c>
      <c r="E85" t="s">
        <v>18</v>
      </c>
    </row>
    <row r="86" spans="1:5" x14ac:dyDescent="0.3">
      <c r="A86" t="s">
        <v>10</v>
      </c>
      <c r="B86" t="s">
        <v>11</v>
      </c>
      <c r="C86">
        <v>94</v>
      </c>
      <c r="D86">
        <v>31.14</v>
      </c>
      <c r="E86" t="s">
        <v>18</v>
      </c>
    </row>
    <row r="87" spans="1:5" x14ac:dyDescent="0.3">
      <c r="A87" t="s">
        <v>5</v>
      </c>
      <c r="B87" t="s">
        <v>12</v>
      </c>
      <c r="C87">
        <v>15</v>
      </c>
      <c r="D87">
        <v>80.55</v>
      </c>
      <c r="E87" t="s">
        <v>15</v>
      </c>
    </row>
    <row r="88" spans="1:5" x14ac:dyDescent="0.3">
      <c r="A88" t="s">
        <v>8</v>
      </c>
      <c r="B88" t="s">
        <v>13</v>
      </c>
      <c r="C88">
        <v>39</v>
      </c>
      <c r="D88">
        <v>65.27</v>
      </c>
      <c r="E88" t="s">
        <v>16</v>
      </c>
    </row>
    <row r="89" spans="1:5" x14ac:dyDescent="0.3">
      <c r="A89" t="s">
        <v>6</v>
      </c>
      <c r="B89" t="s">
        <v>13</v>
      </c>
      <c r="C89">
        <v>87</v>
      </c>
      <c r="D89">
        <v>31.85</v>
      </c>
      <c r="E89" t="s">
        <v>17</v>
      </c>
    </row>
    <row r="90" spans="1:5" x14ac:dyDescent="0.3">
      <c r="A90" t="s">
        <v>8</v>
      </c>
      <c r="B90" t="s">
        <v>13</v>
      </c>
      <c r="C90">
        <v>38</v>
      </c>
      <c r="D90">
        <v>95.97</v>
      </c>
      <c r="E90" t="s">
        <v>18</v>
      </c>
    </row>
    <row r="91" spans="1:5" x14ac:dyDescent="0.3">
      <c r="A91" t="s">
        <v>9</v>
      </c>
      <c r="B91" t="s">
        <v>12</v>
      </c>
      <c r="C91">
        <v>1</v>
      </c>
      <c r="D91">
        <v>38.54</v>
      </c>
      <c r="E91" t="s">
        <v>16</v>
      </c>
    </row>
    <row r="92" spans="1:5" x14ac:dyDescent="0.3">
      <c r="A92" t="s">
        <v>7</v>
      </c>
      <c r="B92" t="s">
        <v>14</v>
      </c>
      <c r="C92">
        <v>60</v>
      </c>
      <c r="D92">
        <v>99.46</v>
      </c>
      <c r="E92" t="s">
        <v>15</v>
      </c>
    </row>
    <row r="93" spans="1:5" x14ac:dyDescent="0.3">
      <c r="A93" t="s">
        <v>7</v>
      </c>
      <c r="B93" t="s">
        <v>13</v>
      </c>
      <c r="C93">
        <v>42</v>
      </c>
      <c r="D93">
        <v>84.75</v>
      </c>
      <c r="E93" t="s">
        <v>17</v>
      </c>
    </row>
    <row r="94" spans="1:5" x14ac:dyDescent="0.3">
      <c r="A94" t="s">
        <v>8</v>
      </c>
      <c r="B94" t="s">
        <v>14</v>
      </c>
      <c r="C94">
        <v>45</v>
      </c>
      <c r="D94">
        <v>69.5</v>
      </c>
      <c r="E94" t="s">
        <v>15</v>
      </c>
    </row>
    <row r="95" spans="1:5" x14ac:dyDescent="0.3">
      <c r="A95" t="s">
        <v>7</v>
      </c>
      <c r="B95" t="s">
        <v>14</v>
      </c>
      <c r="C95">
        <v>20</v>
      </c>
      <c r="D95">
        <v>32.770000000000003</v>
      </c>
      <c r="E95" t="s">
        <v>17</v>
      </c>
    </row>
    <row r="96" spans="1:5" x14ac:dyDescent="0.3">
      <c r="A96" t="s">
        <v>9</v>
      </c>
      <c r="B96" t="s">
        <v>11</v>
      </c>
      <c r="C96">
        <v>77</v>
      </c>
      <c r="D96">
        <v>82.98</v>
      </c>
      <c r="E96" t="s">
        <v>16</v>
      </c>
    </row>
    <row r="97" spans="1:5" x14ac:dyDescent="0.3">
      <c r="A97" t="s">
        <v>8</v>
      </c>
      <c r="B97" t="s">
        <v>14</v>
      </c>
      <c r="C97">
        <v>67</v>
      </c>
      <c r="D97">
        <v>93.88</v>
      </c>
      <c r="E97" t="s">
        <v>16</v>
      </c>
    </row>
    <row r="98" spans="1:5" x14ac:dyDescent="0.3">
      <c r="A98" t="s">
        <v>10</v>
      </c>
      <c r="B98" t="s">
        <v>14</v>
      </c>
      <c r="C98">
        <v>14</v>
      </c>
      <c r="D98">
        <v>27.16</v>
      </c>
      <c r="E98" t="s">
        <v>16</v>
      </c>
    </row>
    <row r="99" spans="1:5" x14ac:dyDescent="0.3">
      <c r="A99" t="s">
        <v>7</v>
      </c>
      <c r="B99" t="s">
        <v>11</v>
      </c>
      <c r="C99">
        <v>88</v>
      </c>
      <c r="D99">
        <v>33.869999999999997</v>
      </c>
      <c r="E99" t="s">
        <v>17</v>
      </c>
    </row>
    <row r="100" spans="1:5" x14ac:dyDescent="0.3">
      <c r="A100" t="s">
        <v>7</v>
      </c>
      <c r="B100" t="s">
        <v>12</v>
      </c>
      <c r="C100">
        <v>66</v>
      </c>
      <c r="D100">
        <v>83.54</v>
      </c>
      <c r="E100" t="s">
        <v>17</v>
      </c>
    </row>
    <row r="101" spans="1:5" x14ac:dyDescent="0.3">
      <c r="A101" t="s">
        <v>5</v>
      </c>
      <c r="B101" t="s">
        <v>14</v>
      </c>
      <c r="C101">
        <v>69</v>
      </c>
      <c r="D101">
        <v>78.75</v>
      </c>
      <c r="E101" t="s">
        <v>18</v>
      </c>
    </row>
    <row r="102" spans="1:5" x14ac:dyDescent="0.3">
      <c r="A102" t="s">
        <v>7</v>
      </c>
      <c r="B102" t="s">
        <v>11</v>
      </c>
      <c r="C102">
        <v>55</v>
      </c>
      <c r="D102">
        <v>88.15</v>
      </c>
      <c r="E102" t="s">
        <v>17</v>
      </c>
    </row>
    <row r="103" spans="1:5" x14ac:dyDescent="0.3">
      <c r="A103" t="s">
        <v>7</v>
      </c>
      <c r="B103" t="s">
        <v>12</v>
      </c>
      <c r="C103">
        <v>1</v>
      </c>
      <c r="D103">
        <v>67.02</v>
      </c>
      <c r="E103" t="s">
        <v>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2D31-6AFC-499C-AAED-1FEF6AEE2067}">
  <dimension ref="A1:G12"/>
  <sheetViews>
    <sheetView workbookViewId="0"/>
  </sheetViews>
  <sheetFormatPr defaultRowHeight="14.4" x14ac:dyDescent="0.3"/>
  <cols>
    <col min="2" max="2" width="9.109375" bestFit="1" customWidth="1"/>
  </cols>
  <sheetData>
    <row r="1" spans="1:7" x14ac:dyDescent="0.3">
      <c r="A1">
        <v>10</v>
      </c>
      <c r="C1" s="9" t="b">
        <f>AND(A1&gt;10, A1&lt;20)</f>
        <v>0</v>
      </c>
      <c r="E1" t="b">
        <f>IF(AND(A1&gt;10, A1&lt;20), TRUE, FALSE)</f>
        <v>0</v>
      </c>
      <c r="G1" t="b">
        <f>IF(A1&lt;10, IF(A1&lt;20, TRUE, FALSE), FALSE)</f>
        <v>0</v>
      </c>
    </row>
    <row r="2" spans="1:7" x14ac:dyDescent="0.3">
      <c r="A2">
        <v>20</v>
      </c>
      <c r="C2" s="9" t="b">
        <f t="shared" ref="C2:C11" si="0">AND(A2&gt;10, A2&lt;20)</f>
        <v>0</v>
      </c>
      <c r="E2" t="b">
        <f t="shared" ref="E2:E11" si="1">IF(AND(A2&gt;10, A2&lt;20), TRUE, FALSE)</f>
        <v>0</v>
      </c>
      <c r="G2" t="b">
        <f t="shared" ref="G2:G8" si="2">IF(A2&lt;10, IF(A2&lt;20, TRUE, FALSE), FALSE)</f>
        <v>0</v>
      </c>
    </row>
    <row r="3" spans="1:7" x14ac:dyDescent="0.3">
      <c r="A3">
        <v>15</v>
      </c>
      <c r="C3" s="9" t="b">
        <f t="shared" si="0"/>
        <v>1</v>
      </c>
      <c r="E3" t="b">
        <f t="shared" si="1"/>
        <v>1</v>
      </c>
      <c r="G3" t="b">
        <f t="shared" si="2"/>
        <v>0</v>
      </c>
    </row>
    <row r="4" spans="1:7" x14ac:dyDescent="0.3">
      <c r="A4">
        <v>0</v>
      </c>
      <c r="C4" s="9" t="b">
        <f t="shared" si="0"/>
        <v>0</v>
      </c>
      <c r="E4" t="b">
        <f t="shared" si="1"/>
        <v>0</v>
      </c>
      <c r="G4" t="b">
        <f t="shared" si="2"/>
        <v>1</v>
      </c>
    </row>
    <row r="5" spans="1:7" x14ac:dyDescent="0.3">
      <c r="A5">
        <v>30</v>
      </c>
      <c r="C5" s="9" t="b">
        <f>AND(A5&gt;10, A5&lt;20)</f>
        <v>0</v>
      </c>
      <c r="E5" t="b">
        <f t="shared" si="1"/>
        <v>0</v>
      </c>
      <c r="G5" t="b">
        <f t="shared" si="2"/>
        <v>0</v>
      </c>
    </row>
    <row r="6" spans="1:7" x14ac:dyDescent="0.3">
      <c r="C6" s="9" t="b">
        <f t="shared" si="0"/>
        <v>0</v>
      </c>
      <c r="E6" t="b">
        <f t="shared" si="1"/>
        <v>0</v>
      </c>
      <c r="G6" t="b">
        <f t="shared" si="2"/>
        <v>1</v>
      </c>
    </row>
    <row r="7" spans="1:7" x14ac:dyDescent="0.3">
      <c r="C7" s="9" t="b">
        <f t="shared" si="0"/>
        <v>0</v>
      </c>
      <c r="E7" t="b">
        <f t="shared" si="1"/>
        <v>0</v>
      </c>
      <c r="G7" t="b">
        <f t="shared" si="2"/>
        <v>1</v>
      </c>
    </row>
    <row r="8" spans="1:7" x14ac:dyDescent="0.3">
      <c r="C8" s="9" t="b">
        <f t="shared" si="0"/>
        <v>0</v>
      </c>
      <c r="E8" t="b">
        <f t="shared" si="1"/>
        <v>0</v>
      </c>
      <c r="G8" t="b">
        <f t="shared" si="2"/>
        <v>1</v>
      </c>
    </row>
    <row r="9" spans="1:7" x14ac:dyDescent="0.3">
      <c r="C9" s="9" t="b">
        <f t="shared" si="0"/>
        <v>0</v>
      </c>
      <c r="E9" t="b">
        <f t="shared" si="1"/>
        <v>0</v>
      </c>
    </row>
    <row r="10" spans="1:7" x14ac:dyDescent="0.3">
      <c r="A10" t="s">
        <v>39</v>
      </c>
      <c r="C10" s="9" t="b">
        <f t="shared" si="0"/>
        <v>0</v>
      </c>
      <c r="E10" t="b">
        <f t="shared" si="1"/>
        <v>0</v>
      </c>
    </row>
    <row r="11" spans="1:7" x14ac:dyDescent="0.3">
      <c r="C11" s="9" t="b">
        <f t="shared" si="0"/>
        <v>0</v>
      </c>
      <c r="E11" t="b">
        <f t="shared" si="1"/>
        <v>0</v>
      </c>
    </row>
    <row r="12" spans="1:7" x14ac:dyDescent="0.3">
      <c r="B1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B3C9-5E81-41FA-A5C6-E343C2F21814}">
  <dimension ref="A1:U26"/>
  <sheetViews>
    <sheetView tabSelected="1" workbookViewId="0">
      <selection activeCell="I14" sqref="I14"/>
    </sheetView>
  </sheetViews>
  <sheetFormatPr defaultRowHeight="14.4" x14ac:dyDescent="0.3"/>
  <sheetData>
    <row r="1" spans="1:21" x14ac:dyDescent="0.3">
      <c r="A1">
        <v>1</v>
      </c>
      <c r="B1">
        <v>80</v>
      </c>
      <c r="C1">
        <f>SUMIF(B:B, "Approved", A:A)</f>
        <v>4</v>
      </c>
      <c r="E1" s="9" cm="1">
        <f t="array" ref="E1">SUM(A:A, B:B="Approved")</f>
        <v>220985</v>
      </c>
      <c r="G1" t="e" cm="1">
        <f t="array" aca="1" ref="G1" ca="1">TOTALIF(B:B, A:A, "Approved")</f>
        <v>#NAME?</v>
      </c>
      <c r="I1" s="9" t="e" cm="1">
        <f t="array" aca="1" ref="I1" ca="1">ADDSUM(A:A, B:B, "Approved")</f>
        <v>#NAME?</v>
      </c>
      <c r="K1" t="e" cm="1">
        <f t="array" aca="1" ref="K1" ca="1">SUMWHEN(B1:B20, "&gt;=100", A1:A20)</f>
        <v>#NAME?</v>
      </c>
      <c r="M1" t="str">
        <f>IF(B1&gt;=50, "Pass", "Fail")</f>
        <v>Pass</v>
      </c>
      <c r="N1" t="e" cm="1">
        <f t="array" aca="1" ref="N1" ca="1">CHECK(B1&gt;=50, "Pass", "Fail")</f>
        <v>#NAME?</v>
      </c>
      <c r="O1" t="e" cm="1">
        <f t="array" aca="1" ref="O1" ca="1">DECIDE(B1&gt;=50, "Pass", "Fail")</f>
        <v>#NAME?</v>
      </c>
      <c r="Q1" t="str">
        <f>IF(OR(A1&gt;10, B1&lt;5), "Yes", "No")</f>
        <v>No</v>
      </c>
      <c r="R1" t="b">
        <f>OR(A1&gt;10, B1&lt;5)</f>
        <v>0</v>
      </c>
      <c r="T1" t="str">
        <f>IF(AND(A1&gt;10, B1&lt;5), "Yes", "No")</f>
        <v>No</v>
      </c>
      <c r="U1" t="b">
        <f>OR(IF(A1&gt;10, IF(B1&lt;5, "Yes", "No")))</f>
        <v>0</v>
      </c>
    </row>
    <row r="2" spans="1:21" x14ac:dyDescent="0.3">
      <c r="A2">
        <v>2</v>
      </c>
      <c r="B2">
        <v>100</v>
      </c>
      <c r="M2" t="str">
        <f t="shared" ref="M2:M12" si="0">IF(B2&gt;=50, "Pass", "Fail")</f>
        <v>Pass</v>
      </c>
      <c r="Q2" t="str">
        <f t="shared" ref="Q2:Q14" si="1">IF(OR(A2&gt;10, B2&lt;5), "Yes", "No")</f>
        <v>No</v>
      </c>
      <c r="R2" t="b">
        <f t="shared" ref="R2:R14" si="2">OR(A2&gt;10, B2&lt;5)</f>
        <v>0</v>
      </c>
      <c r="T2" t="str">
        <f t="shared" ref="T2:T14" si="3">IF(AND(A2&gt;10, B2&lt;5), "Yes", "No")</f>
        <v>No</v>
      </c>
      <c r="U2" t="b">
        <f t="shared" ref="U2:U18" si="4">OR(IF(A2&gt;10, IF(B2&lt;5, "Yes", "No")))</f>
        <v>0</v>
      </c>
    </row>
    <row r="3" spans="1:21" x14ac:dyDescent="0.3">
      <c r="A3">
        <v>1</v>
      </c>
      <c r="M3" t="str">
        <f t="shared" si="0"/>
        <v>Fail</v>
      </c>
      <c r="Q3" t="str">
        <f t="shared" si="1"/>
        <v>Yes</v>
      </c>
      <c r="R3" t="b">
        <f t="shared" si="2"/>
        <v>1</v>
      </c>
      <c r="T3" t="str">
        <f t="shared" si="3"/>
        <v>No</v>
      </c>
      <c r="U3" t="b">
        <f t="shared" si="4"/>
        <v>0</v>
      </c>
    </row>
    <row r="4" spans="1:21" x14ac:dyDescent="0.3">
      <c r="A4">
        <v>3</v>
      </c>
      <c r="M4" t="str">
        <f t="shared" si="0"/>
        <v>Fail</v>
      </c>
      <c r="Q4" t="str">
        <f t="shared" si="1"/>
        <v>Yes</v>
      </c>
      <c r="R4" t="b">
        <f t="shared" si="2"/>
        <v>1</v>
      </c>
      <c r="T4" t="str">
        <f t="shared" si="3"/>
        <v>No</v>
      </c>
      <c r="U4" t="b">
        <f t="shared" si="4"/>
        <v>0</v>
      </c>
    </row>
    <row r="5" spans="1:21" x14ac:dyDescent="0.3">
      <c r="A5">
        <v>5</v>
      </c>
      <c r="B5">
        <v>120</v>
      </c>
      <c r="M5" t="str">
        <f t="shared" si="0"/>
        <v>Pass</v>
      </c>
      <c r="Q5" t="str">
        <f t="shared" si="1"/>
        <v>No</v>
      </c>
      <c r="R5" t="b">
        <f t="shared" si="2"/>
        <v>0</v>
      </c>
      <c r="T5" t="str">
        <f t="shared" si="3"/>
        <v>No</v>
      </c>
      <c r="U5" t="b">
        <f t="shared" si="4"/>
        <v>0</v>
      </c>
    </row>
    <row r="6" spans="1:21" x14ac:dyDescent="0.3">
      <c r="A6">
        <v>-10</v>
      </c>
      <c r="B6">
        <v>400</v>
      </c>
      <c r="M6" t="str">
        <f t="shared" si="0"/>
        <v>Pass</v>
      </c>
      <c r="Q6" t="str">
        <f t="shared" si="1"/>
        <v>No</v>
      </c>
      <c r="R6" t="b">
        <f t="shared" si="2"/>
        <v>0</v>
      </c>
      <c r="T6" t="str">
        <f t="shared" si="3"/>
        <v>No</v>
      </c>
      <c r="U6" t="b">
        <f t="shared" si="4"/>
        <v>0</v>
      </c>
    </row>
    <row r="7" spans="1:21" x14ac:dyDescent="0.3">
      <c r="A7">
        <v>4</v>
      </c>
      <c r="B7" t="s">
        <v>40</v>
      </c>
      <c r="M7" t="str">
        <f t="shared" si="0"/>
        <v>Pass</v>
      </c>
      <c r="Q7" t="str">
        <f t="shared" si="1"/>
        <v>No</v>
      </c>
      <c r="R7" t="b">
        <f t="shared" si="2"/>
        <v>0</v>
      </c>
      <c r="T7" t="str">
        <f t="shared" si="3"/>
        <v>No</v>
      </c>
      <c r="U7" t="b">
        <f t="shared" si="4"/>
        <v>0</v>
      </c>
    </row>
    <row r="8" spans="1:21" x14ac:dyDescent="0.3">
      <c r="M8" t="str">
        <f t="shared" si="0"/>
        <v>Fail</v>
      </c>
      <c r="Q8" t="str">
        <f t="shared" si="1"/>
        <v>Yes</v>
      </c>
      <c r="R8" t="b">
        <f t="shared" si="2"/>
        <v>1</v>
      </c>
      <c r="T8" t="str">
        <f t="shared" si="3"/>
        <v>No</v>
      </c>
      <c r="U8" t="b">
        <f t="shared" si="4"/>
        <v>0</v>
      </c>
    </row>
    <row r="9" spans="1:21" x14ac:dyDescent="0.3">
      <c r="B9">
        <v>-9</v>
      </c>
      <c r="M9" t="str">
        <f t="shared" si="0"/>
        <v>Fail</v>
      </c>
      <c r="Q9" t="str">
        <f t="shared" si="1"/>
        <v>Yes</v>
      </c>
      <c r="R9" t="b">
        <f t="shared" si="2"/>
        <v>1</v>
      </c>
      <c r="T9" t="str">
        <f t="shared" si="3"/>
        <v>No</v>
      </c>
      <c r="U9" t="b">
        <f t="shared" si="4"/>
        <v>0</v>
      </c>
    </row>
    <row r="10" spans="1:21" x14ac:dyDescent="0.3">
      <c r="A10">
        <v>-6</v>
      </c>
      <c r="B10">
        <v>1</v>
      </c>
      <c r="M10" t="str">
        <f t="shared" si="0"/>
        <v>Fail</v>
      </c>
      <c r="Q10" t="str">
        <f t="shared" si="1"/>
        <v>Yes</v>
      </c>
      <c r="R10" t="b">
        <f t="shared" si="2"/>
        <v>1</v>
      </c>
      <c r="T10" t="str">
        <f t="shared" si="3"/>
        <v>No</v>
      </c>
      <c r="U10" t="b">
        <f t="shared" si="4"/>
        <v>0</v>
      </c>
    </row>
    <row r="11" spans="1:21" x14ac:dyDescent="0.3">
      <c r="M11" t="str">
        <f t="shared" si="0"/>
        <v>Fail</v>
      </c>
      <c r="Q11" t="str">
        <f t="shared" si="1"/>
        <v>Yes</v>
      </c>
      <c r="R11" t="b">
        <f t="shared" si="2"/>
        <v>1</v>
      </c>
      <c r="T11" t="str">
        <f t="shared" si="3"/>
        <v>No</v>
      </c>
      <c r="U11" t="b">
        <f t="shared" si="4"/>
        <v>0</v>
      </c>
    </row>
    <row r="12" spans="1:21" x14ac:dyDescent="0.3">
      <c r="M12" t="str">
        <f t="shared" si="0"/>
        <v>Fail</v>
      </c>
      <c r="Q12" t="str">
        <f t="shared" si="1"/>
        <v>Yes</v>
      </c>
      <c r="R12" t="b">
        <f t="shared" si="2"/>
        <v>1</v>
      </c>
      <c r="T12" t="str">
        <f t="shared" si="3"/>
        <v>No</v>
      </c>
      <c r="U12" t="b">
        <f t="shared" si="4"/>
        <v>0</v>
      </c>
    </row>
    <row r="13" spans="1:21" x14ac:dyDescent="0.3">
      <c r="Q13" t="str">
        <f t="shared" si="1"/>
        <v>Yes</v>
      </c>
      <c r="R13" t="b">
        <f t="shared" si="2"/>
        <v>1</v>
      </c>
      <c r="T13" t="str">
        <f t="shared" si="3"/>
        <v>No</v>
      </c>
      <c r="U13" t="b">
        <f t="shared" si="4"/>
        <v>0</v>
      </c>
    </row>
    <row r="14" spans="1:21" x14ac:dyDescent="0.3">
      <c r="Q14" t="str">
        <f t="shared" si="1"/>
        <v>Yes</v>
      </c>
      <c r="R14" t="b">
        <f t="shared" si="2"/>
        <v>1</v>
      </c>
      <c r="T14" t="str">
        <f t="shared" si="3"/>
        <v>No</v>
      </c>
      <c r="U14" t="b">
        <f t="shared" si="4"/>
        <v>0</v>
      </c>
    </row>
    <row r="15" spans="1:21" x14ac:dyDescent="0.3">
      <c r="U15" t="b">
        <f t="shared" si="4"/>
        <v>0</v>
      </c>
    </row>
    <row r="16" spans="1:21" x14ac:dyDescent="0.3">
      <c r="U16" t="b">
        <f t="shared" si="4"/>
        <v>0</v>
      </c>
    </row>
    <row r="17" spans="1:21" x14ac:dyDescent="0.3">
      <c r="U17" t="b">
        <f t="shared" si="4"/>
        <v>0</v>
      </c>
    </row>
    <row r="18" spans="1:21" x14ac:dyDescent="0.3">
      <c r="U18" t="b">
        <f t="shared" si="4"/>
        <v>0</v>
      </c>
    </row>
    <row r="22" spans="1:21" x14ac:dyDescent="0.3">
      <c r="A22" s="10">
        <v>44197</v>
      </c>
    </row>
    <row r="23" spans="1:21" x14ac:dyDescent="0.3">
      <c r="A23" s="10">
        <v>44197</v>
      </c>
    </row>
    <row r="24" spans="1:21" x14ac:dyDescent="0.3">
      <c r="A24" s="10">
        <v>44197</v>
      </c>
    </row>
    <row r="25" spans="1:21" x14ac:dyDescent="0.3">
      <c r="A25" s="10">
        <v>44197</v>
      </c>
    </row>
    <row r="26" spans="1:21" x14ac:dyDescent="0.3">
      <c r="A26" s="10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Data</vt:lpstr>
      <vt:lpstr>Tasks</vt:lpstr>
      <vt:lpstr>Task 1</vt:lpstr>
      <vt:lpstr>Task 2</vt:lpstr>
      <vt:lpstr>Task 3</vt:lpstr>
      <vt:lpstr>Task 4</vt:lpstr>
      <vt:lpstr>Task 5</vt:lpstr>
      <vt:lpstr>Task 6</vt:lpstr>
      <vt:lpstr>Sheet1</vt:lpstr>
      <vt:lpstr>Sheet2</vt:lpstr>
      <vt:lpstr>'Task 6'!Criteria</vt:lpstr>
      <vt:lpstr>'Task 1'!Extract</vt:lpstr>
      <vt:lpstr>'Task 2'!Extract</vt:lpstr>
      <vt:lpstr>'Task 3'!Extract</vt:lpstr>
      <vt:lpstr>'Task 4'!Extract</vt:lpstr>
      <vt:lpstr>'Task 5'!Extract</vt:lpstr>
      <vt:lpstr>'Task 6'!Extract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NGA</cp:lastModifiedBy>
  <dcterms:created xsi:type="dcterms:W3CDTF">2024-03-05T03:29:56Z</dcterms:created>
  <dcterms:modified xsi:type="dcterms:W3CDTF">2024-03-06T10:02:00Z</dcterms:modified>
</cp:coreProperties>
</file>