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" sheetId="1" r:id="rId4"/>
    <sheet state="visible" name="Sheet 1 week 1" sheetId="2" r:id="rId5"/>
    <sheet state="visible" name="Sheet 2 week 1" sheetId="3" r:id="rId6"/>
    <sheet state="visible" name="Pivot Target 1" sheetId="4" r:id="rId7"/>
    <sheet state="visible" name="Pivot Target 2" sheetId="5" r:id="rId8"/>
    <sheet state="visible" name="Pivot Target 3" sheetId="6" r:id="rId9"/>
    <sheet state="visible" name="Pivot Target 4" sheetId="7" r:id="rId10"/>
    <sheet state="visible" name="Xlookup Compensation scheme" sheetId="8" r:id="rId11"/>
    <sheet state="visible" name="Dataset" sheetId="9" r:id="rId12"/>
    <sheet state="visible" name="Employees " sheetId="10" r:id="rId13"/>
  </sheets>
  <definedNames>
    <definedName name="TOP_CUSTOMER">Dataset!$AO$2:$AP$4</definedName>
    <definedName name="note">'Sheet 1 week 1'!$EI$3</definedName>
  </definedNames>
  <calcPr/>
  <extLst>
    <ext uri="GoogleSheetsCustomDataVersion2">
      <go:sheetsCustomData xmlns:go="http://customooxmlschemas.google.com/" r:id="rId14" roundtripDataChecksum="+k8fmqyL4Y4txqAU5hdhlL7GHcKbE3p5r0wKMvw3T3g="/>
    </ext>
  </extLst>
</workbook>
</file>

<file path=xl/sharedStrings.xml><?xml version="1.0" encoding="utf-8"?>
<sst xmlns="http://schemas.openxmlformats.org/spreadsheetml/2006/main" count="1817" uniqueCount="279">
  <si>
    <t>Thành Viên</t>
  </si>
  <si>
    <t>Tên discord</t>
  </si>
  <si>
    <t>Username discord</t>
  </si>
  <si>
    <t>Lê Phát Đạt</t>
  </si>
  <si>
    <t>Đình Anh</t>
  </si>
  <si>
    <t>bommaz159</t>
  </si>
  <si>
    <t>Cáo</t>
  </si>
  <si>
    <t>Thỏ Cáo</t>
  </si>
  <si>
    <t>thocao118</t>
  </si>
  <si>
    <t>COMMISSION CALCULATOR</t>
  </si>
  <si>
    <t xml:space="preserve">SALES  REPRESENTATIVE  INFORMATION  </t>
  </si>
  <si>
    <t>SALES REPRESENTATIVE'S NAME</t>
  </si>
  <si>
    <t>HEAD OF SALES</t>
  </si>
  <si>
    <t>REPORT TO</t>
  </si>
  <si>
    <t>COUNTRY</t>
  </si>
  <si>
    <t>CURRENCY</t>
  </si>
  <si>
    <t>CURRENT MONTH</t>
  </si>
  <si>
    <t>March</t>
  </si>
  <si>
    <t>Balance in bank account up to the current month</t>
  </si>
  <si>
    <t>TARGETS  FOR  EACH  SALES  REPRESENTATIVE (Commission)</t>
  </si>
  <si>
    <t>Name of Target</t>
  </si>
  <si>
    <t>Commission Weights</t>
  </si>
  <si>
    <t>Commission Amount</t>
  </si>
  <si>
    <t>Total Orders Value (in Local Currency)</t>
  </si>
  <si>
    <t>Team total orders value achieved  (in Local Currency)</t>
  </si>
  <si>
    <t>Orders from Top Customers (Value in Local Currency) </t>
  </si>
  <si>
    <t>Orders from New Customers (Value in Local Currency)</t>
  </si>
  <si>
    <t>Total</t>
  </si>
  <si>
    <t>( according to contract )</t>
  </si>
  <si>
    <t>1. TARGET: Total Orders Value (in Local Currency)</t>
  </si>
  <si>
    <t>January</t>
  </si>
  <si>
    <t>February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</si>
  <si>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</si>
  <si>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</si>
  <si>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</si>
  <si>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</si>
  <si>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</si>
  <si>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</si>
  <si>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</si>
  <si>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</si>
  <si>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</si>
  <si>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</si>
  <si>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YTD result</t>
  </si>
  <si>
    <t>YTD achievement %</t>
  </si>
  <si>
    <t>YTD Commission payment</t>
  </si>
  <si>
    <t>2. TARGET: Team total orders value achieved (Value in Local Currency)</t>
  </si>
  <si>
    <t>3. TARGET: Orders from Top Customers (Value in Local Currency)</t>
  </si>
  <si>
    <t>4. TARGET: Orders from New Customers (Value in Local Currency)</t>
  </si>
  <si>
    <t>Target Value</t>
  </si>
  <si>
    <t xml:space="preserve">1. </t>
  </si>
  <si>
    <t>TARGET: Total Orders Value (in Local Currency)</t>
  </si>
  <si>
    <t>MTD target</t>
  </si>
  <si>
    <t>YTD target</t>
  </si>
  <si>
    <t>MTD result</t>
  </si>
  <si>
    <t>Commission payment</t>
  </si>
  <si>
    <t>2.</t>
  </si>
  <si>
    <t>TARGET: Team total orders value achieved (Value in Local Currency)</t>
  </si>
  <si>
    <t>January </t>
  </si>
  <si>
    <t>February </t>
  </si>
  <si>
    <t>3.</t>
  </si>
  <si>
    <t>TARGET: Orders from Top Customers (Value in Local Currency)</t>
  </si>
  <si>
    <t>4.</t>
  </si>
  <si>
    <t>TARGET: Orders from New Customers (Value in Local Currency)</t>
  </si>
  <si>
    <t>Sale Rep IS  E7</t>
  </si>
  <si>
    <t>Sum of Value of the Order</t>
  </si>
  <si>
    <t>Column Labels</t>
  </si>
  <si>
    <t>2023</t>
  </si>
  <si>
    <t>2023 Total</t>
  </si>
  <si>
    <t>2022</t>
  </si>
  <si>
    <t>2022 Total</t>
  </si>
  <si>
    <t>2021</t>
  </si>
  <si>
    <t>2021 Total</t>
  </si>
  <si>
    <t>Grand Total</t>
  </si>
  <si>
    <t>Row Labels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</si>
  <si>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</si>
  <si>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</si>
  <si>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</si>
  <si>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</si>
  <si>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</si>
  <si>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</si>
  <si>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</si>
  <si>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</si>
  <si>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</si>
  <si>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</si>
  <si>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</si>
  <si>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Sarah Brown</t>
  </si>
  <si>
    <t>Country IS E11</t>
  </si>
  <si>
    <t>USA</t>
  </si>
  <si>
    <t>Top Customers</t>
  </si>
  <si>
    <t>Yes</t>
  </si>
  <si>
    <t>Years (Order Date)</t>
  </si>
  <si>
    <t>Months (Order Date)</t>
  </si>
  <si>
    <t>Sales Rep</t>
  </si>
  <si>
    <t>Customer Name</t>
  </si>
  <si>
    <t>123 Industries</t>
  </si>
  <si>
    <t>ABC Manufacturing</t>
  </si>
  <si>
    <t>Sarah Brown Total</t>
  </si>
  <si>
    <t>OLD/NEW customer</t>
  </si>
  <si>
    <t>New Customer</t>
  </si>
  <si>
    <t>Adams Ltd.</t>
  </si>
  <si>
    <t>Baker &amp; Sons</t>
  </si>
  <si>
    <t>Bell Corporation</t>
  </si>
  <si>
    <t>Brown &amp; Co.</t>
  </si>
  <si>
    <t>Carter Co.</t>
  </si>
  <si>
    <t>Cole Co.</t>
  </si>
  <si>
    <t>Cooper Group</t>
  </si>
  <si>
    <t>Davis &amp; Sons</t>
  </si>
  <si>
    <t>Davis Solutions</t>
  </si>
  <si>
    <t>Evans Corporation</t>
  </si>
  <si>
    <t>Gray &amp; Co.</t>
  </si>
  <si>
    <t>Hall Industries</t>
  </si>
  <si>
    <t>Harrison Corporation</t>
  </si>
  <si>
    <t>Hughes Inc.</t>
  </si>
  <si>
    <t>Long Enterprises</t>
  </si>
  <si>
    <t>Martinez Enterprises</t>
  </si>
  <si>
    <t>Martinez Solutions</t>
  </si>
  <si>
    <t>Miller Incorporated</t>
  </si>
  <si>
    <t>Paulson Enterprises</t>
  </si>
  <si>
    <t>Price Enterprises</t>
  </si>
  <si>
    <t>Price Group</t>
  </si>
  <si>
    <t>Reed Corporation</t>
  </si>
  <si>
    <t>Reed Ltd.</t>
  </si>
  <si>
    <t>Ross Enterprises</t>
  </si>
  <si>
    <t>Smith Solutions</t>
  </si>
  <si>
    <t>Stewart Group</t>
  </si>
  <si>
    <t>Taylor Co.</t>
  </si>
  <si>
    <t>Watson &amp; Co.</t>
  </si>
  <si>
    <t>Wilson &amp; Co.</t>
  </si>
  <si>
    <t>The Compensation scheme for each components</t>
  </si>
  <si>
    <t>A) The personal total orders value</t>
  </si>
  <si>
    <t>0&lt;= E21 &lt;= 0.5</t>
  </si>
  <si>
    <t>thì E22 =0</t>
  </si>
  <si>
    <t>0.5&lt; E21 &lt;= 1</t>
  </si>
  <si>
    <t>thì E22 =E21</t>
  </si>
  <si>
    <t>1&lt; E21 &lt; 2</t>
  </si>
  <si>
    <t>thì E22 = (E21-1)*2+1</t>
  </si>
  <si>
    <t>Max =</t>
  </si>
  <si>
    <t>B) Team total orders value</t>
  </si>
  <si>
    <t>thì E32 =0</t>
  </si>
  <si>
    <t>thì E32 =E21</t>
  </si>
  <si>
    <t>E21 &gt; 1</t>
  </si>
  <si>
    <t>thì E32 = (E21-1)*2+1</t>
  </si>
  <si>
    <t>C) Total orders from top customer</t>
  </si>
  <si>
    <t>E42 &lt;= 1</t>
  </si>
  <si>
    <t>thì E43 = E42</t>
  </si>
  <si>
    <t>E42 &gt; 1</t>
  </si>
  <si>
    <t>thì E43 = (E42-1)*3+1</t>
  </si>
  <si>
    <t>D) Total orders from new customers</t>
  </si>
  <si>
    <t>E53 &lt;= 3</t>
  </si>
  <si>
    <t>thì E54 = E53</t>
  </si>
  <si>
    <t>Order Date</t>
  </si>
  <si>
    <t>Country</t>
  </si>
  <si>
    <t>Region</t>
  </si>
  <si>
    <t>Value of the Order</t>
  </si>
  <si>
    <t>Order Type</t>
  </si>
  <si>
    <t>Transaction currency</t>
  </si>
  <si>
    <t>Filter Sales Rep with name is</t>
  </si>
  <si>
    <t>NA</t>
  </si>
  <si>
    <t>Machine Order</t>
  </si>
  <si>
    <t>USD</t>
  </si>
  <si>
    <t>XYZ Corporation</t>
  </si>
  <si>
    <t>Normal Order</t>
  </si>
  <si>
    <t>LMN Enterprises</t>
  </si>
  <si>
    <t>Service</t>
  </si>
  <si>
    <t>PQR Incorporated</t>
  </si>
  <si>
    <t>Smith Enterprises</t>
  </si>
  <si>
    <t>Doe Industries</t>
  </si>
  <si>
    <t>Brown Co.</t>
  </si>
  <si>
    <t>Johnson Group</t>
  </si>
  <si>
    <t>Taylor Inc.</t>
  </si>
  <si>
    <t>Miller Enterprises</t>
  </si>
  <si>
    <t>Martinez Industries</t>
  </si>
  <si>
    <t>Davis Corporation</t>
  </si>
  <si>
    <t>Williams Ltd.</t>
  </si>
  <si>
    <t>White Co.</t>
  </si>
  <si>
    <t>Wilson Enterprises</t>
  </si>
  <si>
    <t>Clark Industries</t>
  </si>
  <si>
    <t>Adams Inc.</t>
  </si>
  <si>
    <t>Thomas Co.</t>
  </si>
  <si>
    <t>Lewis Group</t>
  </si>
  <si>
    <t>Harris Corporation</t>
  </si>
  <si>
    <t>Young Co.</t>
  </si>
  <si>
    <t>King Enterprises</t>
  </si>
  <si>
    <t>Wright Industries</t>
  </si>
  <si>
    <t>Hall Inc.</t>
  </si>
  <si>
    <t>Scott Co.</t>
  </si>
  <si>
    <t>Green Corporation</t>
  </si>
  <si>
    <t>Hill Group</t>
  </si>
  <si>
    <t>Johnson Industries</t>
  </si>
  <si>
    <t>Doe Corporation</t>
  </si>
  <si>
    <t>Roberts Enterprises</t>
  </si>
  <si>
    <t>Jones Co.</t>
  </si>
  <si>
    <t>Brown Manufacturing</t>
  </si>
  <si>
    <t>Wilson Solutions</t>
  </si>
  <si>
    <t>Taylor &amp; Sons</t>
  </si>
  <si>
    <t>Martinez Corporation</t>
  </si>
  <si>
    <t>Davis Incorporated</t>
  </si>
  <si>
    <t>Williams Industries</t>
  </si>
  <si>
    <t>Miller Co.</t>
  </si>
  <si>
    <t>Smith &amp; Sons</t>
  </si>
  <si>
    <t>Johnson Incorporated</t>
  </si>
  <si>
    <t>Martinez &amp; Co.</t>
  </si>
  <si>
    <t>Taylor Enterprises</t>
  </si>
  <si>
    <t>Wilson Manufacturing</t>
  </si>
  <si>
    <t>Brown Solutions</t>
  </si>
  <si>
    <t>Johnson Solutions</t>
  </si>
  <si>
    <t>Smith Manufacturing</t>
  </si>
  <si>
    <t>Miller &amp; Co.</t>
  </si>
  <si>
    <t>Taylor &amp; Co.</t>
  </si>
  <si>
    <t>Johnson &amp; Sons</t>
  </si>
  <si>
    <t>Jones Inc.</t>
  </si>
  <si>
    <t>Brown Industries</t>
  </si>
  <si>
    <t>Martinez Group</t>
  </si>
  <si>
    <t>Johnson &amp; Partners</t>
  </si>
  <si>
    <t>White &amp; Co.</t>
  </si>
  <si>
    <t>Clark Enterprises</t>
  </si>
  <si>
    <t>Walker &amp; Sons</t>
  </si>
  <si>
    <t>Anderson Corporation</t>
  </si>
  <si>
    <t>Thomas Enterprises</t>
  </si>
  <si>
    <t>Harris Co.</t>
  </si>
  <si>
    <t>Young Group</t>
  </si>
  <si>
    <t>Wright &amp; Co.</t>
  </si>
  <si>
    <t>Scott Corporation</t>
  </si>
  <si>
    <t>Green Group</t>
  </si>
  <si>
    <t>DEF Industries</t>
  </si>
  <si>
    <t>PQR Inc.</t>
  </si>
  <si>
    <t>RST Corporation</t>
  </si>
  <si>
    <t>GHI Manufacturing</t>
  </si>
  <si>
    <t>JKL Enterprises</t>
  </si>
  <si>
    <t>UVW Inc.</t>
  </si>
  <si>
    <t>MNO Corporation</t>
  </si>
  <si>
    <t>HIJ Industries</t>
  </si>
  <si>
    <t>STU Corporation</t>
  </si>
  <si>
    <t>OPQ Manufacturing</t>
  </si>
  <si>
    <t>EFG Inc.</t>
  </si>
  <si>
    <t>STT</t>
  </si>
  <si>
    <t>name</t>
  </si>
  <si>
    <t>positions</t>
  </si>
  <si>
    <t>report to</t>
  </si>
  <si>
    <t>country</t>
  </si>
  <si>
    <t>currency</t>
  </si>
  <si>
    <t>Hans Schmidt </t>
  </si>
  <si>
    <t>Head of Sales</t>
  </si>
  <si>
    <t>Germany</t>
  </si>
  <si>
    <t>EUR</t>
  </si>
  <si>
    <t>Anna Müller</t>
  </si>
  <si>
    <t>Sales Managers</t>
  </si>
  <si>
    <t>Markus Wagner</t>
  </si>
  <si>
    <t>Lena Fischer</t>
  </si>
  <si>
    <t>Klaus Becker</t>
  </si>
  <si>
    <t>Julia Schneider</t>
  </si>
  <si>
    <t>Stefan Weber</t>
  </si>
  <si>
    <t>Petra Schulz</t>
  </si>
  <si>
    <t>Andreas Hoffmann</t>
  </si>
  <si>
    <t>Sabine Meyer</t>
  </si>
  <si>
    <t>Emily Johnson</t>
  </si>
  <si>
    <t>John Smith</t>
  </si>
  <si>
    <t>Michael Williams</t>
  </si>
  <si>
    <t>David Jones</t>
  </si>
  <si>
    <t>Jennifer Davis</t>
  </si>
  <si>
    <t>James Miller</t>
  </si>
  <si>
    <t>Amanda Wilson</t>
  </si>
  <si>
    <t>Robert Taylor</t>
  </si>
  <si>
    <t>Jessica Martinez</t>
  </si>
  <si>
    <t>Giovanni Rossi</t>
  </si>
  <si>
    <t>Italy</t>
  </si>
  <si>
    <t>Sofia Bianchi</t>
  </si>
  <si>
    <t>Marco Esposito</t>
  </si>
  <si>
    <t>Chiara Romano</t>
  </si>
  <si>
    <t>Luca Ricci</t>
  </si>
  <si>
    <t>Takashi Nakamura</t>
  </si>
  <si>
    <t>Japan</t>
  </si>
  <si>
    <t>JPY</t>
  </si>
  <si>
    <t>Aya Tanaka</t>
  </si>
  <si>
    <t>Sales Rep &amp; Manager</t>
  </si>
  <si>
    <t>Kazuki Kobayashi</t>
  </si>
  <si>
    <t>Mio Sato</t>
  </si>
  <si>
    <t>Yusuke Takahashi</t>
  </si>
  <si>
    <t>Sakura Ito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</si>
</sst>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\ \*"/>
    <numFmt numFmtId="165" formatCode="#,##0;\(#,##0\)"/>
    <numFmt numFmtId="166" formatCode="_(* #,##0_);_(* \(#,##0\);_(* &quot;-&quot;??_);_(@_)"/>
    <numFmt numFmtId="167" formatCode="_(* #,##0.00_);_(* \(#,##0.00\);_(* &quot;-&quot;??_);_(@_)"/>
    <numFmt numFmtId="168" formatCode="#,##0[$$]"/>
    <numFmt numFmtId="169" formatCode="0.0%"/>
    <numFmt numFmtId="170" formatCode="0.000"/>
    <numFmt numFmtId="171" formatCode="@* \:"/>
  </numFmts>
  <fonts count="29">
    <font>
      <sz val="12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b/>
      <sz val="11.0"/>
      <color theme="1"/>
      <name val="Arial"/>
    </font>
    <font>
      <b/>
      <sz val="32.0"/>
      <color rgb="FF1E8478"/>
      <name val="Times New Roman"/>
    </font>
    <font>
      <sz val="20.0"/>
      <color theme="1"/>
      <name val="Calibri"/>
    </font>
    <font>
      <b/>
      <sz val="20.0"/>
      <color theme="0"/>
      <name val="Calibri"/>
    </font>
    <font/>
    <font>
      <b/>
      <sz val="16.0"/>
      <color rgb="FF1E8478"/>
      <name val="Times New Roman"/>
    </font>
    <font>
      <b/>
      <sz val="12.0"/>
      <color rgb="FF16645B"/>
      <name val="Calibri"/>
    </font>
    <font>
      <sz val="12.0"/>
      <color rgb="FFC00000"/>
      <name val="Calibri"/>
    </font>
    <font>
      <b/>
      <sz val="13.0"/>
      <color rgb="FF16645B"/>
      <name val="Calibri"/>
    </font>
    <font>
      <sz val="11.0"/>
      <color rgb="FF000000"/>
      <name val="Arial"/>
    </font>
    <font>
      <b/>
      <sz val="20.0"/>
      <color theme="0"/>
      <name val="Arial"/>
    </font>
    <font>
      <b/>
      <sz val="12.0"/>
      <color theme="0"/>
      <name val="Calibri"/>
    </font>
    <font>
      <sz val="12.0"/>
      <color rgb="FF000000"/>
      <name val="Calibri"/>
    </font>
    <font>
      <i/>
      <sz val="12.0"/>
      <color rgb="FF7F7F7F"/>
      <name val="Calibri"/>
    </font>
    <font>
      <b/>
      <sz val="14.0"/>
      <color rgb="FF16645B"/>
      <name val="Times New Roman"/>
    </font>
    <font>
      <b/>
      <sz val="20.0"/>
      <color rgb="FF277D73"/>
      <name val="Times New Roman"/>
    </font>
    <font>
      <b/>
      <sz val="14.0"/>
      <color rgb="FF277D73"/>
      <name val="Times New Roman"/>
    </font>
    <font>
      <b/>
      <sz val="14.0"/>
      <color rgb="FF017E70"/>
      <name val="Times New Roman"/>
    </font>
    <font>
      <b/>
      <sz val="14.0"/>
      <color theme="0"/>
      <name val="Calibri"/>
    </font>
    <font>
      <sz val="12.0"/>
      <color theme="0"/>
      <name val="Calibri"/>
    </font>
    <font>
      <b/>
      <sz val="14.0"/>
      <color rgb="FF1E8478"/>
      <name val="Times New Roman"/>
    </font>
    <font>
      <b/>
      <sz val="11.0"/>
      <color theme="0"/>
      <name val="Arial"/>
    </font>
    <font>
      <b/>
      <sz val="12.0"/>
      <color rgb="FF000000"/>
      <name val="Calibri"/>
    </font>
    <font>
      <color theme="1"/>
      <name val="Calibri"/>
      <scheme val="minor"/>
    </font>
    <font>
      <b/>
      <sz val="32.0"/>
      <color rgb="FF16645B"/>
      <name val="Times New Roman"/>
    </font>
    <font>
      <sz val="14.0"/>
      <color theme="1"/>
      <name val="Calibri"/>
    </font>
  </fonts>
  <fills count="23">
    <fill>
      <patternFill patternType="none"/>
    </fill>
    <fill>
      <patternFill patternType="lightGray"/>
    </fill>
    <fill>
      <patternFill patternType="solid">
        <fgColor rgb="FF16645B"/>
        <bgColor rgb="FF16645B"/>
      </patternFill>
    </fill>
    <fill>
      <patternFill patternType="solid">
        <fgColor rgb="FFE7FBF9"/>
        <bgColor rgb="FFE7FBF9"/>
      </patternFill>
    </fill>
    <fill>
      <patternFill patternType="solid">
        <fgColor rgb="FFF7FCE8"/>
        <bgColor rgb="FFF7FCE8"/>
      </patternFill>
    </fill>
    <fill>
      <patternFill patternType="solid">
        <fgColor rgb="FF1D8175"/>
        <bgColor rgb="FF1D8175"/>
      </patternFill>
    </fill>
    <fill>
      <patternFill patternType="solid">
        <fgColor rgb="FF146057"/>
        <bgColor rgb="FF146057"/>
      </patternFill>
    </fill>
    <fill>
      <patternFill patternType="solid">
        <fgColor rgb="FFE8FBFE"/>
        <bgColor rgb="FFE8FBFE"/>
      </patternFill>
    </fill>
    <fill>
      <patternFill patternType="solid">
        <fgColor rgb="FF277D73"/>
        <bgColor rgb="FF277D73"/>
      </patternFill>
    </fill>
    <fill>
      <patternFill patternType="solid">
        <fgColor rgb="FFE2FFF6"/>
        <bgColor rgb="FFE2FFF6"/>
      </patternFill>
    </fill>
    <fill>
      <patternFill patternType="solid">
        <fgColor rgb="FF3C806C"/>
        <bgColor rgb="FF3C806C"/>
      </patternFill>
    </fill>
    <fill>
      <patternFill patternType="solid">
        <fgColor rgb="FFEAFCFF"/>
        <bgColor rgb="FFEAFCFF"/>
      </patternFill>
    </fill>
    <fill>
      <patternFill patternType="solid">
        <fgColor theme="0"/>
        <bgColor theme="0"/>
      </patternFill>
    </fill>
    <fill>
      <patternFill patternType="solid">
        <fgColor rgb="FF1E4E79"/>
        <bgColor rgb="FF1E4E79"/>
      </patternFill>
    </fill>
    <fill>
      <patternFill patternType="solid">
        <fgColor rgb="FFBDF5E5"/>
        <bgColor rgb="FFBDF5E5"/>
      </patternFill>
    </fill>
    <fill>
      <patternFill patternType="solid">
        <fgColor rgb="FFFBE4D5"/>
        <bgColor rgb="FFFBE4D5"/>
      </patternFill>
    </fill>
    <fill>
      <patternFill patternType="solid">
        <fgColor rgb="FFDEEAF6"/>
        <bgColor rgb="FFDEEAF6"/>
      </patternFill>
    </fill>
    <fill>
      <patternFill patternType="solid">
        <fgColor rgb="FFFFFF00"/>
        <bgColor rgb="FFFFFF00"/>
      </patternFill>
    </fill>
    <fill>
      <patternFill patternType="solid">
        <fgColor rgb="FF548135"/>
        <bgColor rgb="FF548135"/>
      </patternFill>
    </fill>
    <fill>
      <patternFill patternType="solid">
        <fgColor rgb="FFE6F1DF"/>
        <bgColor rgb="FFE6F1DF"/>
      </patternFill>
    </fill>
    <fill>
      <patternFill patternType="solid">
        <fgColor rgb="FFE2F9C7"/>
        <bgColor rgb="FFE2F9C7"/>
      </patternFill>
    </fill>
    <fill>
      <patternFill patternType="solid">
        <fgColor rgb="FFF5FDBB"/>
        <bgColor rgb="FFF5FDBB"/>
      </patternFill>
    </fill>
    <fill>
      <patternFill patternType="solid">
        <fgColor rgb="FFF8E99E"/>
        <bgColor rgb="FFF8E99E"/>
      </patternFill>
    </fill>
  </fills>
  <borders count="43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medium">
        <color rgb="FF197167"/>
      </left>
      <top style="medium">
        <color rgb="FF197167"/>
      </top>
      <bottom style="medium">
        <color rgb="FF197167"/>
      </bottom>
    </border>
    <border>
      <top style="medium">
        <color rgb="FF197167"/>
      </top>
      <bottom style="medium">
        <color rgb="FF197167"/>
      </bottom>
    </border>
    <border>
      <right/>
      <top style="medium">
        <color rgb="FF197167"/>
      </top>
      <bottom style="medium">
        <color rgb="FF197167"/>
      </bottom>
    </border>
    <border>
      <right style="medium">
        <color rgb="FF197167"/>
      </right>
      <top style="medium">
        <color rgb="FF197167"/>
      </top>
      <bottom style="medium">
        <color rgb="FF197167"/>
      </bottom>
    </border>
    <border>
      <left style="thin">
        <color theme="0"/>
      </left>
    </border>
    <border>
      <left/>
      <right/>
      <top/>
      <bottom style="thin">
        <color rgb="FFBDF5E5"/>
      </bottom>
    </border>
    <border>
      <left/>
      <top style="thin">
        <color rgb="FFBDF5E5"/>
      </top>
      <bottom style="thin">
        <color rgb="FFBDF5E5"/>
      </bottom>
    </border>
    <border>
      <top style="thin">
        <color rgb="FFBDF5E5"/>
      </top>
      <bottom style="thin">
        <color rgb="FFBDF5E5"/>
      </bottom>
    </border>
    <border>
      <right/>
      <top style="thin">
        <color rgb="FFBDF5E5"/>
      </top>
      <bottom style="thin">
        <color rgb="FFBDF5E5"/>
      </bottom>
    </border>
    <border>
      <left/>
      <right/>
      <top style="thin">
        <color rgb="FFBDF5E5"/>
      </top>
      <bottom style="thin">
        <color rgb="FFBDF5E5"/>
      </bottom>
    </border>
    <border>
      <bottom style="thin">
        <color rgb="FF16645B"/>
      </bottom>
    </border>
    <border>
      <left style="medium">
        <color rgb="FF1E8478"/>
      </left>
      <right style="medium">
        <color rgb="FF1E8478"/>
      </right>
      <top style="medium">
        <color rgb="FF1E8478"/>
      </top>
      <bottom style="medium">
        <color rgb="FF1E8478"/>
      </bottom>
    </border>
    <border>
      <left/>
      <top style="thin">
        <color rgb="FF1E8478"/>
      </top>
      <bottom style="thick">
        <color rgb="FF16645B"/>
      </bottom>
    </border>
    <border>
      <top style="thin">
        <color rgb="FF1E8478"/>
      </top>
      <bottom style="thick">
        <color rgb="FF16645B"/>
      </bottom>
    </border>
    <border>
      <right/>
      <top style="thin">
        <color rgb="FF1E8478"/>
      </top>
      <bottom style="thick">
        <color rgb="FF16645B"/>
      </bottom>
    </border>
    <border>
      <left/>
      <right/>
      <top style="thin">
        <color rgb="FF1E8478"/>
      </top>
      <bottom style="thick">
        <color rgb="FF16645B"/>
      </bottom>
    </border>
    <border>
      <left/>
      <right style="thin">
        <color rgb="FF1E8478"/>
      </right>
      <top style="thin">
        <color rgb="FF1E8478"/>
      </top>
      <bottom style="thick">
        <color rgb="FF16645B"/>
      </bottom>
    </border>
    <border>
      <left style="thin">
        <color rgb="FF1E8478"/>
      </left>
      <top/>
      <bottom/>
    </border>
    <border>
      <left/>
      <right style="thin">
        <color rgb="FF1E8478"/>
      </right>
      <top/>
      <bottom/>
    </border>
    <border>
      <left style="thin">
        <color rgb="FF1E8478"/>
      </left>
      <top style="medium">
        <color rgb="FF1E8478"/>
      </top>
      <bottom style="thin">
        <color rgb="FF1E8478"/>
      </bottom>
    </border>
    <border>
      <top style="medium">
        <color rgb="FF1E8478"/>
      </top>
      <bottom style="thin">
        <color rgb="FF1E8478"/>
      </bottom>
    </border>
    <border>
      <right/>
      <top style="medium">
        <color rgb="FF1E8478"/>
      </top>
      <bottom style="thin">
        <color rgb="FF1E8478"/>
      </bottom>
    </border>
    <border>
      <left/>
      <right/>
      <top style="medium">
        <color rgb="FF1E8478"/>
      </top>
      <bottom style="thin">
        <color rgb="FF1E8478"/>
      </bottom>
    </border>
    <border>
      <right style="thin">
        <color rgb="FF1E8478"/>
      </right>
      <top style="medium">
        <color rgb="FF1E8478"/>
      </top>
      <bottom style="thin">
        <color rgb="FF1E8478"/>
      </bottom>
    </border>
    <border>
      <left style="thin">
        <color rgb="FFC6F2ED"/>
      </left>
      <right/>
      <top style="thin">
        <color rgb="FFC6F2ED"/>
      </top>
      <bottom/>
    </border>
    <border>
      <left/>
      <right/>
      <top style="thin">
        <color rgb="FFC6F2ED"/>
      </top>
      <bottom/>
    </border>
    <border>
      <left/>
      <right style="thin">
        <color rgb="FFC6F2ED"/>
      </right>
      <top style="thin">
        <color rgb="FFC6F2ED"/>
      </top>
      <bottom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</border>
    <border>
      <bottom style="medium">
        <color rgb="FF1D8175"/>
      </bottom>
    </border>
    <border>
      <right style="thin">
        <color rgb="FF197167"/>
      </right>
    </border>
    <border>
      <right style="thin">
        <color rgb="FFBDF5E5"/>
      </right>
      <top style="thick">
        <color rgb="FF135951"/>
      </top>
    </border>
    <border>
      <left style="thin">
        <color rgb="FFBDF5E5"/>
      </left>
    </border>
    <border>
      <left style="thin">
        <color rgb="FF1E8478"/>
      </left>
      <top/>
      <bottom style="thin">
        <color rgb="FFBDF5E5"/>
      </bottom>
    </border>
    <border>
      <top/>
      <bottom style="thin">
        <color rgb="FFBDF5E5"/>
      </bottom>
    </border>
    <border>
      <right/>
      <top/>
      <bottom style="thin">
        <color rgb="FFBDF5E5"/>
      </bottom>
    </border>
    <border>
      <bottom style="thin">
        <color rgb="FFBDF5E5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/>
      <right/>
      <top/>
      <bottom style="medium">
        <color rgb="FF000000"/>
      </bottom>
    </border>
  </borders>
  <cellStyleXfs count="1">
    <xf borderId="0" fillId="0" fontId="0" numFmtId="0" applyAlignment="1" applyFont="1"/>
  </cellStyleXfs>
  <cellXfs count="18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center"/>
    </xf>
    <xf borderId="0" fillId="0" fontId="3" numFmtId="0" xfId="0" applyFont="1"/>
    <xf borderId="0" fillId="0" fontId="4" numFmtId="0" xfId="0" applyAlignment="1" applyFont="1">
      <alignment horizontal="center" vertical="center"/>
    </xf>
    <xf borderId="0" fillId="0" fontId="5" numFmtId="0" xfId="0" applyFont="1"/>
    <xf borderId="1" fillId="2" fontId="6" numFmtId="0" xfId="0" applyAlignment="1" applyBorder="1" applyFill="1" applyFont="1">
      <alignment horizontal="center"/>
    </xf>
    <xf borderId="2" fillId="0" fontId="7" numFmtId="0" xfId="0" applyBorder="1" applyFont="1"/>
    <xf borderId="3" fillId="0" fontId="7" numFmtId="0" xfId="0" applyBorder="1" applyFont="1"/>
    <xf borderId="4" fillId="2" fontId="5" numFmtId="0" xfId="0" applyBorder="1" applyFont="1"/>
    <xf borderId="0" fillId="0" fontId="5" numFmtId="0" xfId="0" applyAlignment="1" applyFont="1">
      <alignment vertical="center"/>
    </xf>
    <xf borderId="0" fillId="0" fontId="8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5" fillId="3" fontId="1" numFmtId="1" xfId="0" applyAlignment="1" applyBorder="1" applyFill="1" applyFont="1" applyNumberFormat="1">
      <alignment horizontal="left" vertical="center"/>
    </xf>
    <xf borderId="6" fillId="0" fontId="7" numFmtId="0" xfId="0" applyBorder="1" applyFont="1"/>
    <xf borderId="7" fillId="0" fontId="7" numFmtId="0" xfId="0" applyBorder="1" applyFont="1"/>
    <xf borderId="8" fillId="0" fontId="9" numFmtId="164" xfId="0" applyAlignment="1" applyBorder="1" applyFont="1" applyNumberFormat="1">
      <alignment horizontal="left" readingOrder="0" vertical="center"/>
    </xf>
    <xf borderId="0" fillId="0" fontId="10" numFmtId="0" xfId="0" applyFont="1"/>
    <xf borderId="9" fillId="0" fontId="1" numFmtId="1" xfId="0" applyAlignment="1" applyBorder="1" applyFont="1" applyNumberFormat="1">
      <alignment horizontal="left" vertical="center"/>
    </xf>
    <xf borderId="0" fillId="0" fontId="2" numFmtId="0" xfId="0" applyFont="1"/>
    <xf borderId="9" fillId="0" fontId="9" numFmtId="164" xfId="0" applyAlignment="1" applyBorder="1" applyFont="1" applyNumberFormat="1">
      <alignment horizontal="left" vertical="center"/>
    </xf>
    <xf borderId="9" fillId="0" fontId="2" numFmtId="0" xfId="0" applyBorder="1" applyFont="1"/>
    <xf borderId="1" fillId="3" fontId="1" numFmtId="1" xfId="0" applyAlignment="1" applyBorder="1" applyFont="1" applyNumberFormat="1">
      <alignment horizontal="left" vertical="center"/>
    </xf>
    <xf borderId="10" fillId="4" fontId="9" numFmtId="164" xfId="0" applyAlignment="1" applyBorder="1" applyFill="1" applyFont="1" applyNumberFormat="1">
      <alignment horizontal="left" vertical="center"/>
    </xf>
    <xf borderId="11" fillId="3" fontId="1" numFmtId="1" xfId="0" applyAlignment="1" applyBorder="1" applyFont="1" applyNumberFormat="1">
      <alignment horizontal="left" vertical="center"/>
    </xf>
    <xf borderId="12" fillId="0" fontId="7" numFmtId="0" xfId="0" applyBorder="1" applyFont="1"/>
    <xf borderId="13" fillId="0" fontId="7" numFmtId="0" xfId="0" applyBorder="1" applyFont="1"/>
    <xf borderId="4" fillId="4" fontId="9" numFmtId="164" xfId="0" applyAlignment="1" applyBorder="1" applyFont="1" applyNumberFormat="1">
      <alignment horizontal="left" vertical="center"/>
    </xf>
    <xf borderId="14" fillId="4" fontId="9" numFmtId="164" xfId="0" applyAlignment="1" applyBorder="1" applyFont="1" applyNumberFormat="1">
      <alignment horizontal="left" vertical="center"/>
    </xf>
    <xf borderId="0" fillId="0" fontId="2" numFmtId="0" xfId="0" applyAlignment="1" applyFont="1">
      <alignment horizontal="right"/>
    </xf>
    <xf borderId="15" fillId="0" fontId="11" numFmtId="1" xfId="0" applyAlignment="1" applyBorder="1" applyFont="1" applyNumberFormat="1">
      <alignment horizontal="left" vertical="center"/>
    </xf>
    <xf borderId="15" fillId="0" fontId="7" numFmtId="0" xfId="0" applyBorder="1" applyFont="1"/>
    <xf borderId="16" fillId="4" fontId="9" numFmtId="165" xfId="0" applyAlignment="1" applyBorder="1" applyFont="1" applyNumberFormat="1">
      <alignment horizontal="center" vertical="center"/>
    </xf>
    <xf borderId="0" fillId="0" fontId="12" numFmtId="0" xfId="0" applyFont="1"/>
    <xf borderId="0" fillId="0" fontId="8" numFmtId="0" xfId="0" applyAlignment="1" applyFont="1">
      <alignment horizontal="left" vertical="top"/>
    </xf>
    <xf borderId="0" fillId="0" fontId="13" numFmtId="0" xfId="0" applyFont="1"/>
    <xf borderId="17" fillId="2" fontId="14" numFmtId="0" xfId="0" applyAlignment="1" applyBorder="1" applyFont="1">
      <alignment horizontal="center" shrinkToFit="0" vertical="center" wrapText="1"/>
    </xf>
    <xf borderId="18" fillId="0" fontId="7" numFmtId="0" xfId="0" applyBorder="1" applyFont="1"/>
    <xf borderId="19" fillId="0" fontId="7" numFmtId="0" xfId="0" applyBorder="1" applyFont="1"/>
    <xf borderId="20" fillId="2" fontId="14" numFmtId="0" xfId="0" applyAlignment="1" applyBorder="1" applyFont="1">
      <alignment horizontal="center" shrinkToFit="0" vertical="center" wrapText="1"/>
    </xf>
    <xf borderId="21" fillId="2" fontId="14" numFmtId="0" xfId="0" applyAlignment="1" applyBorder="1" applyFont="1">
      <alignment horizontal="center" shrinkToFit="0" vertical="center" wrapText="1"/>
    </xf>
    <xf borderId="22" fillId="3" fontId="15" numFmtId="0" xfId="0" applyAlignment="1" applyBorder="1" applyFont="1">
      <alignment shrinkToFit="0" vertical="center" wrapText="1"/>
    </xf>
    <xf borderId="0" fillId="0" fontId="15" numFmtId="9" xfId="0" applyAlignment="1" applyFont="1" applyNumberFormat="1">
      <alignment horizontal="center" shrinkToFit="0" vertical="center" wrapText="1"/>
    </xf>
    <xf borderId="23" fillId="4" fontId="2" numFmtId="166" xfId="0" applyAlignment="1" applyBorder="1" applyFont="1" applyNumberFormat="1">
      <alignment horizontal="center" shrinkToFit="0" vertical="center" wrapText="1"/>
    </xf>
    <xf borderId="22" fillId="3" fontId="15" numFmtId="0" xfId="0" applyAlignment="1" applyBorder="1" applyFont="1">
      <alignment horizontal="left" shrinkToFit="0" vertical="center" wrapText="1"/>
    </xf>
    <xf borderId="24" fillId="3" fontId="9" numFmtId="0" xfId="0" applyAlignment="1" applyBorder="1" applyFont="1">
      <alignment shrinkToFit="0" vertical="center" wrapText="1"/>
    </xf>
    <xf borderId="25" fillId="0" fontId="7" numFmtId="0" xfId="0" applyBorder="1" applyFont="1"/>
    <xf borderId="26" fillId="0" fontId="7" numFmtId="0" xfId="0" applyBorder="1" applyFont="1"/>
    <xf borderId="27" fillId="4" fontId="9" numFmtId="9" xfId="0" applyAlignment="1" applyBorder="1" applyFont="1" applyNumberFormat="1">
      <alignment horizontal="center" vertical="center"/>
    </xf>
    <xf borderId="28" fillId="0" fontId="9" numFmtId="166" xfId="0" applyAlignment="1" applyBorder="1" applyFont="1" applyNumberFormat="1">
      <alignment vertical="center"/>
    </xf>
    <xf borderId="0" fillId="0" fontId="16" numFmtId="0" xfId="0" applyAlignment="1" applyFont="1">
      <alignment horizontal="left" vertical="center"/>
    </xf>
    <xf borderId="0" fillId="0" fontId="17" numFmtId="0" xfId="0" applyFont="1"/>
    <xf borderId="29" fillId="2" fontId="14" numFmtId="0" xfId="0" applyBorder="1" applyFont="1"/>
    <xf borderId="30" fillId="2" fontId="14" numFmtId="0" xfId="0" applyAlignment="1" applyBorder="1" applyFont="1">
      <alignment shrinkToFit="0" vertical="center" wrapText="1"/>
    </xf>
    <xf borderId="31" fillId="2" fontId="14" numFmtId="0" xfId="0" applyAlignment="1" applyBorder="1" applyFont="1">
      <alignment horizontal="center" shrinkToFit="0" vertical="center" wrapText="1"/>
    </xf>
    <xf borderId="32" fillId="0" fontId="9" numFmtId="0" xfId="0" applyAlignment="1" applyBorder="1" applyFont="1">
      <alignment shrinkToFit="0" vertical="center" wrapText="1"/>
    </xf>
    <xf borderId="32" fillId="0" fontId="2" numFmtId="166" xfId="0" applyBorder="1" applyFont="1" applyNumberFormat="1"/>
    <xf borderId="32" fillId="4" fontId="9" numFmtId="0" xfId="0" applyAlignment="1" applyBorder="1" applyFont="1">
      <alignment shrinkToFit="0" vertical="center" wrapText="1"/>
    </xf>
    <xf borderId="32" fillId="4" fontId="2" numFmtId="10" xfId="0" applyBorder="1" applyFont="1" applyNumberFormat="1"/>
    <xf borderId="32" fillId="0" fontId="2" numFmtId="10" xfId="0" applyBorder="1" applyFont="1" applyNumberFormat="1"/>
    <xf borderId="0" fillId="0" fontId="18" numFmtId="49" xfId="0" applyFont="1" applyNumberFormat="1"/>
    <xf borderId="0" fillId="0" fontId="19" numFmtId="0" xfId="0" applyFont="1"/>
    <xf borderId="32" fillId="4" fontId="2" numFmtId="9" xfId="0" applyBorder="1" applyFont="1" applyNumberFormat="1"/>
    <xf borderId="32" fillId="0" fontId="2" numFmtId="9" xfId="0" applyBorder="1" applyFont="1" applyNumberFormat="1"/>
    <xf borderId="32" fillId="0" fontId="2" numFmtId="167" xfId="0" applyBorder="1" applyFont="1" applyNumberFormat="1"/>
    <xf borderId="0" fillId="0" fontId="20" numFmtId="0" xfId="0" applyFont="1"/>
    <xf borderId="0" fillId="0" fontId="2" numFmtId="49" xfId="0" applyFont="1" applyNumberFormat="1"/>
    <xf borderId="0" fillId="0" fontId="2" numFmtId="167" xfId="0" applyFont="1" applyNumberFormat="1"/>
    <xf borderId="0" fillId="0" fontId="4" numFmtId="167" xfId="0" applyAlignment="1" applyFont="1" applyNumberFormat="1">
      <alignment horizontal="center" vertical="center"/>
    </xf>
    <xf borderId="1" fillId="2" fontId="2" numFmtId="0" xfId="0" applyBorder="1" applyFont="1"/>
    <xf borderId="4" fillId="2" fontId="6" numFmtId="0" xfId="0" applyAlignment="1" applyBorder="1" applyFont="1">
      <alignment horizontal="center"/>
    </xf>
    <xf borderId="4" fillId="2" fontId="5" numFmtId="167" xfId="0" applyBorder="1" applyFont="1" applyNumberFormat="1"/>
    <xf borderId="0" fillId="0" fontId="18" numFmtId="49" xfId="0" applyAlignment="1" applyFont="1" applyNumberFormat="1">
      <alignment horizontal="right"/>
    </xf>
    <xf borderId="33" fillId="0" fontId="2" numFmtId="0" xfId="0" applyBorder="1" applyFont="1"/>
    <xf borderId="34" fillId="0" fontId="2" numFmtId="0" xfId="0" applyBorder="1" applyFont="1"/>
    <xf borderId="1" fillId="5" fontId="21" numFmtId="0" xfId="0" applyAlignment="1" applyBorder="1" applyFill="1" applyFont="1">
      <alignment horizontal="center" shrinkToFit="0" vertical="center" wrapText="1"/>
    </xf>
    <xf borderId="4" fillId="6" fontId="21" numFmtId="0" xfId="0" applyAlignment="1" applyBorder="1" applyFill="1" applyFont="1">
      <alignment horizontal="center" shrinkToFit="0" vertical="center" wrapText="1"/>
    </xf>
    <xf borderId="0" fillId="0" fontId="22" numFmtId="0" xfId="0" applyFont="1"/>
    <xf borderId="35" fillId="0" fontId="15" numFmtId="166" xfId="0" applyAlignment="1" applyBorder="1" applyFont="1" applyNumberFormat="1">
      <alignment horizontal="center" shrinkToFit="0" vertical="center" wrapText="1"/>
    </xf>
    <xf borderId="0" fillId="0" fontId="15" numFmtId="166" xfId="0" applyAlignment="1" applyFont="1" applyNumberFormat="1">
      <alignment horizontal="center" shrinkToFit="0" vertical="center" wrapText="1"/>
    </xf>
    <xf borderId="36" fillId="0" fontId="2" numFmtId="0" xfId="0" applyBorder="1" applyFont="1"/>
    <xf borderId="37" fillId="3" fontId="15" numFmtId="0" xfId="0" applyAlignment="1" applyBorder="1" applyFont="1">
      <alignment shrinkToFit="0" vertical="center" wrapText="1"/>
    </xf>
    <xf borderId="38" fillId="0" fontId="7" numFmtId="0" xfId="0" applyBorder="1" applyFont="1"/>
    <xf borderId="39" fillId="0" fontId="7" numFmtId="0" xfId="0" applyBorder="1" applyFont="1"/>
    <xf borderId="40" fillId="0" fontId="15" numFmtId="166" xfId="0" applyAlignment="1" applyBorder="1" applyFont="1" applyNumberFormat="1">
      <alignment horizontal="center" shrinkToFit="0" vertical="center" wrapText="1"/>
    </xf>
    <xf borderId="0" fillId="0" fontId="23" numFmtId="0" xfId="0" applyAlignment="1" applyFont="1">
      <alignment horizontal="right"/>
    </xf>
    <xf borderId="0" fillId="0" fontId="19" numFmtId="0" xfId="0" applyAlignment="1" applyFont="1">
      <alignment horizontal="right"/>
    </xf>
    <xf borderId="0" fillId="0" fontId="12" numFmtId="168" xfId="0" applyFont="1" applyNumberFormat="1"/>
    <xf borderId="41" fillId="2" fontId="14" numFmtId="0" xfId="0" applyAlignment="1" applyBorder="1" applyFont="1">
      <alignment shrinkToFit="0" vertical="top" wrapText="1"/>
    </xf>
    <xf borderId="41" fillId="2" fontId="24" numFmtId="14" xfId="0" applyAlignment="1" applyBorder="1" applyFont="1" applyNumberFormat="1">
      <alignment shrinkToFit="0" vertical="center" wrapText="1"/>
    </xf>
    <xf borderId="41" fillId="2" fontId="24" numFmtId="0" xfId="0" applyAlignment="1" applyBorder="1" applyFont="1">
      <alignment shrinkToFit="0" vertical="center" wrapText="1"/>
    </xf>
    <xf borderId="41" fillId="2" fontId="24" numFmtId="167" xfId="0" applyAlignment="1" applyBorder="1" applyFont="1" applyNumberFormat="1">
      <alignment shrinkToFit="0" vertical="center" wrapText="1"/>
    </xf>
    <xf borderId="41" fillId="7" fontId="25" numFmtId="0" xfId="0" applyAlignment="1" applyBorder="1" applyFill="1" applyFont="1">
      <alignment horizontal="left" shrinkToFit="0" vertical="center" wrapText="1"/>
    </xf>
    <xf borderId="41" fillId="0" fontId="2" numFmtId="166" xfId="0" applyAlignment="1" applyBorder="1" applyFont="1" applyNumberFormat="1">
      <alignment horizontal="right" shrinkToFit="0" vertical="center" wrapText="1"/>
    </xf>
    <xf borderId="41" fillId="0" fontId="1" numFmtId="166" xfId="0" applyAlignment="1" applyBorder="1" applyFont="1" applyNumberFormat="1">
      <alignment horizontal="right" shrinkToFit="0" vertical="center" wrapText="1"/>
    </xf>
    <xf borderId="41" fillId="0" fontId="2" numFmtId="9" xfId="0" applyAlignment="1" applyBorder="1" applyFont="1" applyNumberFormat="1">
      <alignment horizontal="right" shrinkToFit="0" vertical="center" wrapText="1"/>
    </xf>
    <xf borderId="41" fillId="0" fontId="1" numFmtId="9" xfId="0" applyAlignment="1" applyBorder="1" applyFont="1" applyNumberFormat="1">
      <alignment horizontal="right" shrinkToFit="0" vertical="center" wrapText="1"/>
    </xf>
    <xf borderId="41" fillId="8" fontId="14" numFmtId="0" xfId="0" applyAlignment="1" applyBorder="1" applyFill="1" applyFont="1">
      <alignment shrinkToFit="0" vertical="top" wrapText="1"/>
    </xf>
    <xf borderId="41" fillId="8" fontId="24" numFmtId="0" xfId="0" applyAlignment="1" applyBorder="1" applyFont="1">
      <alignment shrinkToFit="0" vertical="center" wrapText="1"/>
    </xf>
    <xf borderId="41" fillId="8" fontId="24" numFmtId="167" xfId="0" applyAlignment="1" applyBorder="1" applyFont="1" applyNumberFormat="1">
      <alignment shrinkToFit="0" vertical="center" wrapText="1"/>
    </xf>
    <xf borderId="41" fillId="4" fontId="25" numFmtId="0" xfId="0" applyAlignment="1" applyBorder="1" applyFont="1">
      <alignment shrinkToFit="0" vertical="center" wrapText="1"/>
    </xf>
    <xf borderId="0" fillId="0" fontId="14" numFmtId="0" xfId="0" applyFont="1"/>
    <xf borderId="41" fillId="4" fontId="2" numFmtId="166" xfId="0" applyAlignment="1" applyBorder="1" applyFont="1" applyNumberFormat="1">
      <alignment horizontal="right" shrinkToFit="0" vertical="center" wrapText="1"/>
    </xf>
    <xf borderId="41" fillId="4" fontId="1" numFmtId="166" xfId="0" applyAlignment="1" applyBorder="1" applyFont="1" applyNumberFormat="1">
      <alignment horizontal="right" shrinkToFit="0" vertical="center" wrapText="1"/>
    </xf>
    <xf borderId="41" fillId="4" fontId="2" numFmtId="9" xfId="0" applyAlignment="1" applyBorder="1" applyFont="1" applyNumberFormat="1">
      <alignment horizontal="right" shrinkToFit="0" vertical="center" wrapText="1"/>
    </xf>
    <xf borderId="41" fillId="4" fontId="1" numFmtId="9" xfId="0" applyAlignment="1" applyBorder="1" applyFont="1" applyNumberFormat="1">
      <alignment horizontal="right" shrinkToFit="0" vertical="center" wrapText="1"/>
    </xf>
    <xf borderId="41" fillId="9" fontId="25" numFmtId="0" xfId="0" applyAlignment="1" applyBorder="1" applyFill="1" applyFont="1">
      <alignment shrinkToFit="0" vertical="center" wrapText="1"/>
    </xf>
    <xf borderId="41" fillId="0" fontId="1" numFmtId="167" xfId="0" applyAlignment="1" applyBorder="1" applyFont="1" applyNumberFormat="1">
      <alignment horizontal="right" shrinkToFit="0" vertical="center" wrapText="1"/>
    </xf>
    <xf borderId="41" fillId="0" fontId="2" numFmtId="167" xfId="0" applyAlignment="1" applyBorder="1" applyFont="1" applyNumberFormat="1">
      <alignment horizontal="right" shrinkToFit="0" vertical="center" wrapText="1"/>
    </xf>
    <xf borderId="41" fillId="0" fontId="2" numFmtId="169" xfId="0" applyAlignment="1" applyBorder="1" applyFont="1" applyNumberFormat="1">
      <alignment horizontal="right" shrinkToFit="0" vertical="center" wrapText="1"/>
    </xf>
    <xf borderId="41" fillId="0" fontId="1" numFmtId="169" xfId="0" applyAlignment="1" applyBorder="1" applyFont="1" applyNumberFormat="1">
      <alignment horizontal="right" shrinkToFit="0" vertical="center" wrapText="1"/>
    </xf>
    <xf borderId="0" fillId="0" fontId="2" numFmtId="0" xfId="0" applyAlignment="1" applyFont="1">
      <alignment horizontal="right" vertical="center"/>
    </xf>
    <xf borderId="0" fillId="0" fontId="2" numFmtId="167" xfId="0" applyAlignment="1" applyFont="1" applyNumberFormat="1">
      <alignment horizontal="right" vertical="center"/>
    </xf>
    <xf borderId="41" fillId="10" fontId="14" numFmtId="0" xfId="0" applyAlignment="1" applyBorder="1" applyFill="1" applyFont="1">
      <alignment shrinkToFit="0" vertical="top" wrapText="1"/>
    </xf>
    <xf borderId="41" fillId="10" fontId="24" numFmtId="0" xfId="0" applyAlignment="1" applyBorder="1" applyFont="1">
      <alignment shrinkToFit="0" vertical="center" wrapText="1"/>
    </xf>
    <xf borderId="41" fillId="10" fontId="24" numFmtId="167" xfId="0" applyAlignment="1" applyBorder="1" applyFont="1" applyNumberFormat="1">
      <alignment shrinkToFit="0" vertical="center" wrapText="1"/>
    </xf>
    <xf borderId="41" fillId="11" fontId="25" numFmtId="0" xfId="0" applyAlignment="1" applyBorder="1" applyFill="1" applyFont="1">
      <alignment shrinkToFit="0" vertical="center" wrapText="1"/>
    </xf>
    <xf borderId="0" fillId="0" fontId="2" numFmtId="1" xfId="0" applyAlignment="1" applyFont="1" applyNumberFormat="1">
      <alignment horizontal="left"/>
    </xf>
    <xf borderId="0" fillId="0" fontId="26" numFmtId="0" xfId="0" applyFont="1"/>
    <xf borderId="0" fillId="0" fontId="2" numFmtId="0" xfId="0" applyAlignment="1" applyFont="1">
      <alignment horizontal="left"/>
    </xf>
    <xf borderId="4" fillId="12" fontId="2" numFmtId="0" xfId="0" applyBorder="1" applyFill="1" applyFont="1"/>
    <xf borderId="0" fillId="0" fontId="27" numFmtId="0" xfId="0" applyAlignment="1" applyFont="1">
      <alignment horizontal="center" vertical="center"/>
    </xf>
    <xf borderId="0" fillId="0" fontId="4" numFmtId="0" xfId="0" applyAlignment="1" applyFont="1">
      <alignment vertical="center"/>
    </xf>
    <xf borderId="4" fillId="13" fontId="14" numFmtId="0" xfId="0" applyBorder="1" applyFill="1" applyFont="1"/>
    <xf borderId="4" fillId="13" fontId="22" numFmtId="0" xfId="0" applyBorder="1" applyFont="1"/>
    <xf borderId="0" fillId="0" fontId="28" numFmtId="0" xfId="0" applyAlignment="1" applyFont="1">
      <alignment horizontal="center"/>
    </xf>
    <xf borderId="4" fillId="14" fontId="28" numFmtId="9" xfId="0" applyAlignment="1" applyBorder="1" applyFill="1" applyFont="1" applyNumberFormat="1">
      <alignment horizontal="center"/>
    </xf>
    <xf borderId="0" fillId="0" fontId="28" numFmtId="170" xfId="0" applyAlignment="1" applyFont="1" applyNumberFormat="1">
      <alignment horizontal="center"/>
    </xf>
    <xf borderId="4" fillId="15" fontId="2" numFmtId="0" xfId="0" applyBorder="1" applyFill="1" applyFont="1"/>
    <xf borderId="4" fillId="16" fontId="2" numFmtId="0" xfId="0" applyBorder="1" applyFill="1" applyFont="1"/>
    <xf borderId="4" fillId="15" fontId="2" numFmtId="9" xfId="0" applyBorder="1" applyFont="1" applyNumberFormat="1"/>
    <xf borderId="0" fillId="0" fontId="2" numFmtId="9" xfId="0" applyFont="1" applyNumberFormat="1"/>
    <xf borderId="0" fillId="0" fontId="2" numFmtId="9" xfId="0" applyAlignment="1" applyFont="1" applyNumberFormat="1">
      <alignment horizontal="left"/>
    </xf>
    <xf borderId="4" fillId="15" fontId="2" numFmtId="1" xfId="0" applyBorder="1" applyFont="1" applyNumberFormat="1"/>
    <xf borderId="0" fillId="0" fontId="2" numFmtId="2" xfId="0" applyFont="1" applyNumberFormat="1"/>
    <xf borderId="4" fillId="15" fontId="2" numFmtId="2" xfId="0" applyBorder="1" applyFont="1" applyNumberFormat="1"/>
    <xf borderId="0" fillId="0" fontId="14" numFmtId="0" xfId="0" applyFont="1"/>
    <xf borderId="0" fillId="0" fontId="14" numFmtId="3" xfId="0" applyFont="1" applyNumberFormat="1"/>
    <xf borderId="4" fillId="17" fontId="1" numFmtId="0" xfId="0" applyBorder="1" applyFill="1" applyFont="1"/>
    <xf borderId="4" fillId="12" fontId="14" numFmtId="171" xfId="0" applyBorder="1" applyFont="1" applyNumberFormat="1"/>
    <xf borderId="4" fillId="12" fontId="14" numFmtId="164" xfId="0" applyBorder="1" applyFont="1" applyNumberFormat="1"/>
    <xf borderId="4" fillId="12" fontId="14" numFmtId="0" xfId="0" applyBorder="1" applyFont="1"/>
    <xf borderId="4" fillId="12" fontId="22" numFmtId="0" xfId="0" applyBorder="1" applyFont="1"/>
    <xf borderId="1" fillId="12" fontId="14" numFmtId="171" xfId="0" applyBorder="1" applyFont="1" applyNumberFormat="1"/>
    <xf borderId="1" fillId="12" fontId="14" numFmtId="171" xfId="0" applyAlignment="1" applyBorder="1" applyFont="1" applyNumberFormat="1">
      <alignment horizontal="center"/>
    </xf>
    <xf borderId="0" fillId="0" fontId="2" numFmtId="14" xfId="0" applyFont="1" applyNumberFormat="1"/>
    <xf borderId="0" fillId="0" fontId="2" numFmtId="3" xfId="0" applyFont="1" applyNumberFormat="1"/>
    <xf borderId="0" fillId="0" fontId="2" numFmtId="1" xfId="0" applyFont="1" applyNumberFormat="1"/>
    <xf borderId="0" fillId="0" fontId="2" numFmtId="1" xfId="0" applyFont="1" applyNumberFormat="1"/>
    <xf borderId="4" fillId="12" fontId="14" numFmtId="0" xfId="0" applyAlignment="1" applyBorder="1" applyFont="1">
      <alignment horizontal="center"/>
    </xf>
    <xf borderId="4" fillId="12" fontId="14" numFmtId="3" xfId="0" applyBorder="1" applyFont="1" applyNumberFormat="1"/>
    <xf borderId="4" fillId="12" fontId="14" numFmtId="14" xfId="0" applyBorder="1" applyFont="1" applyNumberFormat="1"/>
    <xf borderId="4" fillId="12" fontId="22" numFmtId="14" xfId="0" applyBorder="1" applyFont="1" applyNumberFormat="1"/>
    <xf borderId="4" fillId="12" fontId="22" numFmtId="2" xfId="0" applyBorder="1" applyFont="1" applyNumberFormat="1"/>
    <xf borderId="4" fillId="12" fontId="22" numFmtId="3" xfId="0" applyBorder="1" applyFont="1" applyNumberFormat="1"/>
    <xf borderId="4" fillId="12" fontId="22" numFmtId="14" xfId="0" applyAlignment="1" applyBorder="1" applyFont="1" applyNumberFormat="1">
      <alignment horizontal="right"/>
    </xf>
    <xf borderId="4" fillId="12" fontId="22" numFmtId="3" xfId="0" applyAlignment="1" applyBorder="1" applyFont="1" applyNumberFormat="1">
      <alignment horizontal="right"/>
    </xf>
    <xf borderId="0" fillId="0" fontId="2" numFmtId="14" xfId="0" applyFont="1" applyNumberFormat="1"/>
    <xf borderId="0" fillId="0" fontId="2" numFmtId="3" xfId="0" applyFont="1" applyNumberFormat="1"/>
    <xf borderId="4" fillId="18" fontId="14" numFmtId="0" xfId="0" applyBorder="1" applyFill="1" applyFont="1"/>
    <xf borderId="0" fillId="0" fontId="1" numFmtId="0" xfId="0" applyFont="1"/>
    <xf borderId="0" fillId="0" fontId="14" numFmtId="0" xfId="0" applyAlignment="1" applyFont="1">
      <alignment vertical="center"/>
    </xf>
    <xf borderId="0" fillId="0" fontId="14" numFmtId="0" xfId="0" applyAlignment="1" applyFont="1">
      <alignment horizontal="left" vertical="center"/>
    </xf>
    <xf borderId="0" fillId="0" fontId="15" numFmtId="0" xfId="0" applyFont="1"/>
    <xf borderId="4" fillId="19" fontId="15" numFmtId="0" xfId="0" applyAlignment="1" applyBorder="1" applyFill="1" applyFont="1">
      <alignment horizontal="right" vertical="center"/>
    </xf>
    <xf borderId="4" fillId="19" fontId="15" numFmtId="0" xfId="0" applyAlignment="1" applyBorder="1" applyFont="1">
      <alignment vertical="center"/>
    </xf>
    <xf borderId="4" fillId="19" fontId="15" numFmtId="0" xfId="0" applyBorder="1" applyFont="1"/>
    <xf borderId="4" fillId="19" fontId="2" numFmtId="0" xfId="0" applyBorder="1" applyFont="1"/>
    <xf borderId="0" fillId="0" fontId="2" numFmtId="0" xfId="0" applyAlignment="1" applyFont="1">
      <alignment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42" fillId="19" fontId="15" numFmtId="0" xfId="0" applyAlignment="1" applyBorder="1" applyFont="1">
      <alignment horizontal="right" vertical="center"/>
    </xf>
    <xf borderId="42" fillId="19" fontId="2" numFmtId="0" xfId="0" applyBorder="1" applyFont="1"/>
    <xf borderId="42" fillId="19" fontId="15" numFmtId="0" xfId="0" applyBorder="1" applyFont="1"/>
    <xf borderId="4" fillId="20" fontId="2" numFmtId="0" xfId="0" applyAlignment="1" applyBorder="1" applyFill="1" applyFont="1">
      <alignment horizontal="right"/>
    </xf>
    <xf borderId="4" fillId="20" fontId="2" numFmtId="0" xfId="0" applyBorder="1" applyFont="1"/>
    <xf borderId="42" fillId="20" fontId="2" numFmtId="0" xfId="0" applyAlignment="1" applyBorder="1" applyFont="1">
      <alignment horizontal="right"/>
    </xf>
    <xf borderId="42" fillId="20" fontId="2" numFmtId="0" xfId="0" applyBorder="1" applyFont="1"/>
    <xf borderId="4" fillId="21" fontId="2" numFmtId="0" xfId="0" applyAlignment="1" applyBorder="1" applyFill="1" applyFont="1">
      <alignment horizontal="right"/>
    </xf>
    <xf borderId="4" fillId="21" fontId="2" numFmtId="0" xfId="0" applyBorder="1" applyFont="1"/>
    <xf borderId="4" fillId="21" fontId="15" numFmtId="0" xfId="0" applyBorder="1" applyFont="1"/>
    <xf borderId="42" fillId="21" fontId="2" numFmtId="0" xfId="0" applyAlignment="1" applyBorder="1" applyFont="1">
      <alignment horizontal="right"/>
    </xf>
    <xf borderId="42" fillId="21" fontId="2" numFmtId="0" xfId="0" applyBorder="1" applyFont="1"/>
    <xf borderId="42" fillId="21" fontId="15" numFmtId="0" xfId="0" applyBorder="1" applyFont="1"/>
    <xf borderId="4" fillId="22" fontId="2" numFmtId="0" xfId="0" applyAlignment="1" applyBorder="1" applyFill="1" applyFont="1">
      <alignment horizontal="right"/>
    </xf>
    <xf borderId="4" fillId="22" fontId="2" numFmtId="0" xfId="0" applyBorder="1" applyFont="1"/>
    <xf borderId="4" fillId="22" fontId="15" numFmtId="0" xfId="0" applyBorder="1" applyFont="1"/>
  </cellXfs>
  <cellStyles count="1">
    <cellStyle xfId="0" name="Normal" builtinId="0"/>
  </cellStyles>
  <dxfs count="10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C5E0B3"/>
          <bgColor rgb="FFC5E0B3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BFE"/>
          <bgColor rgb="FFE8FBFE"/>
        </patternFill>
      </fill>
      <border/>
    </dxf>
    <dxf>
      <font/>
      <fill>
        <patternFill patternType="solid">
          <fgColor rgb="FFE2FFF6"/>
          <bgColor rgb="FFE2FFF6"/>
        </patternFill>
      </fill>
      <border/>
    </dxf>
    <dxf>
      <font/>
      <fill>
        <patternFill patternType="solid">
          <fgColor rgb="FFEAFCFF"/>
          <bgColor rgb="FFEAFCFF"/>
        </patternFill>
      </fill>
      <border/>
    </dxf>
    <dxf>
      <font/>
      <fill>
        <patternFill patternType="solid">
          <fgColor rgb="FF0B5394"/>
          <bgColor rgb="FF0B5394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6">
    <tableStyle count="3" pivot="0" name="Team-style">
      <tableStyleElement dxfId="1" type="headerRow"/>
      <tableStyleElement dxfId="2" type="firstRowStripe"/>
      <tableStyleElement dxfId="3" type="secondRowStripe"/>
    </tableStyle>
    <tableStyle count="2" pivot="0" name="Sheet 2 week 1-style">
      <tableStyleElement dxfId="4" type="firstRowStripe"/>
      <tableStyleElement dxfId="5" type="secondRowStripe"/>
    </tableStyle>
    <tableStyle count="2" pivot="0" name="Sheet 2 week 1-style 2">
      <tableStyleElement dxfId="4" type="firstRowStripe"/>
      <tableStyleElement dxfId="6" type="secondRowStripe"/>
    </tableStyle>
    <tableStyle count="2" pivot="0" name="Sheet 2 week 1-style 3">
      <tableStyleElement dxfId="4" type="firstRowStripe"/>
      <tableStyleElement dxfId="6" type="secondRowStripe"/>
    </tableStyle>
    <tableStyle count="2" pivot="0" name="Sheet 2 week 1-style 4">
      <tableStyleElement dxfId="4" type="firstRowStripe"/>
      <tableStyleElement dxfId="7" type="secondRowStripe"/>
    </tableStyle>
    <tableStyle count="3" pivot="0" name="Dataset-style">
      <tableStyleElement dxfId="8" type="headerRow"/>
      <tableStyleElement dxfId="4" type="firstRowStripe"/>
      <tableStyleElement dxfId="9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76200</xdr:colOff>
      <xdr:row>5</xdr:row>
      <xdr:rowOff>104775</xdr:rowOff>
    </xdr:from>
    <xdr:ext cx="4057650" cy="3409950"/>
    <xdr:pic>
      <xdr:nvPicPr>
        <xdr:cNvPr descr="Commission Calculator Stock Illustrations – 199 Commission Calculator Stock  Illustrations, Vectors &amp; Clipart - Dreamstime" id="0" name="image1.jp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114300</xdr:colOff>
      <xdr:row>44</xdr:row>
      <xdr:rowOff>361950</xdr:rowOff>
    </xdr:from>
    <xdr:ext cx="276225" cy="323850"/>
    <xdr:pic>
      <xdr:nvPicPr>
        <xdr:cNvPr id="0" name="image3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95250</xdr:colOff>
      <xdr:row>12</xdr:row>
      <xdr:rowOff>85725</xdr:rowOff>
    </xdr:from>
    <xdr:ext cx="276225" cy="323850"/>
    <xdr:pic>
      <xdr:nvPicPr>
        <xdr:cNvPr id="0" name="image3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114300</xdr:colOff>
      <xdr:row>24</xdr:row>
      <xdr:rowOff>200025</xdr:rowOff>
    </xdr:from>
    <xdr:ext cx="304800" cy="3143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114300</xdr:colOff>
      <xdr:row>33</xdr:row>
      <xdr:rowOff>323850</xdr:rowOff>
    </xdr:from>
    <xdr:ext cx="304800" cy="3143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3" displayName="Table_1" name="Table_1" id="1">
  <tableColumns count="3">
    <tableColumn name="Thành Viên" id="1"/>
    <tableColumn name="Tên discord" id="2"/>
    <tableColumn name="Username discord" id="3"/>
  </tableColumns>
  <tableStyleInfo name="Team-style" showColumnStripes="0" showFirstColumn="1" showLastColumn="1" showRowStripes="1"/>
</table>
</file>

<file path=xl/tables/table2.xml><?xml version="1.0" encoding="utf-8"?>
<table xmlns="http://schemas.openxmlformats.org/spreadsheetml/2006/main" headerRowCount="0" ref="D17:Q22" displayName="Table_2" name="Table_2" id="2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Sheet 2 week 1-style" showColumnStripes="0" showFirstColumn="1" showLastColumn="1" showRowStripes="1"/>
</table>
</file>

<file path=xl/tables/table3.xml><?xml version="1.0" encoding="utf-8"?>
<table xmlns="http://schemas.openxmlformats.org/spreadsheetml/2006/main" headerRowCount="0" ref="D28:Q33" displayName="Table_3" name="Table_3" id="3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Sheet 2 week 1-style 2" showColumnStripes="0" showFirstColumn="1" showLastColumn="1" showRowStripes="1"/>
</table>
</file>

<file path=xl/tables/table4.xml><?xml version="1.0" encoding="utf-8"?>
<table xmlns="http://schemas.openxmlformats.org/spreadsheetml/2006/main" headerRowCount="0" ref="D38:Q43" displayName="Table_4" name="Table_4" id="4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Sheet 2 week 1-style 3" showColumnStripes="0" showFirstColumn="1" showLastColumn="1" showRowStripes="1"/>
</table>
</file>

<file path=xl/tables/table5.xml><?xml version="1.0" encoding="utf-8"?>
<table xmlns="http://schemas.openxmlformats.org/spreadsheetml/2006/main" headerRowCount="0" ref="E49:Q54" displayName="Table_5" name="Table_5" id="5">
  <tableColumns count="1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</tableColumns>
  <tableStyleInfo name="Sheet 2 week 1-style 4" showColumnStripes="0" showFirstColumn="1" showLastColumn="1" showRowStripes="1"/>
</table>
</file>

<file path=xl/tables/table6.xml><?xml version="1.0" encoding="utf-8"?>
<table xmlns="http://schemas.openxmlformats.org/spreadsheetml/2006/main" ref="A1:L205" displayName="Table_6" name="Table_6" id="6">
  <tableColumns count="12">
    <tableColumn name="Order Date" id="1"/>
    <tableColumn name="Customer Name" id="2"/>
    <tableColumn name="Country" id="3"/>
    <tableColumn name="Region" id="4"/>
    <tableColumn name="Value of the Order" id="5"/>
    <tableColumn name="Order Type" id="6"/>
    <tableColumn name="Sales Rep" id="7"/>
    <tableColumn name="Transaction currency" id="8"/>
    <tableColumn name="Sale Rep IS  E7" id="9"/>
    <tableColumn name="Top Customers" id="10"/>
    <tableColumn name="OLD/NEW customer" id="11"/>
    <tableColumn name="Country IS E11" id="12"/>
  </tableColumns>
  <tableStyleInfo name="Datas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9" Type="http://schemas.openxmlformats.org/officeDocument/2006/relationships/table" Target="../tables/table5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Relationship Id="rId8" Type="http://schemas.openxmlformats.org/officeDocument/2006/relationships/table" Target="../tables/table4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6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548135"/>
    <pageSetUpPr/>
  </sheetPr>
  <sheetViews>
    <sheetView workbookViewId="0"/>
  </sheetViews>
  <sheetFormatPr customHeight="1" defaultColWidth="11.22" defaultRowHeight="15.0"/>
  <cols>
    <col customWidth="1" min="1" max="1" width="15.0"/>
    <col customWidth="1" min="2" max="2" width="16.33"/>
    <col customWidth="1" min="3" max="3" width="17.6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5">
      <c r="A5" s="3"/>
    </row>
    <row r="7">
      <c r="A7" s="4"/>
    </row>
    <row r="9">
      <c r="A9" s="4"/>
    </row>
    <row r="11">
      <c r="A11" s="4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5496"/>
    <pageSetUpPr/>
  </sheetPr>
  <sheetViews>
    <sheetView showGridLines="0" workbookViewId="0"/>
  </sheetViews>
  <sheetFormatPr customHeight="1" defaultColWidth="11.22" defaultRowHeight="15.0"/>
  <cols>
    <col customWidth="1" min="1" max="1" width="5.11"/>
    <col customWidth="1" min="2" max="2" width="26.89"/>
    <col customWidth="1" min="3" max="3" width="11.89"/>
    <col customWidth="1" min="4" max="4" width="10.89"/>
    <col customWidth="1" min="5" max="5" width="13.0"/>
    <col customWidth="1" min="6" max="6" width="12.44"/>
  </cols>
  <sheetData>
    <row r="3">
      <c r="B3" s="5" t="s">
        <v>9</v>
      </c>
    </row>
    <row r="4" ht="18.0" customHeight="1"/>
    <row r="5" ht="6.75" customHeight="1">
      <c r="A5" s="6"/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9"/>
      <c r="N5" s="10"/>
      <c r="O5" s="10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9.0" customHeight="1">
      <c r="A6" s="11"/>
      <c r="B6" s="12" t="s">
        <v>10</v>
      </c>
      <c r="F6" s="13"/>
      <c r="G6" s="13"/>
      <c r="H6" s="13"/>
      <c r="I6" s="13"/>
      <c r="J6" s="13"/>
      <c r="K6" s="13"/>
      <c r="L6" s="13"/>
      <c r="M6" s="13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20.25" customHeight="1">
      <c r="B7" s="14" t="s">
        <v>11</v>
      </c>
      <c r="C7" s="15"/>
      <c r="D7" s="16"/>
      <c r="E7" s="17"/>
      <c r="F7" s="18" t="str">
        <f>IF(ISBLANK(E7),"*please write here","")</f>
        <v>*please write here</v>
      </c>
    </row>
    <row r="8" ht="8.25" customHeight="1">
      <c r="B8" s="19"/>
      <c r="C8" s="20"/>
      <c r="D8" s="20"/>
      <c r="E8" s="21"/>
      <c r="F8" s="22"/>
    </row>
    <row r="9" ht="20.25" customHeight="1">
      <c r="B9" s="23" t="s">
        <v>12</v>
      </c>
      <c r="C9" s="8"/>
      <c r="D9" s="9"/>
      <c r="E9" s="24" t="str">
        <f t="array" ref="E9">IFERROR(INDEX('Employees '!A2:E32, MATCH(E11,'Employees '!E2:E32,0),2),"Not found")</f>
        <v>Not found</v>
      </c>
    </row>
    <row r="10" ht="25.5" customHeight="1">
      <c r="B10" s="25" t="s">
        <v>13</v>
      </c>
      <c r="C10" s="26"/>
      <c r="D10" s="27"/>
      <c r="E10" s="28" t="str">
        <f t="array" ref="E10">IFERROR(INDEX('Employees '!A2:E32, MATCH(E7,'Employees '!B2:B32,0),4),"Not found")</f>
        <v>Not found</v>
      </c>
    </row>
    <row r="11" ht="20.25" customHeight="1">
      <c r="B11" s="23" t="s">
        <v>14</v>
      </c>
      <c r="C11" s="8"/>
      <c r="D11" s="9"/>
      <c r="E11" s="29" t="str">
        <f t="array" ref="E11">IFERROR(INDEX('Employees '!A2:E32, MATCH(E7,'Employees '!B2:B32,0),5),"Not found")</f>
        <v>Not found</v>
      </c>
    </row>
    <row r="12" ht="20.25" customHeight="1">
      <c r="B12" s="23" t="s">
        <v>15</v>
      </c>
      <c r="C12" s="8"/>
      <c r="D12" s="9"/>
      <c r="E12" s="29" t="str">
        <f t="array" ref="E12">IFERROR(INDEX('Employees '!A2:F32, MATCH(E7,'Employees '!B2:B32,0),6),"Not found")</f>
        <v>Not found</v>
      </c>
    </row>
    <row r="13" ht="21.0" customHeight="1">
      <c r="B13" s="19"/>
      <c r="C13" s="20"/>
      <c r="D13" s="20"/>
      <c r="E13" s="21"/>
      <c r="F13" s="22"/>
    </row>
    <row r="14" ht="20.25" customHeight="1">
      <c r="B14" s="14" t="s">
        <v>16</v>
      </c>
      <c r="C14" s="15"/>
      <c r="D14" s="16"/>
      <c r="E14" s="17" t="s">
        <v>17</v>
      </c>
      <c r="F14" s="18" t="str">
        <f>IF(ISBLANK(E14),"*please write here","")</f>
        <v/>
      </c>
      <c r="G14" s="30"/>
    </row>
    <row r="15" ht="11.25" customHeight="1">
      <c r="C15" s="20"/>
    </row>
    <row r="16">
      <c r="B16" s="31" t="s">
        <v>18</v>
      </c>
      <c r="C16" s="32"/>
      <c r="D16" s="32"/>
      <c r="E16" s="33">
        <f>F21*O33+F22*O41+F23*O49+F24*O57 - F25</f>
        <v>-120000</v>
      </c>
    </row>
    <row r="17">
      <c r="B17" s="34"/>
      <c r="C17" s="20"/>
      <c r="D17" s="20"/>
      <c r="E17" s="20"/>
    </row>
    <row r="19" ht="30.75" customHeight="1">
      <c r="A19" s="6"/>
      <c r="B19" s="35" t="s">
        <v>19</v>
      </c>
      <c r="H19" s="36"/>
      <c r="I19" s="36"/>
      <c r="J19" s="36"/>
      <c r="K19" s="36"/>
      <c r="L19" s="36"/>
      <c r="M19" s="3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34.5" customHeight="1">
      <c r="B20" s="37" t="s">
        <v>20</v>
      </c>
      <c r="C20" s="38"/>
      <c r="D20" s="39"/>
      <c r="E20" s="40" t="s">
        <v>21</v>
      </c>
      <c r="F20" s="41" t="s">
        <v>22</v>
      </c>
    </row>
    <row r="21" ht="27.0" customHeight="1">
      <c r="B21" s="42" t="s">
        <v>23</v>
      </c>
      <c r="C21" s="8"/>
      <c r="D21" s="9"/>
      <c r="E21" s="43">
        <v>0.5</v>
      </c>
      <c r="F21" s="44">
        <f t="shared" ref="F21:F24" si="1">$F$25*E21</f>
        <v>60000</v>
      </c>
    </row>
    <row r="22" ht="27.0" customHeight="1">
      <c r="B22" s="45" t="s">
        <v>24</v>
      </c>
      <c r="C22" s="8"/>
      <c r="D22" s="9"/>
      <c r="E22" s="43">
        <v>0.2</v>
      </c>
      <c r="F22" s="44">
        <f t="shared" si="1"/>
        <v>24000</v>
      </c>
    </row>
    <row r="23" ht="27.0" customHeight="1">
      <c r="B23" s="42" t="s">
        <v>25</v>
      </c>
      <c r="C23" s="8"/>
      <c r="D23" s="9"/>
      <c r="E23" s="43">
        <v>0.1</v>
      </c>
      <c r="F23" s="44">
        <f t="shared" si="1"/>
        <v>12000</v>
      </c>
    </row>
    <row r="24" ht="26.25" customHeight="1">
      <c r="B24" s="42" t="s">
        <v>26</v>
      </c>
      <c r="C24" s="8"/>
      <c r="D24" s="9"/>
      <c r="E24" s="43">
        <v>0.2</v>
      </c>
      <c r="F24" s="44">
        <f t="shared" si="1"/>
        <v>24000</v>
      </c>
    </row>
    <row r="25" ht="26.25" customHeight="1">
      <c r="B25" s="46" t="s">
        <v>27</v>
      </c>
      <c r="C25" s="47"/>
      <c r="D25" s="48"/>
      <c r="E25" s="49">
        <v>1.0</v>
      </c>
      <c r="F25" s="50">
        <v>120000.0</v>
      </c>
      <c r="G25" s="51" t="s">
        <v>28</v>
      </c>
    </row>
    <row r="28" ht="25.5" customHeight="1">
      <c r="B28" s="52" t="s">
        <v>29</v>
      </c>
    </row>
    <row r="29" ht="7.5" customHeight="1"/>
    <row r="30">
      <c r="A30" s="20"/>
      <c r="B30" s="53"/>
      <c r="C30" s="54" t="s">
        <v>30</v>
      </c>
      <c r="D30" s="54" t="s">
        <v>31</v>
      </c>
      <c r="E30" s="54" t="s">
        <v>17</v>
      </c>
      <c r="F30" s="54" t="s">
        <v>32</v>
      </c>
      <c r="G30" s="54" t="s">
        <v>33</v>
      </c>
      <c r="H30" s="54" t="s">
        <v>34</v>
      </c>
      <c r="I30" s="54" t="s">
        <v>35</v>
      </c>
      <c r="J30" s="54" t="s">
        <v>36</v>
      </c>
      <c r="K30" s="54" t="s">
        <v>37</v>
      </c>
      <c r="L30" s="54" t="s">
        <v>38</v>
      </c>
      <c r="M30" s="54" t="s">
        <v>39</v>
      </c>
      <c r="N30" s="54" t="s">
        <v>40</v>
      </c>
      <c r="O30" s="55" t="s">
        <v>41</v>
      </c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8.75" customHeight="1">
      <c r="B31" s="56" t="s">
        <v>42</v>
      </c>
      <c r="C31" s="57" t="str">
        <f t="array" ref="C31">IFERROR(INDEX('Sheet 2 week 1'!$E$20:$P$22,1,1):INDEX('Sheet 2 week 1'!$E$20:$P$22,3,MONTH(DATEVALUE('Sheet 1 week 1'!$E$14&amp;1))),"* Please click E7 and E14")</f>
        <v>* Please click E7 and E14</v>
      </c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 t="str">
        <f t="array" ref="O31">IFERROR(INDEX('Sheet 2 week 1'!$E$20:$P$22,1,MONTH(DATEVALUE('Sheet 1 week 1'!$E$14&amp;1))),"0")</f>
        <v>0</v>
      </c>
    </row>
    <row r="32" ht="18.75" customHeight="1">
      <c r="B32" s="58" t="s">
        <v>43</v>
      </c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60" t="str">
        <f t="array" ref="O32">IFERROR(INDEX('Sheet 2 week 1'!$E$20:$P$22,2,MONTH(DATEVALUE('Sheet 1 week 1'!$E$14&amp;1))),"0")</f>
        <v>0</v>
      </c>
    </row>
    <row r="33" ht="18.75" customHeight="1">
      <c r="B33" s="56" t="s">
        <v>44</v>
      </c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 t="str">
        <f t="array" ref="O33">IFERROR(INDEX('Sheet 2 week 1'!$E$20:$P$22,3,MONTH(DATEVALUE('Sheet 1 week 1'!$E$14&amp;1))),"0")</f>
        <v>0</v>
      </c>
    </row>
    <row r="35" ht="15.0" customHeight="1">
      <c r="B35" s="61"/>
    </row>
    <row r="36" ht="25.5" customHeight="1">
      <c r="B36" s="62" t="s">
        <v>45</v>
      </c>
    </row>
    <row r="37" ht="7.5" customHeight="1"/>
    <row r="38">
      <c r="A38" s="20"/>
      <c r="B38" s="53"/>
      <c r="C38" s="54" t="s">
        <v>30</v>
      </c>
      <c r="D38" s="54" t="s">
        <v>31</v>
      </c>
      <c r="E38" s="54" t="s">
        <v>17</v>
      </c>
      <c r="F38" s="54" t="s">
        <v>32</v>
      </c>
      <c r="G38" s="54" t="s">
        <v>33</v>
      </c>
      <c r="H38" s="54" t="s">
        <v>34</v>
      </c>
      <c r="I38" s="54" t="s">
        <v>35</v>
      </c>
      <c r="J38" s="54" t="s">
        <v>36</v>
      </c>
      <c r="K38" s="54" t="s">
        <v>37</v>
      </c>
      <c r="L38" s="54" t="s">
        <v>38</v>
      </c>
      <c r="M38" s="54" t="s">
        <v>39</v>
      </c>
      <c r="N38" s="54" t="s">
        <v>40</v>
      </c>
      <c r="O38" s="55" t="s">
        <v>41</v>
      </c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8.75" customHeight="1">
      <c r="B39" s="56" t="s">
        <v>42</v>
      </c>
      <c r="C39" s="57" t="str">
        <f t="array" ref="C39">IFERROR(INDEX('Sheet 2 week 1'!$E$31:$P$33,1,1):INDEX('Sheet 2 week 1'!$E$31:$P$33,3,MONTH(DATEVALUE('Sheet 1 week 1'!$E$14&amp;1))),"* Please click E7 and E14")</f>
        <v>* Please click E7 and E14</v>
      </c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 t="str">
        <f t="array" ref="O39">IFERROR(INDEX('Sheet 2 week 1'!$E$31:$P$33,1,MONTH(DATEVALUE('Sheet 1 week 1'!$E$14&amp;1))),"0")</f>
        <v>0</v>
      </c>
    </row>
    <row r="40" ht="18.75" customHeight="1">
      <c r="B40" s="58" t="s">
        <v>43</v>
      </c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59" t="str">
        <f t="array" ref="O40">IFERROR(INDEX('Sheet 2 week 1'!$E$31:$P$33,2,MONTH(DATEVALUE('Sheet 1 week 1'!$E$14&amp;1))),"0")</f>
        <v>0</v>
      </c>
    </row>
    <row r="41" ht="18.75" customHeight="1">
      <c r="B41" s="56" t="s">
        <v>44</v>
      </c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 t="str">
        <f t="array" ref="O41">IFERROR(INDEX('Sheet 2 week 1'!$E$31:$P$33,3,MONTH(DATEVALUE('Sheet 1 week 1'!$E$14&amp;1))),"0")</f>
        <v>0</v>
      </c>
    </row>
    <row r="44" ht="25.5" customHeight="1">
      <c r="B44" s="62" t="s">
        <v>46</v>
      </c>
    </row>
    <row r="45" ht="7.5" customHeight="1"/>
    <row r="46">
      <c r="A46" s="20"/>
      <c r="B46" s="53"/>
      <c r="C46" s="54" t="s">
        <v>30</v>
      </c>
      <c r="D46" s="54" t="s">
        <v>31</v>
      </c>
      <c r="E46" s="54" t="s">
        <v>17</v>
      </c>
      <c r="F46" s="54" t="s">
        <v>32</v>
      </c>
      <c r="G46" s="54" t="s">
        <v>33</v>
      </c>
      <c r="H46" s="54" t="s">
        <v>34</v>
      </c>
      <c r="I46" s="54" t="s">
        <v>35</v>
      </c>
      <c r="J46" s="54" t="s">
        <v>36</v>
      </c>
      <c r="K46" s="54" t="s">
        <v>37</v>
      </c>
      <c r="L46" s="54" t="s">
        <v>38</v>
      </c>
      <c r="M46" s="54" t="s">
        <v>39</v>
      </c>
      <c r="N46" s="54" t="s">
        <v>40</v>
      </c>
      <c r="O46" s="55" t="s">
        <v>41</v>
      </c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8.75" customHeight="1">
      <c r="B47" s="56" t="s">
        <v>42</v>
      </c>
      <c r="C47" s="65" t="str">
        <f t="array" ref="C47">IFERROR(INDEX('Sheet 2 week 1'!$E$41:$P$43,1,1):INDEX('Sheet 2 week 1'!$E$41:$P$43,3,MONTH(DATEVALUE('Sheet 1 week 1'!$E$14&amp;1))),"* Please click E7 and E14")</f>
        <v>* Please click E7 and E14</v>
      </c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57" t="str">
        <f t="array" ref="O47">IFERROR(INDEX('Sheet 2 week 1'!$E$41:$P$43,1,MONTH(DATEVALUE('Sheet 1 week 1'!$E$14&amp;1))),"0")</f>
        <v>0</v>
      </c>
    </row>
    <row r="48" ht="18.75" customHeight="1">
      <c r="B48" s="58" t="s">
        <v>43</v>
      </c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 t="str">
        <f t="array" ref="O48">IFERROR(INDEX('Sheet 2 week 1'!$E$41:$P$43,2,MONTH(DATEVALUE('Sheet 1 week 1'!$E$14&amp;1))),"0")</f>
        <v>0</v>
      </c>
    </row>
    <row r="49" ht="18.75" customHeight="1">
      <c r="B49" s="56" t="s">
        <v>44</v>
      </c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 t="str">
        <f t="array" ref="O49">IFERROR(INDEX('Sheet 2 week 1'!$E$41:$P$43,3,MONTH(DATEVALUE('Sheet 1 week 1'!$E$14&amp;1))),"0")</f>
        <v>0</v>
      </c>
    </row>
    <row r="51" ht="15.0" customHeight="1">
      <c r="B51" s="61"/>
    </row>
    <row r="52" ht="25.5" customHeight="1">
      <c r="B52" s="66" t="s">
        <v>47</v>
      </c>
    </row>
    <row r="53" ht="7.5" customHeight="1"/>
    <row r="54">
      <c r="A54" s="20"/>
      <c r="B54" s="53"/>
      <c r="C54" s="54" t="s">
        <v>30</v>
      </c>
      <c r="D54" s="54" t="s">
        <v>31</v>
      </c>
      <c r="E54" s="54" t="s">
        <v>17</v>
      </c>
      <c r="F54" s="54" t="s">
        <v>32</v>
      </c>
      <c r="G54" s="54" t="s">
        <v>33</v>
      </c>
      <c r="H54" s="54" t="s">
        <v>34</v>
      </c>
      <c r="I54" s="54" t="s">
        <v>35</v>
      </c>
      <c r="J54" s="54" t="s">
        <v>36</v>
      </c>
      <c r="K54" s="54" t="s">
        <v>37</v>
      </c>
      <c r="L54" s="54" t="s">
        <v>38</v>
      </c>
      <c r="M54" s="54" t="s">
        <v>39</v>
      </c>
      <c r="N54" s="54" t="s">
        <v>40</v>
      </c>
      <c r="O54" s="55" t="s">
        <v>41</v>
      </c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8.75" customHeight="1">
      <c r="B55" s="56" t="s">
        <v>42</v>
      </c>
      <c r="C55" s="57" t="str">
        <f t="array" ref="C55">IFERROR(INDEX('Sheet 2 week 1'!$E$52:$P$54,1,1):INDEX('Sheet 2 week 1'!$E$52:$P$54,3,MONTH(DATEVALUE('Sheet 1 week 1'!$E$14&amp;1))),"* Please click  E7 and E14")</f>
        <v>* Please click  E7 and E14</v>
      </c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 t="str">
        <f t="array" ref="O55">IFERROR(INDEX('Sheet 2 week 1'!$E$52:$P$54,1,MONTH(DATEVALUE('Sheet 1 week 1'!$E$14&amp;1))),"0")</f>
        <v>0</v>
      </c>
    </row>
    <row r="56" ht="18.75" customHeight="1">
      <c r="B56" s="58" t="s">
        <v>43</v>
      </c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59" t="str">
        <f t="array" ref="O56">IFERROR(INDEX('Sheet 2 week 1'!$E$52:$P$54,2,MONTH(DATEVALUE('Sheet 1 week 1'!$E$14&amp;1))),"0")</f>
        <v>0</v>
      </c>
    </row>
    <row r="57" ht="18.75" customHeight="1">
      <c r="B57" s="56" t="s">
        <v>44</v>
      </c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 t="str">
        <f t="array" ref="O57">IFERROR(INDEX('Sheet 2 week 1'!$E$52:$P$54,3,MONTH(DATEVALUE('Sheet 1 week 1'!$E$14&amp;1))),"0")</f>
        <v>0</v>
      </c>
    </row>
    <row r="59" ht="15.0" customHeight="1">
      <c r="B59" s="61"/>
    </row>
  </sheetData>
  <mergeCells count="17">
    <mergeCell ref="B3:O3"/>
    <mergeCell ref="B5:M5"/>
    <mergeCell ref="B6:E6"/>
    <mergeCell ref="B7:D7"/>
    <mergeCell ref="B9:D9"/>
    <mergeCell ref="B10:D10"/>
    <mergeCell ref="B11:D11"/>
    <mergeCell ref="B23:D23"/>
    <mergeCell ref="B24:D24"/>
    <mergeCell ref="B25:D25"/>
    <mergeCell ref="B12:D12"/>
    <mergeCell ref="B14:D14"/>
    <mergeCell ref="B16:D16"/>
    <mergeCell ref="B19:G19"/>
    <mergeCell ref="B20:D20"/>
    <mergeCell ref="B21:D21"/>
    <mergeCell ref="B22:D22"/>
  </mergeCells>
  <dataValidations>
    <dataValidation type="list" allowBlank="1" sqref="E7:E8 E13">
      <formula1>'Employees '!$J$4:$J$25</formula1>
    </dataValidation>
    <dataValidation type="list" allowBlank="1" showErrorMessage="1" sqref="E14">
      <formula1>'Sheet 2 week 1'!$E$16:$P$16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E75B5"/>
    <pageSetUpPr/>
  </sheetPr>
  <sheetViews>
    <sheetView showGridLines="0" workbookViewId="0"/>
  </sheetViews>
  <sheetFormatPr customHeight="1" defaultColWidth="11.22" defaultRowHeight="15.0"/>
  <cols>
    <col customWidth="1" min="1" max="1" width="3.56"/>
    <col customWidth="1" min="2" max="2" width="2.67"/>
    <col customWidth="1" min="3" max="3" width="4.0"/>
    <col customWidth="1" min="4" max="4" width="20.78"/>
    <col customWidth="1" min="5" max="11" width="11.11"/>
    <col customWidth="1" min="12" max="12" width="12.44"/>
    <col customWidth="1" min="13" max="13" width="11.56"/>
    <col customWidth="1" min="14" max="16" width="11.11"/>
    <col customWidth="1" min="17" max="17" width="13.67"/>
    <col customWidth="1" min="18" max="18" width="5.44"/>
    <col customWidth="1" min="19" max="19" width="27.56"/>
    <col customWidth="1" min="20" max="20" width="20.44"/>
    <col customWidth="1" min="21" max="28" width="8.56"/>
  </cols>
  <sheetData>
    <row r="1">
      <c r="C1" s="67"/>
      <c r="Q1" s="68"/>
    </row>
    <row r="2">
      <c r="C2" s="67"/>
      <c r="Q2" s="68"/>
    </row>
    <row r="3">
      <c r="C3" s="67"/>
      <c r="D3" s="5" t="s">
        <v>9</v>
      </c>
      <c r="Q3" s="69"/>
    </row>
    <row r="4" ht="18.0" customHeight="1">
      <c r="C4" s="67"/>
      <c r="Q4" s="68"/>
    </row>
    <row r="5" ht="6.75" customHeight="1">
      <c r="A5" s="70"/>
      <c r="B5" s="8"/>
      <c r="C5" s="8"/>
      <c r="D5" s="8"/>
      <c r="E5" s="8"/>
      <c r="F5" s="8"/>
      <c r="G5" s="8"/>
      <c r="H5" s="8"/>
      <c r="I5" s="8"/>
      <c r="J5" s="8"/>
      <c r="K5" s="8"/>
      <c r="L5" s="9"/>
      <c r="M5" s="71"/>
      <c r="N5" s="10"/>
      <c r="O5" s="10"/>
      <c r="P5" s="10"/>
      <c r="Q5" s="72"/>
      <c r="R5" s="6"/>
      <c r="S5" s="6"/>
      <c r="T5" s="6"/>
      <c r="U5" s="6"/>
      <c r="V5" s="6"/>
      <c r="W5" s="6"/>
      <c r="X5" s="6"/>
      <c r="Y5" s="6"/>
      <c r="Z5" s="6"/>
    </row>
    <row r="6" ht="18.0" customHeight="1">
      <c r="C6" s="73"/>
      <c r="H6" s="74"/>
      <c r="I6" s="74"/>
      <c r="J6" s="74"/>
      <c r="K6" s="74"/>
      <c r="Q6" s="68"/>
    </row>
    <row r="7" ht="54.0" customHeight="1">
      <c r="C7" s="73"/>
      <c r="G7" s="75"/>
      <c r="H7" s="76" t="s">
        <v>20</v>
      </c>
      <c r="I7" s="8"/>
      <c r="J7" s="8"/>
      <c r="K7" s="9"/>
      <c r="L7" s="77" t="s">
        <v>48</v>
      </c>
      <c r="N7" s="78"/>
      <c r="O7" s="78"/>
      <c r="P7" s="78"/>
      <c r="Q7" s="68"/>
    </row>
    <row r="8" ht="24.75" customHeight="1">
      <c r="C8" s="73"/>
      <c r="G8" s="20"/>
      <c r="H8" s="42" t="s">
        <v>23</v>
      </c>
      <c r="I8" s="8"/>
      <c r="J8" s="8"/>
      <c r="K8" s="9"/>
      <c r="L8" s="79">
        <v>1000000.0</v>
      </c>
      <c r="N8" s="78"/>
      <c r="O8" s="78"/>
      <c r="P8" s="78"/>
      <c r="Q8" s="68"/>
      <c r="T8" s="20"/>
      <c r="U8" s="20"/>
    </row>
    <row r="9" ht="24.75" customHeight="1">
      <c r="C9" s="73"/>
      <c r="G9" s="20"/>
      <c r="H9" s="45" t="s">
        <v>24</v>
      </c>
      <c r="I9" s="8"/>
      <c r="J9" s="8"/>
      <c r="K9" s="9"/>
      <c r="L9" s="80">
        <v>1.0E7</v>
      </c>
      <c r="M9" s="81"/>
      <c r="N9" s="78"/>
      <c r="O9" s="78"/>
      <c r="P9" s="78"/>
      <c r="Q9" s="68"/>
      <c r="T9" s="20"/>
    </row>
    <row r="10" ht="24.0" customHeight="1">
      <c r="C10" s="73"/>
      <c r="G10" s="20"/>
      <c r="H10" s="42" t="s">
        <v>25</v>
      </c>
      <c r="I10" s="8"/>
      <c r="J10" s="8"/>
      <c r="K10" s="9"/>
      <c r="L10" s="80">
        <v>250000.0</v>
      </c>
      <c r="M10" s="81"/>
      <c r="Q10" s="68"/>
      <c r="T10" s="20"/>
    </row>
    <row r="11" ht="24.0" customHeight="1">
      <c r="C11" s="73"/>
      <c r="G11" s="20"/>
      <c r="H11" s="82" t="s">
        <v>26</v>
      </c>
      <c r="I11" s="83"/>
      <c r="J11" s="83"/>
      <c r="K11" s="84"/>
      <c r="L11" s="85">
        <v>100000.0</v>
      </c>
      <c r="M11" s="81"/>
      <c r="Q11" s="68"/>
    </row>
    <row r="12" ht="18.0" customHeight="1">
      <c r="C12" s="73"/>
      <c r="Q12" s="68"/>
    </row>
    <row r="13" ht="18.0" customHeight="1">
      <c r="C13" s="73" t="s">
        <v>49</v>
      </c>
      <c r="Q13" s="68"/>
    </row>
    <row r="14" ht="18.0" customHeight="1">
      <c r="A14" s="86"/>
      <c r="B14" s="87"/>
      <c r="D14" s="52" t="s">
        <v>50</v>
      </c>
      <c r="H14" s="88"/>
      <c r="Q14" s="68"/>
    </row>
    <row r="15" ht="9.0" customHeight="1">
      <c r="C15" s="67"/>
      <c r="Q15" s="68"/>
    </row>
    <row r="16">
      <c r="C16" s="67"/>
      <c r="D16" s="89"/>
      <c r="E16" s="90" t="s">
        <v>30</v>
      </c>
      <c r="F16" s="91" t="s">
        <v>31</v>
      </c>
      <c r="G16" s="91" t="s">
        <v>17</v>
      </c>
      <c r="H16" s="91" t="s">
        <v>32</v>
      </c>
      <c r="I16" s="91" t="s">
        <v>33</v>
      </c>
      <c r="J16" s="91" t="s">
        <v>34</v>
      </c>
      <c r="K16" s="91" t="s">
        <v>35</v>
      </c>
      <c r="L16" s="91" t="s">
        <v>36</v>
      </c>
      <c r="M16" s="91" t="s">
        <v>37</v>
      </c>
      <c r="N16" s="91" t="s">
        <v>38</v>
      </c>
      <c r="O16" s="91" t="s">
        <v>39</v>
      </c>
      <c r="P16" s="91" t="s">
        <v>40</v>
      </c>
      <c r="Q16" s="92" t="s">
        <v>41</v>
      </c>
    </row>
    <row r="17" ht="19.5" customHeight="1">
      <c r="C17" s="67"/>
      <c r="D17" s="93" t="s">
        <v>51</v>
      </c>
      <c r="E17" s="94">
        <f t="shared" ref="E17:P17" si="1">$Q$17/12</f>
        <v>83333.33333</v>
      </c>
      <c r="F17" s="94">
        <f t="shared" si="1"/>
        <v>83333.33333</v>
      </c>
      <c r="G17" s="94">
        <f t="shared" si="1"/>
        <v>83333.33333</v>
      </c>
      <c r="H17" s="94">
        <f t="shared" si="1"/>
        <v>83333.33333</v>
      </c>
      <c r="I17" s="94">
        <f t="shared" si="1"/>
        <v>83333.33333</v>
      </c>
      <c r="J17" s="94">
        <f t="shared" si="1"/>
        <v>83333.33333</v>
      </c>
      <c r="K17" s="94">
        <f t="shared" si="1"/>
        <v>83333.33333</v>
      </c>
      <c r="L17" s="94">
        <f t="shared" si="1"/>
        <v>83333.33333</v>
      </c>
      <c r="M17" s="94">
        <f t="shared" si="1"/>
        <v>83333.33333</v>
      </c>
      <c r="N17" s="94">
        <f t="shared" si="1"/>
        <v>83333.33333</v>
      </c>
      <c r="O17" s="94">
        <f t="shared" si="1"/>
        <v>83333.33333</v>
      </c>
      <c r="P17" s="94">
        <f t="shared" si="1"/>
        <v>83333.33333</v>
      </c>
      <c r="Q17" s="95">
        <f>L8</f>
        <v>1000000</v>
      </c>
    </row>
    <row r="18" ht="19.5" customHeight="1">
      <c r="C18" s="67"/>
      <c r="D18" s="93" t="s">
        <v>52</v>
      </c>
      <c r="E18" s="94">
        <f>E17</f>
        <v>83333.33333</v>
      </c>
      <c r="F18" s="94">
        <f>'Sheet 2 week 1'!$E18+F17</f>
        <v>166666.6667</v>
      </c>
      <c r="G18" s="94">
        <f>'Sheet 2 week 1'!$F18+G17</f>
        <v>250000</v>
      </c>
      <c r="H18" s="94">
        <f>'Sheet 2 week 1'!$G18+H17</f>
        <v>333333.3333</v>
      </c>
      <c r="I18" s="94">
        <f>'Sheet 2 week 1'!$H18+I17</f>
        <v>416666.6667</v>
      </c>
      <c r="J18" s="94">
        <f>'Sheet 2 week 1'!$I18+J17</f>
        <v>500000</v>
      </c>
      <c r="K18" s="94">
        <f>'Sheet 2 week 1'!$J18+K17</f>
        <v>583333.3333</v>
      </c>
      <c r="L18" s="94">
        <f>'Sheet 2 week 1'!$K18+L17</f>
        <v>666666.6667</v>
      </c>
      <c r="M18" s="94">
        <f>'Sheet 2 week 1'!$L18+M17</f>
        <v>750000</v>
      </c>
      <c r="N18" s="94">
        <f>'Sheet 2 week 1'!$M18+N17</f>
        <v>833333.3333</v>
      </c>
      <c r="O18" s="94">
        <f>'Sheet 2 week 1'!$N18+O17</f>
        <v>916666.6667</v>
      </c>
      <c r="P18" s="94">
        <f>'Sheet 2 week 1'!$O18+P17</f>
        <v>1000000</v>
      </c>
      <c r="Q18" s="94"/>
    </row>
    <row r="19" ht="19.5" customHeight="1">
      <c r="C19" s="67"/>
      <c r="D19" s="93" t="s">
        <v>53</v>
      </c>
      <c r="E19" s="94">
        <f>IFERROR(GETPIVOTDATA("Value of the Order",'Pivot Target 1'!$A$3,"Sales Rep",'Sheet 1 week 1'!$E$7,"Months (Order Date)",MONTH(DATEVALUE(E16&amp;1)),"Years (Order Date)",TEXT(Dataset!$N$4, "yyy")),0)</f>
        <v>0</v>
      </c>
      <c r="F19" s="94">
        <f>IFERROR(GETPIVOTDATA("Value of the Order",'Pivot Target 1'!$A$3,"Sales Rep",'Sheet 1 week 1'!$E$7,"Months (Order Date)",MONTH(DATEVALUE(F16&amp;1)),"Years (Order Date)",TEXT(Dataset!$N$4, "yyy")),0)</f>
        <v>0</v>
      </c>
      <c r="G19" s="94">
        <f>IFERROR(GETPIVOTDATA("Value of the Order",'Pivot Target 1'!$A$3,"Sales Rep",'Sheet 1 week 1'!$E$7,"Months (Order Date)",MONTH(DATEVALUE(G16&amp;1)),"Years (Order Date)",TEXT(Dataset!$N$4, "yyy")),0)</f>
        <v>0</v>
      </c>
      <c r="H19" s="94">
        <f>IFERROR(GETPIVOTDATA("Value of the Order",'Pivot Target 1'!$A$3,"Sales Rep",'Sheet 1 week 1'!$E$7,"Months (Order Date)",MONTH(DATEVALUE(H16&amp;1)),"Years (Order Date)",TEXT(Dataset!$N$4, "yyy")),0)</f>
        <v>0</v>
      </c>
      <c r="I19" s="94">
        <f>IFERROR(GETPIVOTDATA("Value of the Order",'Pivot Target 1'!$A$3,"Sales Rep",'Sheet 1 week 1'!$E$7,"Months (Order Date)",MONTH(DATEVALUE(I16&amp;1)),"Years (Order Date)",TEXT(Dataset!$N$4, "yyy")),0)</f>
        <v>0</v>
      </c>
      <c r="J19" s="94">
        <f>IFERROR(GETPIVOTDATA("Value of the Order",'Pivot Target 1'!$A$3,"Sales Rep",'Sheet 1 week 1'!$E$7,"Months (Order Date)",MONTH(DATEVALUE(J16&amp;1)),"Years (Order Date)",TEXT(Dataset!$N$4, "yyy")),0)</f>
        <v>0</v>
      </c>
      <c r="K19" s="94">
        <f>IFERROR(GETPIVOTDATA("Value of the Order",'Pivot Target 1'!$A$3,"Sales Rep",'Sheet 1 week 1'!$E$7,"Months (Order Date)",MONTH(DATEVALUE(K16&amp;1)),"Years (Order Date)",TEXT(Dataset!$N$4, "yyy")),0)</f>
        <v>0</v>
      </c>
      <c r="L19" s="94">
        <f>IFERROR(GETPIVOTDATA("Value of the Order",'Pivot Target 1'!$A$3,"Sales Rep",'Sheet 1 week 1'!$E$7,"Months (Order Date)",MONTH(DATEVALUE(L16&amp;1)),"Years (Order Date)",TEXT(Dataset!$N$4, "yyy")),0)</f>
        <v>0</v>
      </c>
      <c r="M19" s="94">
        <f>IFERROR(GETPIVOTDATA("Value of the Order",'Pivot Target 1'!$A$3,"Sales Rep",'Sheet 1 week 1'!$E$7,"Months (Order Date)",MONTH(DATEVALUE(M16&amp;1)),"Years (Order Date)",TEXT(Dataset!$N$4, "yyy")),0)</f>
        <v>0</v>
      </c>
      <c r="N19" s="94">
        <f>IFERROR(GETPIVOTDATA("Value of the Order",'Pivot Target 1'!$A$3,"Sales Rep",'Sheet 1 week 1'!$E$7,"Months (Order Date)",MONTH(DATEVALUE(N16&amp;1)),"Years (Order Date)",TEXT(Dataset!$N$4, "yyy")),0)</f>
        <v>0</v>
      </c>
      <c r="O19" s="94">
        <f>IFERROR(GETPIVOTDATA("Value of the Order",'Pivot Target 1'!$A$3,"Sales Rep",'Sheet 1 week 1'!$E$7,"Months (Order Date)",MONTH(DATEVALUE(O16&amp;1)),"Years (Order Date)",TEXT(Dataset!$N$4, "yyy")),0)</f>
        <v>0</v>
      </c>
      <c r="P19" s="94">
        <f>IFERROR(GETPIVOTDATA("Value of the Order",'Pivot Target 1'!$A$3,"Sales Rep",'Sheet 1 week 1'!$E$7,"Months (Order Date)",MONTH(DATEVALUE(P16&amp;1)),"Years (Order Date)",TEXT(Dataset!$N$4, "yyy")),0)</f>
        <v>0</v>
      </c>
      <c r="Q19" s="95">
        <f>SUM('Sheet 2 week 1'!$E19:$P19)</f>
        <v>0</v>
      </c>
    </row>
    <row r="20" ht="19.5" customHeight="1">
      <c r="C20" s="67"/>
      <c r="D20" s="93" t="s">
        <v>42</v>
      </c>
      <c r="E20" s="94">
        <f t="shared" ref="E20:P20" si="2">SUM($E$19:E19)</f>
        <v>0</v>
      </c>
      <c r="F20" s="94">
        <f t="shared" si="2"/>
        <v>0</v>
      </c>
      <c r="G20" s="94">
        <f t="shared" si="2"/>
        <v>0</v>
      </c>
      <c r="H20" s="94">
        <f t="shared" si="2"/>
        <v>0</v>
      </c>
      <c r="I20" s="94">
        <f t="shared" si="2"/>
        <v>0</v>
      </c>
      <c r="J20" s="94">
        <f t="shared" si="2"/>
        <v>0</v>
      </c>
      <c r="K20" s="94">
        <f t="shared" si="2"/>
        <v>0</v>
      </c>
      <c r="L20" s="94">
        <f t="shared" si="2"/>
        <v>0</v>
      </c>
      <c r="M20" s="94">
        <f t="shared" si="2"/>
        <v>0</v>
      </c>
      <c r="N20" s="94">
        <f t="shared" si="2"/>
        <v>0</v>
      </c>
      <c r="O20" s="94">
        <f t="shared" si="2"/>
        <v>0</v>
      </c>
      <c r="P20" s="94">
        <f t="shared" si="2"/>
        <v>0</v>
      </c>
      <c r="Q20" s="95">
        <f>'Sheet 2 week 1'!$P20</f>
        <v>0</v>
      </c>
    </row>
    <row r="21" ht="19.5" customHeight="1">
      <c r="C21" s="67"/>
      <c r="D21" s="93" t="s">
        <v>43</v>
      </c>
      <c r="E21" s="96">
        <f t="shared" ref="E21:P21" si="3">E20/E18</f>
        <v>0</v>
      </c>
      <c r="F21" s="96">
        <f t="shared" si="3"/>
        <v>0</v>
      </c>
      <c r="G21" s="96">
        <f t="shared" si="3"/>
        <v>0</v>
      </c>
      <c r="H21" s="96">
        <f t="shared" si="3"/>
        <v>0</v>
      </c>
      <c r="I21" s="96">
        <f t="shared" si="3"/>
        <v>0</v>
      </c>
      <c r="J21" s="96">
        <f t="shared" si="3"/>
        <v>0</v>
      </c>
      <c r="K21" s="96">
        <f t="shared" si="3"/>
        <v>0</v>
      </c>
      <c r="L21" s="96">
        <f t="shared" si="3"/>
        <v>0</v>
      </c>
      <c r="M21" s="96">
        <f t="shared" si="3"/>
        <v>0</v>
      </c>
      <c r="N21" s="96">
        <f t="shared" si="3"/>
        <v>0</v>
      </c>
      <c r="O21" s="96">
        <f t="shared" si="3"/>
        <v>0</v>
      </c>
      <c r="P21" s="96">
        <f t="shared" si="3"/>
        <v>0</v>
      </c>
      <c r="Q21" s="97">
        <f>'Sheet 2 week 1'!$P21</f>
        <v>0</v>
      </c>
    </row>
    <row r="22" ht="19.5" customHeight="1">
      <c r="C22" s="67"/>
      <c r="D22" s="93" t="s">
        <v>54</v>
      </c>
      <c r="E22" s="96">
        <f t="array" ref="E22">XLOOKUP(E21,'Xlookup Compensation scheme'!$Q$14:$Q$17,'Xlookup Compensation scheme'!D$14:D$17,,-1)</f>
        <v>0</v>
      </c>
      <c r="F22" s="96">
        <f t="array" ref="F22">XLOOKUP(F21,'Xlookup Compensation scheme'!$Q$14:$Q$17,'Xlookup Compensation scheme'!E$14:E$17,,-1)</f>
        <v>0</v>
      </c>
      <c r="G22" s="96">
        <f t="array" ref="G22">XLOOKUP(G21,'Xlookup Compensation scheme'!$Q$14:$Q$17,'Xlookup Compensation scheme'!F$14:F$17,,-1)</f>
        <v>0</v>
      </c>
      <c r="H22" s="96">
        <f t="array" ref="H22">XLOOKUP(H21,'Xlookup Compensation scheme'!$Q$14:$Q$17,'Xlookup Compensation scheme'!G$14:G$17,,-1)</f>
        <v>0</v>
      </c>
      <c r="I22" s="96">
        <f t="array" ref="I22">XLOOKUP(I21,'Xlookup Compensation scheme'!$Q$14:$Q$17,'Xlookup Compensation scheme'!H$14:H$17,,-1)</f>
        <v>0</v>
      </c>
      <c r="J22" s="96">
        <f t="array" ref="J22">XLOOKUP(J21,'Xlookup Compensation scheme'!$Q$14:$Q$17,'Xlookup Compensation scheme'!I$14:I$17,,-1)</f>
        <v>0</v>
      </c>
      <c r="K22" s="96">
        <f t="array" ref="K22">XLOOKUP(K21,'Xlookup Compensation scheme'!$Q$14:$Q$17,'Xlookup Compensation scheme'!J$14:J$17,,-1)</f>
        <v>0</v>
      </c>
      <c r="L22" s="96">
        <f t="array" ref="L22">XLOOKUP(L21,'Xlookup Compensation scheme'!$Q$14:$Q$17,'Xlookup Compensation scheme'!K$14:K$17,,-1)</f>
        <v>0</v>
      </c>
      <c r="M22" s="96">
        <f t="array" ref="M22">XLOOKUP(M21,'Xlookup Compensation scheme'!$Q$14:$Q$17,'Xlookup Compensation scheme'!L$14:L$17,,-1)</f>
        <v>0</v>
      </c>
      <c r="N22" s="96">
        <f t="array" ref="N22">XLOOKUP(N21,'Xlookup Compensation scheme'!$Q$14:$Q$17,'Xlookup Compensation scheme'!M$14:M$17,,-1)</f>
        <v>0</v>
      </c>
      <c r="O22" s="96">
        <f t="array" ref="O22">XLOOKUP(O21,'Xlookup Compensation scheme'!$Q$14:$Q$17,'Xlookup Compensation scheme'!N$14:N$17,,-1)</f>
        <v>0</v>
      </c>
      <c r="P22" s="96">
        <f t="array" ref="P22">XLOOKUP(P21,'Xlookup Compensation scheme'!$Q$14:$Q$17,'Xlookup Compensation scheme'!O$14:O$17,,-1)</f>
        <v>0</v>
      </c>
      <c r="Q22" s="97">
        <f>'Sheet 2 week 1'!$P22</f>
        <v>0</v>
      </c>
    </row>
    <row r="23">
      <c r="C23" s="67"/>
      <c r="Q23" s="68"/>
    </row>
    <row r="24">
      <c r="C24" s="73" t="s">
        <v>55</v>
      </c>
      <c r="E24" s="20"/>
      <c r="J24" s="88"/>
      <c r="Q24" s="68"/>
    </row>
    <row r="25" ht="42.0" customHeight="1">
      <c r="A25" s="87"/>
      <c r="B25" s="87"/>
      <c r="D25" s="62" t="s">
        <v>56</v>
      </c>
      <c r="Q25" s="68"/>
      <c r="S25" s="20"/>
      <c r="T25" s="20"/>
      <c r="U25" s="20"/>
      <c r="V25" s="20"/>
    </row>
    <row r="26" ht="9.0" customHeight="1">
      <c r="C26" s="67"/>
      <c r="Q26" s="68"/>
      <c r="S26" s="20"/>
      <c r="T26" s="20"/>
      <c r="U26" s="20"/>
      <c r="V26" s="20"/>
    </row>
    <row r="27">
      <c r="C27" s="67"/>
      <c r="D27" s="98"/>
      <c r="E27" s="99" t="s">
        <v>57</v>
      </c>
      <c r="F27" s="99" t="s">
        <v>58</v>
      </c>
      <c r="G27" s="99" t="s">
        <v>17</v>
      </c>
      <c r="H27" s="99" t="s">
        <v>32</v>
      </c>
      <c r="I27" s="99" t="s">
        <v>33</v>
      </c>
      <c r="J27" s="99" t="s">
        <v>34</v>
      </c>
      <c r="K27" s="99" t="s">
        <v>35</v>
      </c>
      <c r="L27" s="99" t="s">
        <v>36</v>
      </c>
      <c r="M27" s="99" t="s">
        <v>37</v>
      </c>
      <c r="N27" s="99" t="s">
        <v>38</v>
      </c>
      <c r="O27" s="99" t="s">
        <v>39</v>
      </c>
      <c r="P27" s="99" t="s">
        <v>40</v>
      </c>
      <c r="Q27" s="100" t="s">
        <v>41</v>
      </c>
      <c r="S27" s="3"/>
      <c r="U27" s="20"/>
      <c r="V27" s="20"/>
    </row>
    <row r="28" ht="19.5" customHeight="1">
      <c r="C28" s="67"/>
      <c r="D28" s="101" t="s">
        <v>51</v>
      </c>
      <c r="E28" s="94">
        <f t="shared" ref="E28:P28" si="4">$Q$38/12</f>
        <v>20833.33333</v>
      </c>
      <c r="F28" s="94">
        <f t="shared" si="4"/>
        <v>20833.33333</v>
      </c>
      <c r="G28" s="94">
        <f t="shared" si="4"/>
        <v>20833.33333</v>
      </c>
      <c r="H28" s="94">
        <f t="shared" si="4"/>
        <v>20833.33333</v>
      </c>
      <c r="I28" s="94">
        <f t="shared" si="4"/>
        <v>20833.33333</v>
      </c>
      <c r="J28" s="94">
        <f t="shared" si="4"/>
        <v>20833.33333</v>
      </c>
      <c r="K28" s="94">
        <f t="shared" si="4"/>
        <v>20833.33333</v>
      </c>
      <c r="L28" s="94">
        <f t="shared" si="4"/>
        <v>20833.33333</v>
      </c>
      <c r="M28" s="94">
        <f t="shared" si="4"/>
        <v>20833.33333</v>
      </c>
      <c r="N28" s="94">
        <f t="shared" si="4"/>
        <v>20833.33333</v>
      </c>
      <c r="O28" s="94">
        <f t="shared" si="4"/>
        <v>20833.33333</v>
      </c>
      <c r="P28" s="94">
        <f t="shared" si="4"/>
        <v>20833.33333</v>
      </c>
      <c r="Q28" s="95">
        <f>L9</f>
        <v>10000000</v>
      </c>
      <c r="S28" s="102"/>
      <c r="T28" s="102"/>
      <c r="U28" s="20"/>
      <c r="V28" s="20"/>
    </row>
    <row r="29" ht="19.5" customHeight="1">
      <c r="C29" s="67"/>
      <c r="D29" s="101" t="s">
        <v>52</v>
      </c>
      <c r="E29" s="103">
        <f>E28</f>
        <v>20833.33333</v>
      </c>
      <c r="F29" s="103">
        <f>'Sheet 2 week 1'!$E29+F28</f>
        <v>41666.66667</v>
      </c>
      <c r="G29" s="103">
        <f>'Sheet 2 week 1'!$F29+G28</f>
        <v>62500</v>
      </c>
      <c r="H29" s="103">
        <f>'Sheet 2 week 1'!$G29+H28</f>
        <v>83333.33333</v>
      </c>
      <c r="I29" s="103">
        <f>'Sheet 2 week 1'!$H29+I28</f>
        <v>104166.6667</v>
      </c>
      <c r="J29" s="103">
        <f>'Sheet 2 week 1'!$I29+J28</f>
        <v>125000</v>
      </c>
      <c r="K29" s="103">
        <f>'Sheet 2 week 1'!$J29+K28</f>
        <v>145833.3333</v>
      </c>
      <c r="L29" s="103">
        <f>'Sheet 2 week 1'!$K29+L28</f>
        <v>166666.6667</v>
      </c>
      <c r="M29" s="103">
        <f>'Sheet 2 week 1'!$L29+M28</f>
        <v>187500</v>
      </c>
      <c r="N29" s="103">
        <f>'Sheet 2 week 1'!$M29+N28</f>
        <v>208333.3333</v>
      </c>
      <c r="O29" s="103">
        <f>'Sheet 2 week 1'!$N29+O28</f>
        <v>229166.6667</v>
      </c>
      <c r="P29" s="103">
        <f>'Sheet 2 week 1'!$O29+P28</f>
        <v>250000</v>
      </c>
      <c r="Q29" s="103"/>
      <c r="S29" s="20"/>
      <c r="T29" s="20"/>
      <c r="U29" s="20"/>
      <c r="V29" s="20"/>
    </row>
    <row r="30" ht="19.5" customHeight="1">
      <c r="C30" s="67"/>
      <c r="D30" s="101" t="s">
        <v>53</v>
      </c>
      <c r="E30" s="94">
        <f>IFERROR(GETPIVOTDATA("Value of the Order",'Pivot Target 2'!$A$3,"Country",'Sheet 1 week 1'!$E$11,"Months (Order Date)",MONTH(DATEVALUE(E16&amp;1)),"Years (Order Date)",TEXT(Dataset!$N$4, "yyy")),0)</f>
        <v>0</v>
      </c>
      <c r="F30" s="94">
        <f>IFERROR(GETPIVOTDATA("Value of the Order",'Pivot Target 2'!$A$3,"Country",'Sheet 1 week 1'!$E$11,"Months (Order Date)",MONTH(DATEVALUE(F16&amp;1)),"Years (Order Date)",TEXT(Dataset!$N$4, "yyy")),0)</f>
        <v>0</v>
      </c>
      <c r="G30" s="94">
        <f>IFERROR(GETPIVOTDATA("Value of the Order",'Pivot Target 2'!$A$3,"Country",'Sheet 1 week 1'!$E$11,"Months (Order Date)",MONTH(DATEVALUE(G16&amp;1)),"Years (Order Date)",TEXT(Dataset!$N$4, "yyy")),0)</f>
        <v>0</v>
      </c>
      <c r="H30" s="94">
        <f>IFERROR(GETPIVOTDATA("Value of the Order",'Pivot Target 2'!$A$3,"Country",'Sheet 1 week 1'!$E$11,"Months (Order Date)",MONTH(DATEVALUE(H16&amp;1)),"Years (Order Date)",TEXT(Dataset!$N$4, "yyy")),0)</f>
        <v>0</v>
      </c>
      <c r="I30" s="94">
        <f>IFERROR(GETPIVOTDATA("Value of the Order",'Pivot Target 2'!$A$3,"Country",'Sheet 1 week 1'!$E$11,"Months (Order Date)",MONTH(DATEVALUE(I16&amp;1)),"Years (Order Date)",TEXT(Dataset!$N$4, "yyy")),0)</f>
        <v>0</v>
      </c>
      <c r="J30" s="94">
        <f>IFERROR(GETPIVOTDATA("Value of the Order",'Pivot Target 2'!$A$3,"Country",'Sheet 1 week 1'!$E$11,"Months (Order Date)",MONTH(DATEVALUE(J16&amp;1)),"Years (Order Date)",TEXT(Dataset!$N$4, "yyy")),0)</f>
        <v>0</v>
      </c>
      <c r="K30" s="94">
        <f>IFERROR(GETPIVOTDATA("Value of the Order",'Pivot Target 2'!$A$3,"Country",'Sheet 1 week 1'!$E$11,"Months (Order Date)",MONTH(DATEVALUE(K16&amp;1)),"Years (Order Date)",TEXT(Dataset!$N$4, "yyy")),0)</f>
        <v>0</v>
      </c>
      <c r="L30" s="94">
        <f>IFERROR(GETPIVOTDATA("Value of the Order",'Pivot Target 2'!$A$3,"Country",'Sheet 1 week 1'!$E$11,"Months (Order Date)",MONTH(DATEVALUE(L16&amp;1)),"Years (Order Date)",TEXT(Dataset!$N$4, "yyy")),0)</f>
        <v>0</v>
      </c>
      <c r="M30" s="94">
        <f>IFERROR(GETPIVOTDATA("Value of the Order",'Pivot Target 2'!$A$3,"Country",'Sheet 1 week 1'!$E$11,"Months (Order Date)",MONTH(DATEVALUE(M16&amp;1)),"Years (Order Date)",TEXT(Dataset!$N$4, "yyy")),0)</f>
        <v>0</v>
      </c>
      <c r="N30" s="94">
        <f>IFERROR(GETPIVOTDATA("Value of the Order",'Pivot Target 2'!$A$3,"Country",'Sheet 1 week 1'!$E$11,"Months (Order Date)",MONTH(DATEVALUE(N16&amp;1)),"Years (Order Date)",TEXT(Dataset!$N$4, "yyy")),0)</f>
        <v>0</v>
      </c>
      <c r="O30" s="94">
        <f>IFERROR(GETPIVOTDATA("Value of the Order",'Pivot Target 2'!$A$3,"Country",'Sheet 1 week 1'!$E$11,"Months (Order Date)",MONTH(DATEVALUE(O16&amp;1)),"Years (Order Date)",TEXT(Dataset!$N$4, "yyy")),0)</f>
        <v>0</v>
      </c>
      <c r="P30" s="94">
        <f>IFERROR(GETPIVOTDATA("Value of the Order",'Pivot Target 2'!$A$3,"Country",'Sheet 1 week 1'!$E$11,"Months (Order Date)",MONTH(DATEVALUE(P16&amp;1)),"Years (Order Date)",TEXT(Dataset!$N$4, "yyy")),0)</f>
        <v>0</v>
      </c>
      <c r="Q30" s="95">
        <f>SUM('Sheet 2 week 1'!$E30:$P30)</f>
        <v>0</v>
      </c>
      <c r="S30" s="20"/>
      <c r="T30" s="20"/>
      <c r="U30" s="20"/>
      <c r="V30" s="20"/>
    </row>
    <row r="31" ht="19.5" customHeight="1">
      <c r="C31" s="67"/>
      <c r="D31" s="101" t="s">
        <v>42</v>
      </c>
      <c r="E31" s="103">
        <f t="shared" ref="E31:P31" si="5">SUM($E$30:E30)</f>
        <v>0</v>
      </c>
      <c r="F31" s="103">
        <f t="shared" si="5"/>
        <v>0</v>
      </c>
      <c r="G31" s="103">
        <f t="shared" si="5"/>
        <v>0</v>
      </c>
      <c r="H31" s="103">
        <f t="shared" si="5"/>
        <v>0</v>
      </c>
      <c r="I31" s="103">
        <f t="shared" si="5"/>
        <v>0</v>
      </c>
      <c r="J31" s="103">
        <f t="shared" si="5"/>
        <v>0</v>
      </c>
      <c r="K31" s="103">
        <f t="shared" si="5"/>
        <v>0</v>
      </c>
      <c r="L31" s="103">
        <f t="shared" si="5"/>
        <v>0</v>
      </c>
      <c r="M31" s="103">
        <f t="shared" si="5"/>
        <v>0</v>
      </c>
      <c r="N31" s="103">
        <f t="shared" si="5"/>
        <v>0</v>
      </c>
      <c r="O31" s="103">
        <f t="shared" si="5"/>
        <v>0</v>
      </c>
      <c r="P31" s="103">
        <f t="shared" si="5"/>
        <v>0</v>
      </c>
      <c r="Q31" s="104">
        <f>'Sheet 2 week 1'!$P31</f>
        <v>0</v>
      </c>
      <c r="S31" s="20"/>
      <c r="T31" s="20"/>
      <c r="U31" s="20"/>
      <c r="V31" s="20"/>
    </row>
    <row r="32" ht="19.5" customHeight="1">
      <c r="C32" s="67"/>
      <c r="D32" s="101" t="s">
        <v>43</v>
      </c>
      <c r="E32" s="96">
        <f t="shared" ref="E32:P32" si="6">E31/E29</f>
        <v>0</v>
      </c>
      <c r="F32" s="96">
        <f t="shared" si="6"/>
        <v>0</v>
      </c>
      <c r="G32" s="96">
        <f t="shared" si="6"/>
        <v>0</v>
      </c>
      <c r="H32" s="96">
        <f t="shared" si="6"/>
        <v>0</v>
      </c>
      <c r="I32" s="96">
        <f t="shared" si="6"/>
        <v>0</v>
      </c>
      <c r="J32" s="96">
        <f t="shared" si="6"/>
        <v>0</v>
      </c>
      <c r="K32" s="96">
        <f t="shared" si="6"/>
        <v>0</v>
      </c>
      <c r="L32" s="96">
        <f t="shared" si="6"/>
        <v>0</v>
      </c>
      <c r="M32" s="96">
        <f t="shared" si="6"/>
        <v>0</v>
      </c>
      <c r="N32" s="96">
        <f t="shared" si="6"/>
        <v>0</v>
      </c>
      <c r="O32" s="96">
        <f t="shared" si="6"/>
        <v>0</v>
      </c>
      <c r="P32" s="96">
        <f t="shared" si="6"/>
        <v>0</v>
      </c>
      <c r="Q32" s="97">
        <f>'Sheet 2 week 1'!$P32</f>
        <v>0</v>
      </c>
      <c r="S32" s="20"/>
      <c r="T32" s="20"/>
      <c r="U32" s="20"/>
      <c r="V32" s="20"/>
    </row>
    <row r="33" ht="19.5" customHeight="1">
      <c r="C33" s="67"/>
      <c r="D33" s="101" t="s">
        <v>54</v>
      </c>
      <c r="E33" s="105">
        <f t="array" ref="E33">XLOOKUP(E32,'Xlookup Compensation scheme'!$Q$23:$Q$26,'Xlookup Compensation scheme'!D$23:D$26,,-1)</f>
        <v>0</v>
      </c>
      <c r="F33" s="105">
        <f t="array" ref="F33">XLOOKUP(F32,'Xlookup Compensation scheme'!$Q$23:$Q$26,'Xlookup Compensation scheme'!E$23:E$26,,-1)</f>
        <v>0</v>
      </c>
      <c r="G33" s="105">
        <f t="array" ref="G33">XLOOKUP(G32,'Xlookup Compensation scheme'!$Q$23:$Q$26,'Xlookup Compensation scheme'!F$23:F$26,,-1)</f>
        <v>0</v>
      </c>
      <c r="H33" s="105">
        <f t="array" ref="H33">XLOOKUP(H32,'Xlookup Compensation scheme'!$Q$23:$Q$26,'Xlookup Compensation scheme'!G$23:G$26,,-1)</f>
        <v>0</v>
      </c>
      <c r="I33" s="105">
        <f t="array" ref="I33">XLOOKUP(I32,'Xlookup Compensation scheme'!$Q$23:$Q$26,'Xlookup Compensation scheme'!H$23:H$26,,-1)</f>
        <v>0</v>
      </c>
      <c r="J33" s="105">
        <f t="array" ref="J33">XLOOKUP(J32,'Xlookup Compensation scheme'!$Q$23:$Q$26,'Xlookup Compensation scheme'!I$23:I$26,,-1)</f>
        <v>0</v>
      </c>
      <c r="K33" s="105">
        <f t="array" ref="K33">XLOOKUP(K32,'Xlookup Compensation scheme'!$Q$23:$Q$26,'Xlookup Compensation scheme'!J$23:J$26,,-1)</f>
        <v>0</v>
      </c>
      <c r="L33" s="105">
        <f t="array" ref="L33">XLOOKUP(L32,'Xlookup Compensation scheme'!$Q$23:$Q$26,'Xlookup Compensation scheme'!K$23:K$26,,-1)</f>
        <v>0</v>
      </c>
      <c r="M33" s="105">
        <f t="array" ref="M33">XLOOKUP(M32,'Xlookup Compensation scheme'!$Q$23:$Q$26,'Xlookup Compensation scheme'!L$23:L$26,,-1)</f>
        <v>0</v>
      </c>
      <c r="N33" s="105">
        <f t="array" ref="N33">XLOOKUP(N32,'Xlookup Compensation scheme'!$Q$23:$Q$26,'Xlookup Compensation scheme'!M$23:M$26,,-1)</f>
        <v>0</v>
      </c>
      <c r="O33" s="105">
        <f t="array" ref="O33">XLOOKUP(O32,'Xlookup Compensation scheme'!$Q$23:$Q$26,'Xlookup Compensation scheme'!N$23:N$26,,-1)</f>
        <v>0</v>
      </c>
      <c r="P33" s="105">
        <f t="array" ref="P33">XLOOKUP(P32,'Xlookup Compensation scheme'!$Q$23:$Q$26,'Xlookup Compensation scheme'!O$23:O$26,,-1)</f>
        <v>0</v>
      </c>
      <c r="Q33" s="106">
        <f>'Sheet 2 week 1'!$P33</f>
        <v>0</v>
      </c>
    </row>
    <row r="34" ht="33.0" customHeight="1">
      <c r="C34" s="73" t="s">
        <v>59</v>
      </c>
      <c r="J34" s="88"/>
      <c r="Q34" s="68"/>
    </row>
    <row r="35" ht="18.0" customHeight="1">
      <c r="A35" s="87"/>
      <c r="B35" s="87"/>
      <c r="D35" s="62" t="s">
        <v>60</v>
      </c>
      <c r="Q35" s="68"/>
      <c r="S35" s="20"/>
      <c r="T35" s="20"/>
      <c r="U35" s="20"/>
      <c r="V35" s="20"/>
    </row>
    <row r="36" ht="9.0" customHeight="1">
      <c r="C36" s="67"/>
      <c r="Q36" s="68"/>
      <c r="S36" s="20"/>
      <c r="T36" s="20"/>
      <c r="U36" s="20"/>
      <c r="V36" s="20"/>
    </row>
    <row r="37">
      <c r="C37" s="67"/>
      <c r="D37" s="98"/>
      <c r="E37" s="99" t="s">
        <v>57</v>
      </c>
      <c r="F37" s="99" t="s">
        <v>58</v>
      </c>
      <c r="G37" s="99" t="s">
        <v>17</v>
      </c>
      <c r="H37" s="99" t="s">
        <v>32</v>
      </c>
      <c r="I37" s="99" t="s">
        <v>33</v>
      </c>
      <c r="J37" s="99" t="s">
        <v>34</v>
      </c>
      <c r="K37" s="99" t="s">
        <v>35</v>
      </c>
      <c r="L37" s="99" t="s">
        <v>36</v>
      </c>
      <c r="M37" s="99" t="s">
        <v>37</v>
      </c>
      <c r="N37" s="99" t="s">
        <v>38</v>
      </c>
      <c r="O37" s="99" t="s">
        <v>39</v>
      </c>
      <c r="P37" s="99" t="s">
        <v>40</v>
      </c>
      <c r="Q37" s="100" t="s">
        <v>41</v>
      </c>
      <c r="S37" s="3"/>
      <c r="U37" s="20"/>
      <c r="V37" s="20"/>
    </row>
    <row r="38" ht="19.5" customHeight="1">
      <c r="C38" s="67"/>
      <c r="D38" s="107" t="s">
        <v>51</v>
      </c>
      <c r="E38" s="94">
        <f t="shared" ref="E38:P38" si="7">$Q$38/12</f>
        <v>20833.33333</v>
      </c>
      <c r="F38" s="94">
        <f t="shared" si="7"/>
        <v>20833.33333</v>
      </c>
      <c r="G38" s="94">
        <f t="shared" si="7"/>
        <v>20833.33333</v>
      </c>
      <c r="H38" s="94">
        <f t="shared" si="7"/>
        <v>20833.33333</v>
      </c>
      <c r="I38" s="94">
        <f t="shared" si="7"/>
        <v>20833.33333</v>
      </c>
      <c r="J38" s="94">
        <f t="shared" si="7"/>
        <v>20833.33333</v>
      </c>
      <c r="K38" s="94">
        <f t="shared" si="7"/>
        <v>20833.33333</v>
      </c>
      <c r="L38" s="94">
        <f t="shared" si="7"/>
        <v>20833.33333</v>
      </c>
      <c r="M38" s="94">
        <f t="shared" si="7"/>
        <v>20833.33333</v>
      </c>
      <c r="N38" s="94">
        <f t="shared" si="7"/>
        <v>20833.33333</v>
      </c>
      <c r="O38" s="94">
        <f t="shared" si="7"/>
        <v>20833.33333</v>
      </c>
      <c r="P38" s="94">
        <f t="shared" si="7"/>
        <v>20833.33333</v>
      </c>
      <c r="Q38" s="108">
        <f>L10</f>
        <v>250000</v>
      </c>
      <c r="S38" s="102"/>
      <c r="T38" s="102"/>
      <c r="U38" s="20"/>
      <c r="V38" s="20"/>
    </row>
    <row r="39" ht="19.5" customHeight="1">
      <c r="C39" s="67"/>
      <c r="D39" s="107" t="s">
        <v>52</v>
      </c>
      <c r="E39" s="94">
        <f>E38</f>
        <v>20833.33333</v>
      </c>
      <c r="F39" s="94">
        <f>'Sheet 2 week 1'!$E39+F38</f>
        <v>41666.66667</v>
      </c>
      <c r="G39" s="94">
        <f>'Sheet 2 week 1'!$F39+G38</f>
        <v>62500</v>
      </c>
      <c r="H39" s="94">
        <f>'Sheet 2 week 1'!$G39+H38</f>
        <v>83333.33333</v>
      </c>
      <c r="I39" s="94">
        <f>'Sheet 2 week 1'!$H39+I38</f>
        <v>104166.6667</v>
      </c>
      <c r="J39" s="94">
        <f>'Sheet 2 week 1'!$I39+J38</f>
        <v>125000</v>
      </c>
      <c r="K39" s="94">
        <f>'Sheet 2 week 1'!$J39+K38</f>
        <v>145833.3333</v>
      </c>
      <c r="L39" s="94">
        <f>'Sheet 2 week 1'!$K39+L38</f>
        <v>166666.6667</v>
      </c>
      <c r="M39" s="94">
        <f>'Sheet 2 week 1'!$L39+M38</f>
        <v>187500</v>
      </c>
      <c r="N39" s="94">
        <f>'Sheet 2 week 1'!$M39+N38</f>
        <v>208333.3333</v>
      </c>
      <c r="O39" s="94">
        <f>'Sheet 2 week 1'!$N39+O38</f>
        <v>229166.6667</v>
      </c>
      <c r="P39" s="94">
        <f>'Sheet 2 week 1'!$O39+P38</f>
        <v>250000</v>
      </c>
      <c r="Q39" s="109"/>
      <c r="S39" s="20"/>
      <c r="T39" s="20"/>
      <c r="U39" s="20"/>
      <c r="V39" s="20"/>
    </row>
    <row r="40" ht="19.5" customHeight="1">
      <c r="C40" s="67"/>
      <c r="D40" s="107" t="s">
        <v>53</v>
      </c>
      <c r="E40" s="109">
        <f>IFERROR(GETPIVOTDATA("Value of the Order",'Pivot Target 3'!$A$3,"Sales Rep",'Sheet 1 week 1'!$E$7,"Months (Order Date)",MONTH(DATEVALUE(E16&amp;1)),"Years (Order Date)",TEXT(Dataset!$N$4, "yyy")),0)</f>
        <v>0</v>
      </c>
      <c r="F40" s="109">
        <f>IFERROR(GETPIVOTDATA("Value of the Order",'Pivot Target 3'!$A$3,"Sales Rep",'Sheet 1 week 1'!$E$7,"Months (Order Date)",MONTH(DATEVALUE(F16&amp;1)),"Years (Order Date)",TEXT(Dataset!$N$4, "yyy")),0)</f>
        <v>0</v>
      </c>
      <c r="G40" s="109">
        <f>IFERROR(GETPIVOTDATA("Value of the Order",'Pivot Target 3'!$A$3,"Sales Rep",'Sheet 1 week 1'!$E$7,"Months (Order Date)",MONTH(DATEVALUE(G16&amp;1)),"Years (Order Date)",TEXT(Dataset!$N$4, "yyy")),0)</f>
        <v>0</v>
      </c>
      <c r="H40" s="109">
        <f>IFERROR(GETPIVOTDATA("Value of the Order",'Pivot Target 3'!$A$3,"Sales Rep",'Sheet 1 week 1'!$E$7,"Months (Order Date)",MONTH(DATEVALUE(H16&amp;1)),"Years (Order Date)",TEXT(Dataset!$N$4, "yyy")),0)</f>
        <v>0</v>
      </c>
      <c r="I40" s="109">
        <f>IFERROR(GETPIVOTDATA("Value of the Order",'Pivot Target 3'!$A$3,"Sales Rep",'Sheet 1 week 1'!$E$7,"Months (Order Date)",MONTH(DATEVALUE(I16&amp;1)),"Years (Order Date)",TEXT(Dataset!$N$4, "yyy")),0)</f>
        <v>0</v>
      </c>
      <c r="J40" s="109">
        <f>IFERROR(GETPIVOTDATA("Value of the Order",'Pivot Target 3'!$A$3,"Sales Rep",'Sheet 1 week 1'!$E$7,"Months (Order Date)",MONTH(DATEVALUE(J16&amp;1)),"Years (Order Date)",TEXT(Dataset!$N$4, "yyy")),0)</f>
        <v>0</v>
      </c>
      <c r="K40" s="109">
        <f>IFERROR(GETPIVOTDATA("Value of the Order",'Pivot Target 3'!$A$3,"Sales Rep",'Sheet 1 week 1'!$E$7,"Months (Order Date)",MONTH(DATEVALUE(K16&amp;1)),"Years (Order Date)",TEXT(Dataset!$N$4, "yyy")),0)</f>
        <v>0</v>
      </c>
      <c r="L40" s="109">
        <f>IFERROR(GETPIVOTDATA("Value of the Order",'Pivot Target 3'!$A$3,"Sales Rep",'Sheet 1 week 1'!$E$7,"Months (Order Date)",MONTH(DATEVALUE(L16&amp;1)),"Years (Order Date)",TEXT(Dataset!$N$4, "yyy")),0)</f>
        <v>0</v>
      </c>
      <c r="M40" s="109">
        <f>IFERROR(GETPIVOTDATA("Value of the Order",'Pivot Target 3'!$A$3,"Sales Rep",'Sheet 1 week 1'!$E$7,"Months (Order Date)",MONTH(DATEVALUE(M16&amp;1)),"Years (Order Date)",TEXT(Dataset!$N$4, "yyy")),0)</f>
        <v>0</v>
      </c>
      <c r="N40" s="109">
        <f>IFERROR(GETPIVOTDATA("Value of the Order",'Pivot Target 3'!$A$3,"Sales Rep",'Sheet 1 week 1'!$E$7,"Months (Order Date)",MONTH(DATEVALUE(N16&amp;1)),"Years (Order Date)",TEXT(Dataset!$N$4, "yyy")),0)</f>
        <v>0</v>
      </c>
      <c r="O40" s="109">
        <f>IFERROR(GETPIVOTDATA("Value of the Order",'Pivot Target 3'!$A$3,"Sales Rep",'Sheet 1 week 1'!$E$7,"Months (Order Date)",MONTH(DATEVALUE(O16&amp;1)),"Years (Order Date)",TEXT(Dataset!$N$4, "yyy")),0)</f>
        <v>0</v>
      </c>
      <c r="P40" s="109">
        <f>IFERROR(GETPIVOTDATA("Value of the Order",'Pivot Target 3'!$A$3,"Sales Rep",'Sheet 1 week 1'!$E$7,"Months (Order Date)",MONTH(DATEVALUE(P16&amp;1)),"Years (Order Date)",TEXT(Dataset!$N$4, "yyy")),0)</f>
        <v>0</v>
      </c>
      <c r="Q40" s="108">
        <f>SUM('Sheet 2 week 1'!$E40:$P40)</f>
        <v>0</v>
      </c>
      <c r="S40" s="20"/>
      <c r="T40" s="20"/>
      <c r="U40" s="20"/>
      <c r="V40" s="20"/>
    </row>
    <row r="41" ht="19.5" customHeight="1">
      <c r="C41" s="67"/>
      <c r="D41" s="107" t="s">
        <v>42</v>
      </c>
      <c r="E41" s="109">
        <f t="shared" ref="E41:P41" si="8">SUM($E$40:E40)</f>
        <v>0</v>
      </c>
      <c r="F41" s="109">
        <f t="shared" si="8"/>
        <v>0</v>
      </c>
      <c r="G41" s="109">
        <f t="shared" si="8"/>
        <v>0</v>
      </c>
      <c r="H41" s="109">
        <f t="shared" si="8"/>
        <v>0</v>
      </c>
      <c r="I41" s="109">
        <f t="shared" si="8"/>
        <v>0</v>
      </c>
      <c r="J41" s="109">
        <f t="shared" si="8"/>
        <v>0</v>
      </c>
      <c r="K41" s="109">
        <f t="shared" si="8"/>
        <v>0</v>
      </c>
      <c r="L41" s="109">
        <f t="shared" si="8"/>
        <v>0</v>
      </c>
      <c r="M41" s="109">
        <f t="shared" si="8"/>
        <v>0</v>
      </c>
      <c r="N41" s="109">
        <f t="shared" si="8"/>
        <v>0</v>
      </c>
      <c r="O41" s="109">
        <f t="shared" si="8"/>
        <v>0</v>
      </c>
      <c r="P41" s="109">
        <f t="shared" si="8"/>
        <v>0</v>
      </c>
      <c r="Q41" s="108">
        <f>'Sheet 2 week 1'!$P41</f>
        <v>0</v>
      </c>
      <c r="S41" s="20"/>
      <c r="T41" s="20"/>
      <c r="U41" s="20"/>
      <c r="V41" s="20"/>
    </row>
    <row r="42" ht="19.5" customHeight="1">
      <c r="C42" s="67"/>
      <c r="D42" s="107" t="s">
        <v>43</v>
      </c>
      <c r="E42" s="110">
        <f t="shared" ref="E42:P42" si="9">E41/E39</f>
        <v>0</v>
      </c>
      <c r="F42" s="110">
        <f t="shared" si="9"/>
        <v>0</v>
      </c>
      <c r="G42" s="110">
        <f t="shared" si="9"/>
        <v>0</v>
      </c>
      <c r="H42" s="110">
        <f t="shared" si="9"/>
        <v>0</v>
      </c>
      <c r="I42" s="110">
        <f t="shared" si="9"/>
        <v>0</v>
      </c>
      <c r="J42" s="110">
        <f t="shared" si="9"/>
        <v>0</v>
      </c>
      <c r="K42" s="110">
        <f t="shared" si="9"/>
        <v>0</v>
      </c>
      <c r="L42" s="110">
        <f t="shared" si="9"/>
        <v>0</v>
      </c>
      <c r="M42" s="110">
        <f t="shared" si="9"/>
        <v>0</v>
      </c>
      <c r="N42" s="110">
        <f t="shared" si="9"/>
        <v>0</v>
      </c>
      <c r="O42" s="110">
        <f t="shared" si="9"/>
        <v>0</v>
      </c>
      <c r="P42" s="110">
        <f t="shared" si="9"/>
        <v>0</v>
      </c>
      <c r="Q42" s="111">
        <f>'Sheet 2 week 1'!$P42</f>
        <v>0</v>
      </c>
      <c r="S42" s="20"/>
      <c r="T42" s="20"/>
      <c r="U42" s="20"/>
      <c r="V42" s="20"/>
    </row>
    <row r="43" ht="19.5" customHeight="1">
      <c r="C43" s="67"/>
      <c r="D43" s="107" t="s">
        <v>54</v>
      </c>
      <c r="E43" s="110">
        <f t="array" ref="E43">XLOOKUP(E42,'Xlookup Compensation scheme'!$Q$33:$Q$35,'Xlookup Compensation scheme'!D$33:D$35,,-1)</f>
        <v>0</v>
      </c>
      <c r="F43" s="110">
        <f t="array" ref="F43">XLOOKUP(F42,'Xlookup Compensation scheme'!$Q$33:$Q$35,'Xlookup Compensation scheme'!E$33:E$35,,-1)</f>
        <v>0</v>
      </c>
      <c r="G43" s="110">
        <f t="array" ref="G43">XLOOKUP(G42,'Xlookup Compensation scheme'!$Q$33:$Q$35,'Xlookup Compensation scheme'!F$33:F$35,,-1)</f>
        <v>0</v>
      </c>
      <c r="H43" s="110">
        <f t="array" ref="H43">XLOOKUP(H42,'Xlookup Compensation scheme'!$Q$33:$Q$35,'Xlookup Compensation scheme'!G$33:G$35,,-1)</f>
        <v>0</v>
      </c>
      <c r="I43" s="110">
        <f t="array" ref="I43">XLOOKUP(I42,'Xlookup Compensation scheme'!$Q$33:$Q$35,'Xlookup Compensation scheme'!H$33:H$35,,-1)</f>
        <v>0</v>
      </c>
      <c r="J43" s="110">
        <f t="array" ref="J43">XLOOKUP(J42,'Xlookup Compensation scheme'!$Q$33:$Q$35,'Xlookup Compensation scheme'!I$33:I$35,,-1)</f>
        <v>0</v>
      </c>
      <c r="K43" s="110">
        <f t="array" ref="K43">XLOOKUP(K42,'Xlookup Compensation scheme'!$Q$33:$Q$35,'Xlookup Compensation scheme'!J$33:J$35,,-1)</f>
        <v>0</v>
      </c>
      <c r="L43" s="110">
        <f t="array" ref="L43">XLOOKUP(L42,'Xlookup Compensation scheme'!$Q$33:$Q$35,'Xlookup Compensation scheme'!K$33:K$35,,-1)</f>
        <v>0</v>
      </c>
      <c r="M43" s="110">
        <f t="array" ref="M43">XLOOKUP(M42,'Xlookup Compensation scheme'!$Q$33:$Q$35,'Xlookup Compensation scheme'!L$33:L$35,,-1)</f>
        <v>0</v>
      </c>
      <c r="N43" s="110">
        <f t="array" ref="N43">XLOOKUP(N42,'Xlookup Compensation scheme'!$Q$33:$Q$35,'Xlookup Compensation scheme'!M$33:M$35,,-1)</f>
        <v>0</v>
      </c>
      <c r="O43" s="110">
        <f t="array" ref="O43">XLOOKUP(O42,'Xlookup Compensation scheme'!$Q$33:$Q$35,'Xlookup Compensation scheme'!N$33:N$35,,-1)</f>
        <v>0</v>
      </c>
      <c r="P43" s="110">
        <f t="array" ref="P43">XLOOKUP(P42,'Xlookup Compensation scheme'!$Q$33:$Q$35,'Xlookup Compensation scheme'!O$33:O$35,,-1)</f>
        <v>0</v>
      </c>
      <c r="Q43" s="111">
        <f>'Sheet 2 week 1'!$P43</f>
        <v>0</v>
      </c>
    </row>
    <row r="44">
      <c r="C44" s="67"/>
      <c r="E44" s="112"/>
      <c r="F44" s="112"/>
      <c r="G44" s="112"/>
      <c r="H44" s="112"/>
      <c r="I44" s="112"/>
      <c r="J44" s="112"/>
      <c r="K44" s="112"/>
      <c r="L44" s="112"/>
      <c r="M44" s="112"/>
      <c r="N44" s="112"/>
      <c r="O44" s="112"/>
      <c r="P44" s="112"/>
      <c r="Q44" s="113"/>
    </row>
    <row r="45" ht="38.25" customHeight="1">
      <c r="C45" s="73" t="s">
        <v>61</v>
      </c>
      <c r="Q45" s="68"/>
    </row>
    <row r="46" ht="18.0" customHeight="1">
      <c r="A46" s="86"/>
      <c r="B46" s="86"/>
      <c r="D46" s="66" t="s">
        <v>62</v>
      </c>
      <c r="Q46" s="68"/>
    </row>
    <row r="47" ht="9.0" customHeight="1">
      <c r="C47" s="67"/>
      <c r="Q47" s="68"/>
    </row>
    <row r="48">
      <c r="C48" s="67"/>
      <c r="D48" s="114"/>
      <c r="E48" s="115" t="s">
        <v>57</v>
      </c>
      <c r="F48" s="115" t="s">
        <v>58</v>
      </c>
      <c r="G48" s="115" t="s">
        <v>17</v>
      </c>
      <c r="H48" s="115" t="s">
        <v>32</v>
      </c>
      <c r="I48" s="115" t="s">
        <v>33</v>
      </c>
      <c r="J48" s="115" t="s">
        <v>34</v>
      </c>
      <c r="K48" s="115" t="s">
        <v>35</v>
      </c>
      <c r="L48" s="115" t="s">
        <v>36</v>
      </c>
      <c r="M48" s="115" t="s">
        <v>37</v>
      </c>
      <c r="N48" s="115" t="s">
        <v>38</v>
      </c>
      <c r="O48" s="115" t="s">
        <v>39</v>
      </c>
      <c r="P48" s="115" t="s">
        <v>40</v>
      </c>
      <c r="Q48" s="116" t="s">
        <v>41</v>
      </c>
    </row>
    <row r="49" ht="19.5" customHeight="1">
      <c r="C49" s="67"/>
      <c r="D49" s="117" t="s">
        <v>51</v>
      </c>
      <c r="E49" s="94">
        <f t="shared" ref="E49:P49" si="10">$Q$49/12</f>
        <v>8333.333333</v>
      </c>
      <c r="F49" s="94">
        <f t="shared" si="10"/>
        <v>8333.333333</v>
      </c>
      <c r="G49" s="94">
        <f t="shared" si="10"/>
        <v>8333.333333</v>
      </c>
      <c r="H49" s="94">
        <f t="shared" si="10"/>
        <v>8333.333333</v>
      </c>
      <c r="I49" s="94">
        <f t="shared" si="10"/>
        <v>8333.333333</v>
      </c>
      <c r="J49" s="94">
        <f t="shared" si="10"/>
        <v>8333.333333</v>
      </c>
      <c r="K49" s="94">
        <f t="shared" si="10"/>
        <v>8333.333333</v>
      </c>
      <c r="L49" s="94">
        <f t="shared" si="10"/>
        <v>8333.333333</v>
      </c>
      <c r="M49" s="94">
        <f t="shared" si="10"/>
        <v>8333.333333</v>
      </c>
      <c r="N49" s="94">
        <f t="shared" si="10"/>
        <v>8333.333333</v>
      </c>
      <c r="O49" s="94">
        <f t="shared" si="10"/>
        <v>8333.333333</v>
      </c>
      <c r="P49" s="94">
        <f t="shared" si="10"/>
        <v>8333.333333</v>
      </c>
      <c r="Q49" s="95">
        <f>L11</f>
        <v>100000</v>
      </c>
    </row>
    <row r="50" ht="19.5" customHeight="1">
      <c r="C50" s="67"/>
      <c r="D50" s="117" t="s">
        <v>52</v>
      </c>
      <c r="E50" s="94">
        <f>E49</f>
        <v>8333.333333</v>
      </c>
      <c r="F50" s="94">
        <f>'Sheet 2 week 1'!$E50+F49</f>
        <v>16666.66667</v>
      </c>
      <c r="G50" s="94">
        <f>'Sheet 2 week 1'!$F50+G49</f>
        <v>25000</v>
      </c>
      <c r="H50" s="94">
        <f>'Sheet 2 week 1'!$G50+H49</f>
        <v>33333.33333</v>
      </c>
      <c r="I50" s="94">
        <f>'Sheet 2 week 1'!$H50+I49</f>
        <v>41666.66667</v>
      </c>
      <c r="J50" s="94">
        <f>'Sheet 2 week 1'!$I50+J49</f>
        <v>50000</v>
      </c>
      <c r="K50" s="94">
        <f>'Sheet 2 week 1'!$J50+K49</f>
        <v>58333.33333</v>
      </c>
      <c r="L50" s="94">
        <f>'Sheet 2 week 1'!$K50+L49</f>
        <v>66666.66667</v>
      </c>
      <c r="M50" s="94">
        <f>'Sheet 2 week 1'!$L50+M49</f>
        <v>75000</v>
      </c>
      <c r="N50" s="94">
        <f>'Sheet 2 week 1'!$M50+N49</f>
        <v>83333.33333</v>
      </c>
      <c r="O50" s="94">
        <f>'Sheet 2 week 1'!$N50+O49</f>
        <v>91666.66667</v>
      </c>
      <c r="P50" s="94">
        <f>'Sheet 2 week 1'!$O50+P49</f>
        <v>100000</v>
      </c>
      <c r="Q50" s="94"/>
    </row>
    <row r="51" ht="19.5" customHeight="1">
      <c r="C51" s="67"/>
      <c r="D51" s="117" t="s">
        <v>53</v>
      </c>
      <c r="E51" s="94">
        <f>IFERROR(GETPIVOTDATA("Value of the Order",'Pivot Target 4'!$A$3,"Sales Rep",'Sheet 1 week 1'!$E$7,"Months (Order Date)",MONTH(DATEVALUE(E16&amp;1)),"Years (Order Date)",TEXT(Dataset!$N$4, "yyy")),0)</f>
        <v>0</v>
      </c>
      <c r="F51" s="94">
        <f>IFERROR(GETPIVOTDATA("Value of the Order",'Pivot Target 4'!$A$3,"Sales Rep",'Sheet 1 week 1'!$E$7,"Months (Order Date)",MONTH(DATEVALUE(F16&amp;1)),"Years (Order Date)",TEXT(Dataset!$N$4, "yyy")),0)</f>
        <v>0</v>
      </c>
      <c r="G51" s="94">
        <f>IFERROR(GETPIVOTDATA("Value of the Order",'Pivot Target 4'!$A$3,"Sales Rep",'Sheet 1 week 1'!$E$7,"Months (Order Date)",MONTH(DATEVALUE(G16&amp;1)),"Years (Order Date)",TEXT(Dataset!$N$4, "yyy")),0)</f>
        <v>0</v>
      </c>
      <c r="H51" s="94">
        <f>IFERROR(GETPIVOTDATA("Value of the Order",'Pivot Target 4'!$A$3,"Sales Rep",'Sheet 1 week 1'!$E$7,"Months (Order Date)",MONTH(DATEVALUE(H16&amp;1)),"Years (Order Date)",TEXT(Dataset!$N$4, "yyy")),0)</f>
        <v>0</v>
      </c>
      <c r="I51" s="94">
        <f>IFERROR(GETPIVOTDATA("Value of the Order",'Pivot Target 4'!$A$3,"Sales Rep",'Sheet 1 week 1'!$E$7,"Months (Order Date)",MONTH(DATEVALUE(I16&amp;1)),"Years (Order Date)",TEXT(Dataset!$N$4, "yyy")),0)</f>
        <v>0</v>
      </c>
      <c r="J51" s="94">
        <f>IFERROR(GETPIVOTDATA("Value of the Order",'Pivot Target 4'!$A$3,"Sales Rep",'Sheet 1 week 1'!$E$7,"Months (Order Date)",MONTH(DATEVALUE(J16&amp;1)),"Years (Order Date)",TEXT(Dataset!$N$4, "yyy")),0)</f>
        <v>0</v>
      </c>
      <c r="K51" s="94">
        <f>IFERROR(GETPIVOTDATA("Value of the Order",'Pivot Target 4'!$A$3,"Sales Rep",'Sheet 1 week 1'!$E$7,"Months (Order Date)",MONTH(DATEVALUE(K16&amp;1)),"Years (Order Date)",TEXT(Dataset!$N$4, "yyy")),0)</f>
        <v>0</v>
      </c>
      <c r="L51" s="94">
        <f>IFERROR(GETPIVOTDATA("Value of the Order",'Pivot Target 4'!$A$3,"Sales Rep",'Sheet 1 week 1'!$E$7,"Months (Order Date)",MONTH(DATEVALUE(L16&amp;1)),"Years (Order Date)",TEXT(Dataset!$N$4, "yyy")),0)</f>
        <v>0</v>
      </c>
      <c r="M51" s="94">
        <f>IFERROR(GETPIVOTDATA("Value of the Order",'Pivot Target 4'!$A$3,"Sales Rep",'Sheet 1 week 1'!$E$7,"Months (Order Date)",MONTH(DATEVALUE(M16&amp;1)),"Years (Order Date)",TEXT(Dataset!$N$4, "yyy")),0)</f>
        <v>0</v>
      </c>
      <c r="N51" s="94">
        <f>IFERROR(GETPIVOTDATA("Value of the Order",'Pivot Target 4'!$A$3,"Sales Rep",'Sheet 1 week 1'!$E$7,"Months (Order Date)",MONTH(DATEVALUE(N16&amp;1)),"Years (Order Date)",TEXT(Dataset!$N$4, "yyy")),0)</f>
        <v>0</v>
      </c>
      <c r="O51" s="94">
        <f>IFERROR(GETPIVOTDATA("Value of the Order",'Pivot Target 4'!$A$3,"Sales Rep",'Sheet 1 week 1'!$E$7,"Months (Order Date)",MONTH(DATEVALUE(O16&amp;1)),"Years (Order Date)",TEXT(Dataset!$N$4, "yyy")),0)</f>
        <v>0</v>
      </c>
      <c r="P51" s="94">
        <f>IFERROR(GETPIVOTDATA("Value of the Order",'Pivot Target 4'!$A$3,"Sales Rep",'Sheet 1 week 1'!$E$7,"Months (Order Date)",MONTH(DATEVALUE(P16&amp;1)),"Years (Order Date)",TEXT(Dataset!$N$4, "yyy")),0)</f>
        <v>0</v>
      </c>
      <c r="Q51" s="95">
        <f>SUM('Sheet 2 week 1'!$E51:$P51)</f>
        <v>0</v>
      </c>
    </row>
    <row r="52" ht="19.5" customHeight="1">
      <c r="C52" s="67"/>
      <c r="D52" s="117" t="s">
        <v>42</v>
      </c>
      <c r="E52" s="94">
        <f t="shared" ref="E52:P52" si="11">SUM($E$51:E51)</f>
        <v>0</v>
      </c>
      <c r="F52" s="94">
        <f t="shared" si="11"/>
        <v>0</v>
      </c>
      <c r="G52" s="94">
        <f t="shared" si="11"/>
        <v>0</v>
      </c>
      <c r="H52" s="94">
        <f t="shared" si="11"/>
        <v>0</v>
      </c>
      <c r="I52" s="94">
        <f t="shared" si="11"/>
        <v>0</v>
      </c>
      <c r="J52" s="94">
        <f t="shared" si="11"/>
        <v>0</v>
      </c>
      <c r="K52" s="94">
        <f t="shared" si="11"/>
        <v>0</v>
      </c>
      <c r="L52" s="94">
        <f t="shared" si="11"/>
        <v>0</v>
      </c>
      <c r="M52" s="94">
        <f t="shared" si="11"/>
        <v>0</v>
      </c>
      <c r="N52" s="94">
        <f t="shared" si="11"/>
        <v>0</v>
      </c>
      <c r="O52" s="94">
        <f t="shared" si="11"/>
        <v>0</v>
      </c>
      <c r="P52" s="94">
        <f t="shared" si="11"/>
        <v>0</v>
      </c>
      <c r="Q52" s="108">
        <f>'Sheet 2 week 1'!$P52</f>
        <v>0</v>
      </c>
    </row>
    <row r="53" ht="19.5" customHeight="1">
      <c r="C53" s="67"/>
      <c r="D53" s="117" t="s">
        <v>43</v>
      </c>
      <c r="E53" s="96">
        <f t="shared" ref="E53:P53" si="12">E52/E50</f>
        <v>0</v>
      </c>
      <c r="F53" s="96">
        <f t="shared" si="12"/>
        <v>0</v>
      </c>
      <c r="G53" s="96">
        <f t="shared" si="12"/>
        <v>0</v>
      </c>
      <c r="H53" s="96">
        <f t="shared" si="12"/>
        <v>0</v>
      </c>
      <c r="I53" s="96">
        <f t="shared" si="12"/>
        <v>0</v>
      </c>
      <c r="J53" s="96">
        <f t="shared" si="12"/>
        <v>0</v>
      </c>
      <c r="K53" s="96">
        <f t="shared" si="12"/>
        <v>0</v>
      </c>
      <c r="L53" s="96">
        <f t="shared" si="12"/>
        <v>0</v>
      </c>
      <c r="M53" s="96">
        <f t="shared" si="12"/>
        <v>0</v>
      </c>
      <c r="N53" s="96">
        <f t="shared" si="12"/>
        <v>0</v>
      </c>
      <c r="O53" s="96">
        <f t="shared" si="12"/>
        <v>0</v>
      </c>
      <c r="P53" s="96">
        <f t="shared" si="12"/>
        <v>0</v>
      </c>
      <c r="Q53" s="97">
        <f>'Sheet 2 week 1'!$P53</f>
        <v>0</v>
      </c>
    </row>
    <row r="54" ht="19.5" customHeight="1">
      <c r="C54" s="67"/>
      <c r="D54" s="117" t="s">
        <v>54</v>
      </c>
      <c r="E54" s="96">
        <f t="array" ref="E54">XLOOKUP(E53,'Xlookup Compensation scheme'!$Q$42:$Q$43,'Xlookup Compensation scheme'!D$42:D$43,,-1)</f>
        <v>0</v>
      </c>
      <c r="F54" s="96">
        <f t="array" ref="F54">XLOOKUP(F53,'Xlookup Compensation scheme'!$Q$42:$Q$43,'Xlookup Compensation scheme'!E$42:E$43,,-1)</f>
        <v>0</v>
      </c>
      <c r="G54" s="96">
        <f t="array" ref="G54">XLOOKUP(G53,'Xlookup Compensation scheme'!$Q$42:$Q$43,'Xlookup Compensation scheme'!F$42:F$43,,-1)</f>
        <v>0</v>
      </c>
      <c r="H54" s="96">
        <f t="array" ref="H54">XLOOKUP(H53,'Xlookup Compensation scheme'!$Q$42:$Q$43,'Xlookup Compensation scheme'!G$42:G$43,,-1)</f>
        <v>0</v>
      </c>
      <c r="I54" s="96">
        <f t="array" ref="I54">XLOOKUP(I53,'Xlookup Compensation scheme'!$Q$42:$Q$43,'Xlookup Compensation scheme'!H$42:H$43,,-1)</f>
        <v>0</v>
      </c>
      <c r="J54" s="96">
        <f t="array" ref="J54">XLOOKUP(J53,'Xlookup Compensation scheme'!$Q$42:$Q$43,'Xlookup Compensation scheme'!I$42:I$43,,-1)</f>
        <v>0</v>
      </c>
      <c r="K54" s="96">
        <f t="array" ref="K54">XLOOKUP(K53,'Xlookup Compensation scheme'!$Q$42:$Q$43,'Xlookup Compensation scheme'!J$42:J$43,,-1)</f>
        <v>0</v>
      </c>
      <c r="L54" s="96">
        <f t="array" ref="L54">XLOOKUP(L53,'Xlookup Compensation scheme'!$Q$42:$Q$43,'Xlookup Compensation scheme'!K$42:K$43,,-1)</f>
        <v>0</v>
      </c>
      <c r="M54" s="96">
        <f t="array" ref="M54">XLOOKUP(M53,'Xlookup Compensation scheme'!$Q$42:$Q$43,'Xlookup Compensation scheme'!L$42:L$43,,-1)</f>
        <v>0</v>
      </c>
      <c r="N54" s="96">
        <f t="array" ref="N54">XLOOKUP(N53,'Xlookup Compensation scheme'!$Q$42:$Q$43,'Xlookup Compensation scheme'!M$42:M$43,,-1)</f>
        <v>0</v>
      </c>
      <c r="O54" s="96">
        <f t="array" ref="O54">XLOOKUP(O53,'Xlookup Compensation scheme'!$Q$42:$Q$43,'Xlookup Compensation scheme'!N$42:N$43,,-1)</f>
        <v>0</v>
      </c>
      <c r="P54" s="96">
        <f t="array" ref="P54">XLOOKUP(P53,'Xlookup Compensation scheme'!$Q$42:$Q$43,'Xlookup Compensation scheme'!O$42:O$43,,-1)</f>
        <v>0</v>
      </c>
      <c r="Q54" s="97">
        <f>'Sheet 2 week 1'!$P54</f>
        <v>0</v>
      </c>
    </row>
    <row r="55" ht="15.0" customHeight="1">
      <c r="C55" s="67"/>
      <c r="E55" s="112"/>
      <c r="F55" s="112"/>
      <c r="G55" s="112"/>
      <c r="H55" s="112"/>
      <c r="I55" s="112"/>
      <c r="J55" s="112"/>
      <c r="K55" s="112"/>
      <c r="L55" s="112"/>
      <c r="M55" s="112"/>
      <c r="N55" s="112"/>
      <c r="O55" s="112"/>
      <c r="P55" s="112"/>
      <c r="Q55" s="113"/>
    </row>
    <row r="56" ht="15.0" customHeight="1">
      <c r="C56" s="67"/>
      <c r="E56" s="20"/>
      <c r="Q56" s="68"/>
    </row>
    <row r="57">
      <c r="C57" s="67"/>
      <c r="Q57" s="68"/>
    </row>
    <row r="58">
      <c r="C58" s="67"/>
      <c r="Q58" s="68"/>
    </row>
    <row r="59">
      <c r="C59" s="67"/>
      <c r="Q59" s="68"/>
    </row>
    <row r="60">
      <c r="C60" s="67"/>
      <c r="Q60" s="68"/>
    </row>
    <row r="61">
      <c r="C61" s="67"/>
      <c r="Q61" s="68"/>
    </row>
    <row r="62">
      <c r="C62" s="67"/>
      <c r="Q62" s="68"/>
    </row>
    <row r="63">
      <c r="C63" s="67"/>
      <c r="Q63" s="68"/>
    </row>
    <row r="64">
      <c r="C64" s="67"/>
      <c r="Q64" s="68"/>
    </row>
    <row r="65">
      <c r="C65" s="67"/>
      <c r="Q65" s="68"/>
    </row>
    <row r="66">
      <c r="C66" s="67"/>
      <c r="Q66" s="68"/>
    </row>
    <row r="67">
      <c r="C67" s="67"/>
      <c r="Q67" s="68"/>
    </row>
    <row r="68">
      <c r="C68" s="67"/>
      <c r="Q68" s="68"/>
    </row>
    <row r="69">
      <c r="C69" s="67"/>
      <c r="Q69" s="68"/>
    </row>
    <row r="70">
      <c r="C70" s="67"/>
      <c r="Q70" s="68"/>
    </row>
    <row r="71">
      <c r="C71" s="67"/>
      <c r="Q71" s="68"/>
    </row>
    <row r="72">
      <c r="C72" s="67"/>
      <c r="Q72" s="68"/>
    </row>
    <row r="73">
      <c r="C73" s="67"/>
      <c r="Q73" s="68"/>
    </row>
    <row r="74">
      <c r="C74" s="67"/>
      <c r="Q74" s="68"/>
    </row>
    <row r="75">
      <c r="C75" s="67"/>
      <c r="Q75" s="68"/>
    </row>
    <row r="76">
      <c r="C76" s="67"/>
      <c r="Q76" s="68"/>
    </row>
    <row r="77">
      <c r="C77" s="67"/>
      <c r="Q77" s="68"/>
    </row>
    <row r="78">
      <c r="C78" s="67"/>
      <c r="Q78" s="68"/>
    </row>
    <row r="79">
      <c r="C79" s="67"/>
      <c r="Q79" s="68"/>
    </row>
    <row r="80">
      <c r="C80" s="67"/>
      <c r="Q80" s="68"/>
    </row>
    <row r="81">
      <c r="C81" s="67"/>
      <c r="Q81" s="68"/>
    </row>
    <row r="82">
      <c r="C82" s="67"/>
      <c r="Q82" s="68"/>
    </row>
    <row r="83">
      <c r="C83" s="67"/>
      <c r="Q83" s="68"/>
    </row>
    <row r="84">
      <c r="C84" s="67"/>
      <c r="Q84" s="68"/>
    </row>
    <row r="85">
      <c r="C85" s="67"/>
      <c r="Q85" s="68"/>
    </row>
    <row r="86">
      <c r="C86" s="67"/>
      <c r="Q86" s="68"/>
    </row>
    <row r="87">
      <c r="C87" s="67"/>
      <c r="Q87" s="68"/>
    </row>
    <row r="88">
      <c r="C88" s="67"/>
      <c r="Q88" s="68"/>
    </row>
    <row r="89">
      <c r="C89" s="67"/>
      <c r="Q89" s="68"/>
    </row>
    <row r="90">
      <c r="C90" s="67"/>
      <c r="Q90" s="68"/>
    </row>
    <row r="91">
      <c r="C91" s="67"/>
      <c r="Q91" s="68"/>
    </row>
    <row r="92">
      <c r="C92" s="67"/>
      <c r="Q92" s="68"/>
    </row>
    <row r="93">
      <c r="C93" s="67"/>
      <c r="Q93" s="68"/>
    </row>
    <row r="94">
      <c r="C94" s="67"/>
      <c r="Q94" s="68"/>
    </row>
    <row r="95">
      <c r="C95" s="67"/>
      <c r="Q95" s="68"/>
    </row>
    <row r="96">
      <c r="C96" s="67"/>
      <c r="Q96" s="68"/>
    </row>
    <row r="97">
      <c r="C97" s="67"/>
      <c r="Q97" s="68"/>
    </row>
    <row r="98">
      <c r="C98" s="67"/>
      <c r="Q98" s="68"/>
    </row>
    <row r="99">
      <c r="C99" s="67"/>
      <c r="Q99" s="68"/>
    </row>
    <row r="100">
      <c r="C100" s="67"/>
      <c r="Q100" s="68"/>
    </row>
    <row r="101">
      <c r="C101" s="67"/>
      <c r="Q101" s="68"/>
    </row>
    <row r="102">
      <c r="C102" s="67"/>
      <c r="Q102" s="68"/>
    </row>
    <row r="103">
      <c r="C103" s="67"/>
      <c r="Q103" s="68"/>
    </row>
    <row r="104">
      <c r="C104" s="67"/>
      <c r="Q104" s="68"/>
    </row>
    <row r="105">
      <c r="C105" s="67"/>
      <c r="Q105" s="68"/>
    </row>
    <row r="106">
      <c r="C106" s="67"/>
      <c r="Q106" s="68"/>
    </row>
    <row r="107">
      <c r="C107" s="67"/>
      <c r="Q107" s="68"/>
    </row>
    <row r="108">
      <c r="C108" s="67"/>
      <c r="Q108" s="68"/>
    </row>
    <row r="109">
      <c r="C109" s="67"/>
      <c r="Q109" s="68"/>
    </row>
    <row r="110">
      <c r="C110" s="67"/>
      <c r="Q110" s="68"/>
    </row>
    <row r="111">
      <c r="C111" s="67"/>
      <c r="Q111" s="68"/>
    </row>
    <row r="112">
      <c r="C112" s="67"/>
      <c r="Q112" s="68"/>
    </row>
    <row r="113">
      <c r="C113" s="67"/>
      <c r="Q113" s="68"/>
    </row>
    <row r="114">
      <c r="C114" s="67"/>
      <c r="Q114" s="68"/>
    </row>
    <row r="115">
      <c r="C115" s="67"/>
      <c r="Q115" s="68"/>
    </row>
    <row r="116">
      <c r="C116" s="67"/>
      <c r="Q116" s="68"/>
    </row>
    <row r="117">
      <c r="C117" s="67"/>
      <c r="Q117" s="68"/>
    </row>
    <row r="118">
      <c r="C118" s="67"/>
      <c r="Q118" s="68"/>
    </row>
    <row r="119">
      <c r="C119" s="67"/>
      <c r="Q119" s="68"/>
    </row>
    <row r="120">
      <c r="C120" s="67"/>
      <c r="Q120" s="68"/>
    </row>
    <row r="121">
      <c r="C121" s="67"/>
      <c r="Q121" s="68"/>
    </row>
    <row r="122">
      <c r="C122" s="67"/>
      <c r="Q122" s="68"/>
    </row>
    <row r="123">
      <c r="C123" s="67"/>
      <c r="Q123" s="68"/>
    </row>
    <row r="124">
      <c r="C124" s="67"/>
      <c r="Q124" s="68"/>
    </row>
    <row r="125">
      <c r="C125" s="67"/>
      <c r="Q125" s="68"/>
    </row>
    <row r="126">
      <c r="C126" s="67"/>
      <c r="Q126" s="68"/>
    </row>
    <row r="127">
      <c r="C127" s="67"/>
      <c r="Q127" s="68"/>
    </row>
    <row r="128">
      <c r="C128" s="67"/>
      <c r="Q128" s="68"/>
    </row>
    <row r="129">
      <c r="C129" s="67"/>
      <c r="Q129" s="68"/>
    </row>
    <row r="130">
      <c r="C130" s="67"/>
      <c r="Q130" s="68"/>
    </row>
    <row r="131">
      <c r="C131" s="67"/>
      <c r="Q131" s="68"/>
    </row>
    <row r="132">
      <c r="C132" s="67"/>
      <c r="Q132" s="68"/>
    </row>
    <row r="133">
      <c r="C133" s="67"/>
      <c r="Q133" s="68"/>
    </row>
    <row r="134">
      <c r="C134" s="67"/>
      <c r="Q134" s="68"/>
    </row>
    <row r="135">
      <c r="C135" s="67"/>
      <c r="Q135" s="68"/>
    </row>
    <row r="136">
      <c r="C136" s="67"/>
      <c r="Q136" s="68"/>
    </row>
    <row r="137">
      <c r="C137" s="67"/>
      <c r="Q137" s="68"/>
    </row>
    <row r="138">
      <c r="C138" s="67"/>
      <c r="Q138" s="68"/>
    </row>
    <row r="139">
      <c r="C139" s="67"/>
      <c r="Q139" s="68"/>
    </row>
    <row r="140">
      <c r="C140" s="67"/>
      <c r="Q140" s="68"/>
    </row>
    <row r="141">
      <c r="C141" s="67"/>
      <c r="Q141" s="68"/>
    </row>
    <row r="142">
      <c r="C142" s="67"/>
      <c r="Q142" s="68"/>
    </row>
    <row r="143">
      <c r="C143" s="67"/>
      <c r="Q143" s="68"/>
    </row>
    <row r="144">
      <c r="C144" s="67"/>
      <c r="Q144" s="68"/>
    </row>
    <row r="145">
      <c r="C145" s="67"/>
      <c r="Q145" s="68"/>
    </row>
    <row r="146">
      <c r="C146" s="67"/>
      <c r="Q146" s="68"/>
    </row>
    <row r="147">
      <c r="C147" s="67"/>
      <c r="Q147" s="68"/>
    </row>
    <row r="148">
      <c r="C148" s="67"/>
      <c r="Q148" s="68"/>
    </row>
    <row r="149">
      <c r="C149" s="67"/>
      <c r="Q149" s="68"/>
    </row>
    <row r="150">
      <c r="C150" s="67"/>
      <c r="Q150" s="68"/>
    </row>
    <row r="151">
      <c r="C151" s="67"/>
      <c r="Q151" s="68"/>
    </row>
    <row r="152">
      <c r="C152" s="67"/>
      <c r="Q152" s="68"/>
    </row>
    <row r="153">
      <c r="C153" s="67"/>
      <c r="Q153" s="68"/>
    </row>
    <row r="154">
      <c r="C154" s="67"/>
      <c r="Q154" s="68"/>
    </row>
    <row r="155">
      <c r="C155" s="67"/>
      <c r="Q155" s="68"/>
    </row>
    <row r="156">
      <c r="C156" s="67"/>
      <c r="Q156" s="68"/>
    </row>
    <row r="157">
      <c r="C157" s="67"/>
      <c r="Q157" s="68"/>
    </row>
    <row r="158">
      <c r="C158" s="67"/>
      <c r="Q158" s="68"/>
    </row>
    <row r="159">
      <c r="C159" s="67"/>
      <c r="Q159" s="68"/>
    </row>
    <row r="160">
      <c r="C160" s="67"/>
      <c r="Q160" s="68"/>
    </row>
    <row r="161">
      <c r="C161" s="67"/>
      <c r="Q161" s="68"/>
    </row>
    <row r="162">
      <c r="C162" s="67"/>
      <c r="Q162" s="68"/>
    </row>
    <row r="163">
      <c r="C163" s="67"/>
      <c r="Q163" s="68"/>
    </row>
    <row r="164">
      <c r="C164" s="67"/>
      <c r="Q164" s="68"/>
    </row>
    <row r="165">
      <c r="C165" s="67"/>
      <c r="Q165" s="68"/>
    </row>
    <row r="166">
      <c r="C166" s="67"/>
      <c r="Q166" s="68"/>
    </row>
    <row r="167">
      <c r="C167" s="67"/>
      <c r="Q167" s="68"/>
    </row>
    <row r="168">
      <c r="C168" s="67"/>
      <c r="Q168" s="68"/>
    </row>
    <row r="169">
      <c r="C169" s="67"/>
      <c r="Q169" s="68"/>
    </row>
    <row r="170">
      <c r="C170" s="67"/>
      <c r="Q170" s="68"/>
    </row>
    <row r="171">
      <c r="C171" s="67"/>
      <c r="Q171" s="68"/>
    </row>
    <row r="172">
      <c r="C172" s="67"/>
      <c r="Q172" s="68"/>
    </row>
    <row r="173">
      <c r="C173" s="67"/>
      <c r="Q173" s="68"/>
    </row>
    <row r="174">
      <c r="C174" s="67"/>
      <c r="Q174" s="68"/>
    </row>
    <row r="175">
      <c r="C175" s="67"/>
      <c r="Q175" s="68"/>
    </row>
    <row r="176">
      <c r="C176" s="67"/>
      <c r="Q176" s="68"/>
    </row>
    <row r="177">
      <c r="C177" s="67"/>
      <c r="Q177" s="68"/>
    </row>
    <row r="178">
      <c r="C178" s="67"/>
      <c r="Q178" s="68"/>
    </row>
    <row r="179">
      <c r="C179" s="67"/>
      <c r="Q179" s="68"/>
    </row>
    <row r="180">
      <c r="C180" s="67"/>
      <c r="Q180" s="68"/>
    </row>
    <row r="181">
      <c r="C181" s="67"/>
      <c r="Q181" s="68"/>
    </row>
    <row r="182">
      <c r="C182" s="67"/>
      <c r="Q182" s="68"/>
    </row>
    <row r="183">
      <c r="C183" s="67"/>
      <c r="Q183" s="68"/>
    </row>
    <row r="184">
      <c r="C184" s="67"/>
      <c r="Q184" s="68"/>
    </row>
    <row r="185">
      <c r="C185" s="67"/>
      <c r="Q185" s="68"/>
    </row>
    <row r="186">
      <c r="C186" s="67"/>
      <c r="Q186" s="68"/>
    </row>
    <row r="187">
      <c r="C187" s="67"/>
      <c r="Q187" s="68"/>
    </row>
    <row r="188">
      <c r="C188" s="67"/>
      <c r="Q188" s="68"/>
    </row>
    <row r="189">
      <c r="C189" s="67"/>
      <c r="Q189" s="68"/>
    </row>
    <row r="190">
      <c r="C190" s="67"/>
      <c r="Q190" s="68"/>
    </row>
    <row r="191">
      <c r="C191" s="67"/>
      <c r="Q191" s="68"/>
    </row>
    <row r="192">
      <c r="C192" s="67"/>
      <c r="Q192" s="68"/>
    </row>
    <row r="193">
      <c r="C193" s="67"/>
      <c r="Q193" s="68"/>
    </row>
    <row r="194">
      <c r="C194" s="67"/>
      <c r="Q194" s="68"/>
    </row>
    <row r="195">
      <c r="C195" s="67"/>
      <c r="Q195" s="68"/>
    </row>
    <row r="196">
      <c r="C196" s="67"/>
      <c r="Q196" s="68"/>
    </row>
    <row r="197">
      <c r="C197" s="67"/>
      <c r="Q197" s="68"/>
    </row>
    <row r="198">
      <c r="C198" s="67"/>
      <c r="Q198" s="68"/>
    </row>
    <row r="199">
      <c r="C199" s="67"/>
      <c r="Q199" s="68"/>
    </row>
    <row r="200">
      <c r="C200" s="67"/>
      <c r="Q200" s="68"/>
    </row>
    <row r="201">
      <c r="C201" s="67"/>
      <c r="Q201" s="68"/>
    </row>
    <row r="202">
      <c r="C202" s="67"/>
      <c r="Q202" s="68"/>
    </row>
    <row r="203">
      <c r="C203" s="67"/>
      <c r="Q203" s="68"/>
    </row>
    <row r="204">
      <c r="C204" s="67"/>
      <c r="Q204" s="68"/>
    </row>
    <row r="205">
      <c r="C205" s="67"/>
      <c r="Q205" s="68"/>
    </row>
    <row r="206">
      <c r="C206" s="67"/>
      <c r="Q206" s="68"/>
    </row>
    <row r="207">
      <c r="C207" s="67"/>
      <c r="Q207" s="68"/>
    </row>
    <row r="208">
      <c r="C208" s="67"/>
      <c r="Q208" s="68"/>
    </row>
    <row r="209">
      <c r="C209" s="67"/>
      <c r="Q209" s="68"/>
    </row>
    <row r="210">
      <c r="C210" s="67"/>
      <c r="Q210" s="68"/>
    </row>
    <row r="211">
      <c r="C211" s="67"/>
      <c r="Q211" s="68"/>
    </row>
    <row r="212">
      <c r="C212" s="67"/>
      <c r="Q212" s="68"/>
    </row>
    <row r="213">
      <c r="C213" s="67"/>
      <c r="Q213" s="68"/>
    </row>
    <row r="214">
      <c r="C214" s="67"/>
      <c r="Q214" s="68"/>
    </row>
    <row r="215">
      <c r="C215" s="67"/>
      <c r="Q215" s="68"/>
    </row>
    <row r="216">
      <c r="C216" s="67"/>
      <c r="Q216" s="68"/>
    </row>
    <row r="217">
      <c r="C217" s="67"/>
      <c r="Q217" s="68"/>
    </row>
    <row r="218">
      <c r="C218" s="67"/>
      <c r="Q218" s="68"/>
    </row>
    <row r="219">
      <c r="C219" s="67"/>
      <c r="Q219" s="68"/>
    </row>
    <row r="220">
      <c r="C220" s="67"/>
      <c r="Q220" s="68"/>
    </row>
    <row r="221">
      <c r="C221" s="67"/>
      <c r="Q221" s="68"/>
    </row>
    <row r="222">
      <c r="C222" s="67"/>
      <c r="Q222" s="68"/>
    </row>
    <row r="223">
      <c r="C223" s="67"/>
      <c r="Q223" s="68"/>
    </row>
    <row r="224">
      <c r="C224" s="67"/>
      <c r="Q224" s="68"/>
    </row>
    <row r="225">
      <c r="C225" s="67"/>
      <c r="Q225" s="68"/>
    </row>
    <row r="226">
      <c r="C226" s="67"/>
      <c r="Q226" s="68"/>
    </row>
    <row r="227">
      <c r="C227" s="67"/>
      <c r="Q227" s="68"/>
    </row>
    <row r="228">
      <c r="C228" s="67"/>
      <c r="Q228" s="68"/>
    </row>
    <row r="229">
      <c r="C229" s="67"/>
      <c r="Q229" s="68"/>
    </row>
    <row r="230">
      <c r="C230" s="67"/>
      <c r="Q230" s="68"/>
    </row>
    <row r="231">
      <c r="C231" s="67"/>
      <c r="Q231" s="68"/>
    </row>
    <row r="232">
      <c r="C232" s="67"/>
      <c r="Q232" s="68"/>
    </row>
    <row r="233">
      <c r="C233" s="67"/>
      <c r="Q233" s="68"/>
    </row>
    <row r="234">
      <c r="C234" s="67"/>
      <c r="Q234" s="68"/>
    </row>
    <row r="235">
      <c r="C235" s="67"/>
      <c r="Q235" s="68"/>
    </row>
    <row r="236">
      <c r="C236" s="67"/>
      <c r="Q236" s="68"/>
    </row>
    <row r="237">
      <c r="C237" s="67"/>
      <c r="Q237" s="68"/>
    </row>
    <row r="238">
      <c r="C238" s="67"/>
      <c r="Q238" s="68"/>
    </row>
    <row r="239">
      <c r="C239" s="67"/>
      <c r="Q239" s="68"/>
    </row>
    <row r="240">
      <c r="C240" s="67"/>
      <c r="Q240" s="68"/>
    </row>
    <row r="241">
      <c r="C241" s="67"/>
      <c r="Q241" s="68"/>
    </row>
    <row r="242">
      <c r="C242" s="67"/>
      <c r="Q242" s="68"/>
    </row>
    <row r="243">
      <c r="C243" s="67"/>
      <c r="Q243" s="68"/>
    </row>
    <row r="244">
      <c r="C244" s="67"/>
      <c r="Q244" s="68"/>
    </row>
    <row r="245">
      <c r="C245" s="67"/>
      <c r="Q245" s="68"/>
    </row>
    <row r="246">
      <c r="C246" s="67"/>
      <c r="Q246" s="68"/>
    </row>
    <row r="247">
      <c r="C247" s="67"/>
      <c r="Q247" s="68"/>
    </row>
    <row r="248">
      <c r="C248" s="67"/>
      <c r="Q248" s="68"/>
    </row>
    <row r="249">
      <c r="C249" s="67"/>
      <c r="Q249" s="68"/>
    </row>
    <row r="250">
      <c r="C250" s="67"/>
      <c r="Q250" s="68"/>
    </row>
    <row r="251">
      <c r="C251" s="67"/>
      <c r="Q251" s="68"/>
    </row>
    <row r="252">
      <c r="C252" s="67"/>
      <c r="Q252" s="68"/>
    </row>
    <row r="253">
      <c r="C253" s="67"/>
      <c r="Q253" s="68"/>
    </row>
    <row r="254">
      <c r="C254" s="67"/>
      <c r="Q254" s="68"/>
    </row>
    <row r="255">
      <c r="C255" s="67"/>
      <c r="Q255" s="68"/>
    </row>
    <row r="256">
      <c r="C256" s="67"/>
      <c r="Q256" s="68"/>
    </row>
    <row r="257">
      <c r="C257" s="67"/>
      <c r="Q257" s="68"/>
    </row>
    <row r="258">
      <c r="C258" s="67"/>
      <c r="Q258" s="68"/>
    </row>
    <row r="259">
      <c r="C259" s="67"/>
      <c r="Q259" s="68"/>
    </row>
    <row r="260">
      <c r="C260" s="67"/>
      <c r="Q260" s="68"/>
    </row>
    <row r="261">
      <c r="C261" s="67"/>
      <c r="Q261" s="68"/>
    </row>
    <row r="262">
      <c r="C262" s="67"/>
      <c r="Q262" s="68"/>
    </row>
    <row r="263">
      <c r="C263" s="67"/>
      <c r="Q263" s="68"/>
    </row>
    <row r="264">
      <c r="C264" s="67"/>
      <c r="Q264" s="68"/>
    </row>
    <row r="265">
      <c r="C265" s="67"/>
      <c r="Q265" s="68"/>
    </row>
    <row r="266">
      <c r="C266" s="67"/>
      <c r="Q266" s="68"/>
    </row>
    <row r="267">
      <c r="C267" s="67"/>
      <c r="Q267" s="68"/>
    </row>
    <row r="268">
      <c r="C268" s="67"/>
      <c r="Q268" s="68"/>
    </row>
    <row r="269">
      <c r="C269" s="67"/>
      <c r="Q269" s="68"/>
    </row>
    <row r="270">
      <c r="C270" s="67"/>
      <c r="Q270" s="68"/>
    </row>
    <row r="271">
      <c r="C271" s="67"/>
      <c r="Q271" s="68"/>
    </row>
    <row r="272">
      <c r="C272" s="67"/>
      <c r="Q272" s="68"/>
    </row>
    <row r="273">
      <c r="C273" s="67"/>
      <c r="Q273" s="68"/>
    </row>
    <row r="274">
      <c r="C274" s="67"/>
      <c r="Q274" s="68"/>
    </row>
    <row r="275">
      <c r="C275" s="67"/>
      <c r="Q275" s="68"/>
    </row>
    <row r="276">
      <c r="C276" s="67"/>
      <c r="Q276" s="68"/>
    </row>
    <row r="277">
      <c r="C277" s="67"/>
      <c r="Q277" s="68"/>
    </row>
    <row r="278">
      <c r="C278" s="67"/>
      <c r="Q278" s="68"/>
    </row>
    <row r="279">
      <c r="C279" s="67"/>
      <c r="Q279" s="68"/>
    </row>
    <row r="280">
      <c r="C280" s="67"/>
      <c r="Q280" s="68"/>
    </row>
    <row r="281">
      <c r="C281" s="67"/>
      <c r="Q281" s="68"/>
    </row>
    <row r="282">
      <c r="C282" s="67"/>
      <c r="Q282" s="68"/>
    </row>
    <row r="283">
      <c r="C283" s="67"/>
      <c r="Q283" s="68"/>
    </row>
    <row r="284">
      <c r="C284" s="67"/>
      <c r="Q284" s="68"/>
    </row>
    <row r="285">
      <c r="C285" s="67"/>
      <c r="Q285" s="68"/>
    </row>
    <row r="286">
      <c r="C286" s="67"/>
      <c r="Q286" s="68"/>
    </row>
    <row r="287">
      <c r="C287" s="67"/>
      <c r="Q287" s="68"/>
    </row>
    <row r="288">
      <c r="C288" s="67"/>
      <c r="Q288" s="68"/>
    </row>
    <row r="289">
      <c r="C289" s="67"/>
      <c r="Q289" s="68"/>
    </row>
    <row r="290">
      <c r="C290" s="67"/>
      <c r="Q290" s="68"/>
    </row>
    <row r="291">
      <c r="C291" s="67"/>
      <c r="Q291" s="68"/>
    </row>
    <row r="292">
      <c r="C292" s="67"/>
      <c r="Q292" s="68"/>
    </row>
    <row r="293">
      <c r="C293" s="67"/>
      <c r="Q293" s="68"/>
    </row>
    <row r="294">
      <c r="C294" s="67"/>
      <c r="Q294" s="68"/>
    </row>
    <row r="295">
      <c r="C295" s="67"/>
      <c r="Q295" s="68"/>
    </row>
    <row r="296">
      <c r="C296" s="67"/>
      <c r="Q296" s="68"/>
    </row>
    <row r="297">
      <c r="C297" s="67"/>
      <c r="Q297" s="68"/>
    </row>
    <row r="298">
      <c r="C298" s="67"/>
      <c r="Q298" s="68"/>
    </row>
    <row r="299">
      <c r="C299" s="67"/>
      <c r="Q299" s="68"/>
    </row>
    <row r="300">
      <c r="C300" s="67"/>
      <c r="Q300" s="68"/>
    </row>
    <row r="301">
      <c r="C301" s="67"/>
      <c r="Q301" s="68"/>
    </row>
    <row r="302">
      <c r="C302" s="67"/>
      <c r="Q302" s="68"/>
    </row>
    <row r="303">
      <c r="C303" s="67"/>
      <c r="Q303" s="68"/>
    </row>
    <row r="304">
      <c r="C304" s="67"/>
      <c r="Q304" s="68"/>
    </row>
    <row r="305">
      <c r="C305" s="67"/>
      <c r="Q305" s="68"/>
    </row>
    <row r="306">
      <c r="C306" s="67"/>
      <c r="Q306" s="68"/>
    </row>
    <row r="307">
      <c r="C307" s="67"/>
      <c r="Q307" s="68"/>
    </row>
    <row r="308">
      <c r="C308" s="67"/>
      <c r="Q308" s="68"/>
    </row>
    <row r="309">
      <c r="C309" s="67"/>
      <c r="Q309" s="68"/>
    </row>
    <row r="310">
      <c r="C310" s="67"/>
      <c r="Q310" s="68"/>
    </row>
    <row r="311">
      <c r="C311" s="67"/>
      <c r="Q311" s="68"/>
    </row>
    <row r="312">
      <c r="C312" s="67"/>
      <c r="Q312" s="68"/>
    </row>
    <row r="313">
      <c r="C313" s="67"/>
      <c r="Q313" s="68"/>
    </row>
    <row r="314">
      <c r="C314" s="67"/>
      <c r="Q314" s="68"/>
    </row>
    <row r="315">
      <c r="C315" s="67"/>
      <c r="Q315" s="68"/>
    </row>
    <row r="316">
      <c r="C316" s="67"/>
      <c r="Q316" s="68"/>
    </row>
    <row r="317">
      <c r="C317" s="67"/>
      <c r="Q317" s="68"/>
    </row>
    <row r="318">
      <c r="C318" s="67"/>
      <c r="Q318" s="68"/>
    </row>
    <row r="319">
      <c r="C319" s="67"/>
      <c r="Q319" s="68"/>
    </row>
    <row r="320">
      <c r="C320" s="67"/>
      <c r="Q320" s="68"/>
    </row>
    <row r="321">
      <c r="C321" s="67"/>
      <c r="Q321" s="68"/>
    </row>
    <row r="322">
      <c r="C322" s="67"/>
      <c r="Q322" s="68"/>
    </row>
    <row r="323">
      <c r="C323" s="67"/>
      <c r="Q323" s="68"/>
    </row>
    <row r="324">
      <c r="C324" s="67"/>
      <c r="Q324" s="68"/>
    </row>
    <row r="325">
      <c r="C325" s="67"/>
      <c r="Q325" s="68"/>
    </row>
    <row r="326">
      <c r="C326" s="67"/>
      <c r="Q326" s="68"/>
    </row>
    <row r="327">
      <c r="C327" s="67"/>
      <c r="Q327" s="68"/>
    </row>
    <row r="328">
      <c r="C328" s="67"/>
      <c r="Q328" s="68"/>
    </row>
    <row r="329">
      <c r="C329" s="67"/>
      <c r="Q329" s="68"/>
    </row>
    <row r="330">
      <c r="C330" s="67"/>
      <c r="Q330" s="68"/>
    </row>
    <row r="331">
      <c r="C331" s="67"/>
      <c r="Q331" s="68"/>
    </row>
    <row r="332">
      <c r="C332" s="67"/>
      <c r="Q332" s="68"/>
    </row>
    <row r="333">
      <c r="C333" s="67"/>
      <c r="Q333" s="68"/>
    </row>
    <row r="334">
      <c r="C334" s="67"/>
      <c r="Q334" s="68"/>
    </row>
    <row r="335">
      <c r="C335" s="67"/>
      <c r="Q335" s="68"/>
    </row>
    <row r="336">
      <c r="C336" s="67"/>
      <c r="Q336" s="68"/>
    </row>
    <row r="337">
      <c r="C337" s="67"/>
      <c r="Q337" s="68"/>
    </row>
    <row r="338">
      <c r="C338" s="67"/>
      <c r="Q338" s="68"/>
    </row>
    <row r="339">
      <c r="C339" s="67"/>
      <c r="Q339" s="68"/>
    </row>
    <row r="340">
      <c r="C340" s="67"/>
      <c r="Q340" s="68"/>
    </row>
    <row r="341">
      <c r="C341" s="67"/>
      <c r="Q341" s="68"/>
    </row>
    <row r="342">
      <c r="C342" s="67"/>
      <c r="Q342" s="68"/>
    </row>
    <row r="343">
      <c r="C343" s="67"/>
      <c r="Q343" s="68"/>
    </row>
    <row r="344">
      <c r="C344" s="67"/>
      <c r="Q344" s="68"/>
    </row>
    <row r="345">
      <c r="C345" s="67"/>
      <c r="Q345" s="68"/>
    </row>
    <row r="346">
      <c r="C346" s="67"/>
      <c r="Q346" s="68"/>
    </row>
    <row r="347">
      <c r="C347" s="67"/>
      <c r="Q347" s="68"/>
    </row>
    <row r="348">
      <c r="C348" s="67"/>
      <c r="Q348" s="68"/>
    </row>
    <row r="349">
      <c r="C349" s="67"/>
      <c r="Q349" s="68"/>
    </row>
    <row r="350">
      <c r="C350" s="67"/>
      <c r="Q350" s="68"/>
    </row>
    <row r="351">
      <c r="C351" s="67"/>
      <c r="Q351" s="68"/>
    </row>
    <row r="352">
      <c r="C352" s="67"/>
      <c r="Q352" s="68"/>
    </row>
    <row r="353">
      <c r="C353" s="67"/>
      <c r="Q353" s="68"/>
    </row>
    <row r="354">
      <c r="C354" s="67"/>
      <c r="Q354" s="68"/>
    </row>
    <row r="355">
      <c r="C355" s="67"/>
      <c r="Q355" s="68"/>
    </row>
    <row r="356">
      <c r="C356" s="67"/>
      <c r="Q356" s="68"/>
    </row>
    <row r="357">
      <c r="C357" s="67"/>
      <c r="Q357" s="68"/>
    </row>
    <row r="358">
      <c r="C358" s="67"/>
      <c r="Q358" s="68"/>
    </row>
    <row r="359">
      <c r="C359" s="67"/>
      <c r="Q359" s="68"/>
    </row>
    <row r="360">
      <c r="C360" s="67"/>
      <c r="Q360" s="68"/>
    </row>
    <row r="361">
      <c r="C361" s="67"/>
      <c r="Q361" s="68"/>
    </row>
    <row r="362">
      <c r="C362" s="67"/>
      <c r="Q362" s="68"/>
    </row>
    <row r="363">
      <c r="C363" s="67"/>
      <c r="Q363" s="68"/>
    </row>
    <row r="364">
      <c r="C364" s="67"/>
      <c r="Q364" s="68"/>
    </row>
    <row r="365">
      <c r="C365" s="67"/>
      <c r="Q365" s="68"/>
    </row>
    <row r="366">
      <c r="C366" s="67"/>
      <c r="Q366" s="68"/>
    </row>
    <row r="367">
      <c r="C367" s="67"/>
      <c r="Q367" s="68"/>
    </row>
    <row r="368">
      <c r="C368" s="67"/>
      <c r="Q368" s="68"/>
    </row>
    <row r="369">
      <c r="C369" s="67"/>
      <c r="Q369" s="68"/>
    </row>
    <row r="370">
      <c r="C370" s="67"/>
      <c r="Q370" s="68"/>
    </row>
    <row r="371">
      <c r="C371" s="67"/>
      <c r="Q371" s="68"/>
    </row>
    <row r="372">
      <c r="C372" s="67"/>
      <c r="Q372" s="68"/>
    </row>
    <row r="373">
      <c r="C373" s="67"/>
      <c r="Q373" s="68"/>
    </row>
    <row r="374">
      <c r="C374" s="67"/>
      <c r="Q374" s="68"/>
    </row>
    <row r="375">
      <c r="C375" s="67"/>
      <c r="Q375" s="68"/>
    </row>
    <row r="376">
      <c r="C376" s="67"/>
      <c r="Q376" s="68"/>
    </row>
    <row r="377">
      <c r="C377" s="67"/>
      <c r="Q377" s="68"/>
    </row>
    <row r="378">
      <c r="C378" s="67"/>
      <c r="Q378" s="68"/>
    </row>
    <row r="379">
      <c r="C379" s="67"/>
      <c r="Q379" s="68"/>
    </row>
    <row r="380">
      <c r="C380" s="67"/>
      <c r="Q380" s="68"/>
    </row>
    <row r="381">
      <c r="C381" s="67"/>
      <c r="Q381" s="68"/>
    </row>
    <row r="382">
      <c r="C382" s="67"/>
      <c r="Q382" s="68"/>
    </row>
    <row r="383">
      <c r="C383" s="67"/>
      <c r="Q383" s="68"/>
    </row>
    <row r="384">
      <c r="C384" s="67"/>
      <c r="Q384" s="68"/>
    </row>
    <row r="385">
      <c r="C385" s="67"/>
      <c r="Q385" s="68"/>
    </row>
    <row r="386">
      <c r="C386" s="67"/>
      <c r="Q386" s="68"/>
    </row>
    <row r="387">
      <c r="C387" s="67"/>
      <c r="Q387" s="68"/>
    </row>
    <row r="388">
      <c r="C388" s="67"/>
      <c r="Q388" s="68"/>
    </row>
    <row r="389">
      <c r="C389" s="67"/>
      <c r="Q389" s="68"/>
    </row>
    <row r="390">
      <c r="C390" s="67"/>
      <c r="Q390" s="68"/>
    </row>
    <row r="391">
      <c r="C391" s="67"/>
      <c r="Q391" s="68"/>
    </row>
    <row r="392">
      <c r="C392" s="67"/>
      <c r="Q392" s="68"/>
    </row>
    <row r="393">
      <c r="C393" s="67"/>
      <c r="Q393" s="68"/>
    </row>
    <row r="394">
      <c r="C394" s="67"/>
      <c r="Q394" s="68"/>
    </row>
    <row r="395">
      <c r="C395" s="67"/>
      <c r="Q395" s="68"/>
    </row>
    <row r="396">
      <c r="C396" s="67"/>
      <c r="Q396" s="68"/>
    </row>
    <row r="397">
      <c r="C397" s="67"/>
      <c r="Q397" s="68"/>
    </row>
    <row r="398">
      <c r="C398" s="67"/>
      <c r="Q398" s="68"/>
    </row>
    <row r="399">
      <c r="C399" s="67"/>
      <c r="Q399" s="68"/>
    </row>
    <row r="400">
      <c r="C400" s="67"/>
      <c r="Q400" s="68"/>
    </row>
    <row r="401">
      <c r="C401" s="67"/>
      <c r="Q401" s="68"/>
    </row>
    <row r="402">
      <c r="C402" s="67"/>
      <c r="Q402" s="68"/>
    </row>
    <row r="403">
      <c r="C403" s="67"/>
      <c r="Q403" s="68"/>
    </row>
    <row r="404">
      <c r="C404" s="67"/>
      <c r="Q404" s="68"/>
    </row>
    <row r="405">
      <c r="C405" s="67"/>
      <c r="Q405" s="68"/>
    </row>
    <row r="406">
      <c r="C406" s="67"/>
      <c r="Q406" s="68"/>
    </row>
    <row r="407">
      <c r="C407" s="67"/>
      <c r="Q407" s="68"/>
    </row>
    <row r="408">
      <c r="C408" s="67"/>
      <c r="Q408" s="68"/>
    </row>
    <row r="409">
      <c r="C409" s="67"/>
      <c r="Q409" s="68"/>
    </row>
    <row r="410">
      <c r="C410" s="67"/>
      <c r="Q410" s="68"/>
    </row>
    <row r="411">
      <c r="C411" s="67"/>
      <c r="Q411" s="68"/>
    </row>
    <row r="412">
      <c r="C412" s="67"/>
      <c r="Q412" s="68"/>
    </row>
    <row r="413">
      <c r="C413" s="67"/>
      <c r="Q413" s="68"/>
    </row>
    <row r="414">
      <c r="C414" s="67"/>
      <c r="Q414" s="68"/>
    </row>
    <row r="415">
      <c r="C415" s="67"/>
      <c r="Q415" s="68"/>
    </row>
    <row r="416">
      <c r="C416" s="67"/>
      <c r="Q416" s="68"/>
    </row>
    <row r="417">
      <c r="C417" s="67"/>
      <c r="Q417" s="68"/>
    </row>
    <row r="418">
      <c r="C418" s="67"/>
      <c r="Q418" s="68"/>
    </row>
    <row r="419">
      <c r="C419" s="67"/>
      <c r="Q419" s="68"/>
    </row>
    <row r="420">
      <c r="C420" s="67"/>
      <c r="Q420" s="68"/>
    </row>
    <row r="421">
      <c r="C421" s="67"/>
      <c r="Q421" s="68"/>
    </row>
    <row r="422">
      <c r="C422" s="67"/>
      <c r="Q422" s="68"/>
    </row>
    <row r="423">
      <c r="C423" s="67"/>
      <c r="Q423" s="68"/>
    </row>
    <row r="424">
      <c r="C424" s="67"/>
      <c r="Q424" s="68"/>
    </row>
    <row r="425">
      <c r="C425" s="67"/>
      <c r="Q425" s="68"/>
    </row>
    <row r="426">
      <c r="C426" s="67"/>
      <c r="Q426" s="68"/>
    </row>
    <row r="427">
      <c r="C427" s="67"/>
      <c r="Q427" s="68"/>
    </row>
    <row r="428">
      <c r="C428" s="67"/>
      <c r="Q428" s="68"/>
    </row>
    <row r="429">
      <c r="C429" s="67"/>
      <c r="Q429" s="68"/>
    </row>
    <row r="430">
      <c r="C430" s="67"/>
      <c r="Q430" s="68"/>
    </row>
    <row r="431">
      <c r="C431" s="67"/>
      <c r="Q431" s="68"/>
    </row>
    <row r="432">
      <c r="C432" s="67"/>
      <c r="Q432" s="68"/>
    </row>
    <row r="433">
      <c r="C433" s="67"/>
      <c r="Q433" s="68"/>
    </row>
    <row r="434">
      <c r="C434" s="67"/>
      <c r="Q434" s="68"/>
    </row>
    <row r="435">
      <c r="C435" s="67"/>
      <c r="Q435" s="68"/>
    </row>
    <row r="436">
      <c r="C436" s="67"/>
      <c r="Q436" s="68"/>
    </row>
    <row r="437">
      <c r="C437" s="67"/>
      <c r="Q437" s="68"/>
    </row>
    <row r="438">
      <c r="C438" s="67"/>
      <c r="Q438" s="68"/>
    </row>
    <row r="439">
      <c r="C439" s="67"/>
      <c r="Q439" s="68"/>
    </row>
    <row r="440">
      <c r="C440" s="67"/>
      <c r="Q440" s="68"/>
    </row>
    <row r="441">
      <c r="C441" s="67"/>
      <c r="Q441" s="68"/>
    </row>
    <row r="442">
      <c r="C442" s="67"/>
      <c r="Q442" s="68"/>
    </row>
    <row r="443">
      <c r="C443" s="67"/>
      <c r="Q443" s="68"/>
    </row>
    <row r="444">
      <c r="C444" s="67"/>
      <c r="Q444" s="68"/>
    </row>
    <row r="445">
      <c r="C445" s="67"/>
      <c r="Q445" s="68"/>
    </row>
    <row r="446">
      <c r="C446" s="67"/>
      <c r="Q446" s="68"/>
    </row>
    <row r="447">
      <c r="C447" s="67"/>
      <c r="Q447" s="68"/>
    </row>
    <row r="448">
      <c r="C448" s="67"/>
      <c r="Q448" s="68"/>
    </row>
    <row r="449">
      <c r="C449" s="67"/>
      <c r="Q449" s="68"/>
    </row>
    <row r="450">
      <c r="C450" s="67"/>
      <c r="Q450" s="68"/>
    </row>
    <row r="451">
      <c r="C451" s="67"/>
      <c r="Q451" s="68"/>
    </row>
    <row r="452">
      <c r="C452" s="67"/>
      <c r="Q452" s="68"/>
    </row>
    <row r="453">
      <c r="C453" s="67"/>
      <c r="Q453" s="68"/>
    </row>
    <row r="454">
      <c r="C454" s="67"/>
      <c r="Q454" s="68"/>
    </row>
    <row r="455">
      <c r="C455" s="67"/>
      <c r="Q455" s="68"/>
    </row>
    <row r="456">
      <c r="C456" s="67"/>
      <c r="Q456" s="68"/>
    </row>
    <row r="457">
      <c r="C457" s="67"/>
      <c r="Q457" s="68"/>
    </row>
    <row r="458">
      <c r="C458" s="67"/>
      <c r="Q458" s="68"/>
    </row>
    <row r="459">
      <c r="C459" s="67"/>
      <c r="Q459" s="68"/>
    </row>
    <row r="460">
      <c r="C460" s="67"/>
      <c r="Q460" s="68"/>
    </row>
    <row r="461">
      <c r="C461" s="67"/>
      <c r="Q461" s="68"/>
    </row>
    <row r="462">
      <c r="C462" s="67"/>
      <c r="Q462" s="68"/>
    </row>
    <row r="463">
      <c r="C463" s="67"/>
      <c r="Q463" s="68"/>
    </row>
    <row r="464">
      <c r="C464" s="67"/>
      <c r="Q464" s="68"/>
    </row>
    <row r="465">
      <c r="C465" s="67"/>
      <c r="Q465" s="68"/>
    </row>
    <row r="466">
      <c r="C466" s="67"/>
      <c r="Q466" s="68"/>
    </row>
    <row r="467">
      <c r="C467" s="67"/>
      <c r="Q467" s="68"/>
    </row>
    <row r="468">
      <c r="C468" s="67"/>
      <c r="Q468" s="68"/>
    </row>
    <row r="469">
      <c r="C469" s="67"/>
      <c r="Q469" s="68"/>
    </row>
    <row r="470">
      <c r="C470" s="67"/>
      <c r="Q470" s="68"/>
    </row>
    <row r="471">
      <c r="C471" s="67"/>
      <c r="Q471" s="68"/>
    </row>
    <row r="472">
      <c r="C472" s="67"/>
      <c r="Q472" s="68"/>
    </row>
    <row r="473">
      <c r="C473" s="67"/>
      <c r="Q473" s="68"/>
    </row>
    <row r="474">
      <c r="C474" s="67"/>
      <c r="Q474" s="68"/>
    </row>
    <row r="475">
      <c r="C475" s="67"/>
      <c r="Q475" s="68"/>
    </row>
    <row r="476">
      <c r="C476" s="67"/>
      <c r="Q476" s="68"/>
    </row>
    <row r="477">
      <c r="C477" s="67"/>
      <c r="Q477" s="68"/>
    </row>
    <row r="478">
      <c r="C478" s="67"/>
      <c r="Q478" s="68"/>
    </row>
    <row r="479">
      <c r="C479" s="67"/>
      <c r="Q479" s="68"/>
    </row>
    <row r="480">
      <c r="C480" s="67"/>
      <c r="Q480" s="68"/>
    </row>
    <row r="481">
      <c r="C481" s="67"/>
      <c r="Q481" s="68"/>
    </row>
    <row r="482">
      <c r="C482" s="67"/>
      <c r="Q482" s="68"/>
    </row>
    <row r="483">
      <c r="C483" s="67"/>
      <c r="Q483" s="68"/>
    </row>
    <row r="484">
      <c r="C484" s="67"/>
      <c r="Q484" s="68"/>
    </row>
    <row r="485">
      <c r="C485" s="67"/>
      <c r="Q485" s="68"/>
    </row>
    <row r="486">
      <c r="C486" s="67"/>
      <c r="Q486" s="68"/>
    </row>
    <row r="487">
      <c r="C487" s="67"/>
      <c r="Q487" s="68"/>
    </row>
    <row r="488">
      <c r="C488" s="67"/>
      <c r="Q488" s="68"/>
    </row>
    <row r="489">
      <c r="C489" s="67"/>
      <c r="Q489" s="68"/>
    </row>
    <row r="490">
      <c r="C490" s="67"/>
      <c r="Q490" s="68"/>
    </row>
    <row r="491">
      <c r="C491" s="67"/>
      <c r="Q491" s="68"/>
    </row>
    <row r="492">
      <c r="C492" s="67"/>
      <c r="Q492" s="68"/>
    </row>
    <row r="493">
      <c r="C493" s="67"/>
      <c r="Q493" s="68"/>
    </row>
    <row r="494">
      <c r="C494" s="67"/>
      <c r="Q494" s="68"/>
    </row>
    <row r="495">
      <c r="C495" s="67"/>
      <c r="Q495" s="68"/>
    </row>
    <row r="496">
      <c r="C496" s="67"/>
      <c r="Q496" s="68"/>
    </row>
    <row r="497">
      <c r="C497" s="67"/>
      <c r="Q497" s="68"/>
    </row>
    <row r="498">
      <c r="C498" s="67"/>
      <c r="Q498" s="68"/>
    </row>
    <row r="499">
      <c r="C499" s="67"/>
      <c r="Q499" s="68"/>
    </row>
    <row r="500">
      <c r="C500" s="67"/>
      <c r="Q500" s="68"/>
    </row>
    <row r="501">
      <c r="C501" s="67"/>
      <c r="Q501" s="68"/>
    </row>
    <row r="502">
      <c r="C502" s="67"/>
      <c r="Q502" s="68"/>
    </row>
    <row r="503">
      <c r="C503" s="67"/>
      <c r="Q503" s="68"/>
    </row>
    <row r="504">
      <c r="C504" s="67"/>
      <c r="Q504" s="68"/>
    </row>
    <row r="505">
      <c r="C505" s="67"/>
      <c r="Q505" s="68"/>
    </row>
    <row r="506">
      <c r="C506" s="67"/>
      <c r="Q506" s="68"/>
    </row>
    <row r="507">
      <c r="C507" s="67"/>
      <c r="Q507" s="68"/>
    </row>
    <row r="508">
      <c r="C508" s="67"/>
      <c r="Q508" s="68"/>
    </row>
    <row r="509">
      <c r="C509" s="67"/>
      <c r="Q509" s="68"/>
    </row>
    <row r="510">
      <c r="C510" s="67"/>
      <c r="Q510" s="68"/>
    </row>
    <row r="511">
      <c r="C511" s="67"/>
      <c r="Q511" s="68"/>
    </row>
    <row r="512">
      <c r="C512" s="67"/>
      <c r="Q512" s="68"/>
    </row>
    <row r="513">
      <c r="C513" s="67"/>
      <c r="Q513" s="68"/>
    </row>
    <row r="514">
      <c r="C514" s="67"/>
      <c r="Q514" s="68"/>
    </row>
    <row r="515">
      <c r="C515" s="67"/>
      <c r="Q515" s="68"/>
    </row>
    <row r="516">
      <c r="C516" s="67"/>
      <c r="Q516" s="68"/>
    </row>
    <row r="517">
      <c r="C517" s="67"/>
      <c r="Q517" s="68"/>
    </row>
    <row r="518">
      <c r="C518" s="67"/>
      <c r="Q518" s="68"/>
    </row>
    <row r="519">
      <c r="C519" s="67"/>
      <c r="Q519" s="68"/>
    </row>
    <row r="520">
      <c r="C520" s="67"/>
      <c r="Q520" s="68"/>
    </row>
    <row r="521">
      <c r="C521" s="67"/>
      <c r="Q521" s="68"/>
    </row>
    <row r="522">
      <c r="C522" s="67"/>
      <c r="Q522" s="68"/>
    </row>
    <row r="523">
      <c r="C523" s="67"/>
      <c r="Q523" s="68"/>
    </row>
    <row r="524">
      <c r="C524" s="67"/>
      <c r="Q524" s="68"/>
    </row>
    <row r="525">
      <c r="C525" s="67"/>
      <c r="Q525" s="68"/>
    </row>
    <row r="526">
      <c r="C526" s="67"/>
      <c r="Q526" s="68"/>
    </row>
    <row r="527">
      <c r="C527" s="67"/>
      <c r="Q527" s="68"/>
    </row>
    <row r="528">
      <c r="C528" s="67"/>
      <c r="Q528" s="68"/>
    </row>
    <row r="529">
      <c r="C529" s="67"/>
      <c r="Q529" s="68"/>
    </row>
    <row r="530">
      <c r="C530" s="67"/>
      <c r="Q530" s="68"/>
    </row>
    <row r="531">
      <c r="C531" s="67"/>
      <c r="Q531" s="68"/>
    </row>
    <row r="532">
      <c r="C532" s="67"/>
      <c r="Q532" s="68"/>
    </row>
    <row r="533">
      <c r="C533" s="67"/>
      <c r="Q533" s="68"/>
    </row>
    <row r="534">
      <c r="C534" s="67"/>
      <c r="Q534" s="68"/>
    </row>
    <row r="535">
      <c r="C535" s="67"/>
      <c r="Q535" s="68"/>
    </row>
    <row r="536">
      <c r="C536" s="67"/>
      <c r="Q536" s="68"/>
    </row>
    <row r="537">
      <c r="C537" s="67"/>
      <c r="Q537" s="68"/>
    </row>
    <row r="538">
      <c r="C538" s="67"/>
      <c r="Q538" s="68"/>
    </row>
    <row r="539">
      <c r="C539" s="67"/>
      <c r="Q539" s="68"/>
    </row>
    <row r="540">
      <c r="C540" s="67"/>
      <c r="Q540" s="68"/>
    </row>
    <row r="541">
      <c r="C541" s="67"/>
      <c r="Q541" s="68"/>
    </row>
    <row r="542">
      <c r="C542" s="67"/>
      <c r="Q542" s="68"/>
    </row>
    <row r="543">
      <c r="C543" s="67"/>
      <c r="Q543" s="68"/>
    </row>
    <row r="544">
      <c r="C544" s="67"/>
      <c r="Q544" s="68"/>
    </row>
    <row r="545">
      <c r="C545" s="67"/>
      <c r="Q545" s="68"/>
    </row>
    <row r="546">
      <c r="C546" s="67"/>
      <c r="Q546" s="68"/>
    </row>
    <row r="547">
      <c r="C547" s="67"/>
      <c r="Q547" s="68"/>
    </row>
    <row r="548">
      <c r="C548" s="67"/>
      <c r="Q548" s="68"/>
    </row>
    <row r="549">
      <c r="C549" s="67"/>
      <c r="Q549" s="68"/>
    </row>
    <row r="550">
      <c r="C550" s="67"/>
      <c r="Q550" s="68"/>
    </row>
    <row r="551">
      <c r="C551" s="67"/>
      <c r="Q551" s="68"/>
    </row>
    <row r="552">
      <c r="C552" s="67"/>
      <c r="Q552" s="68"/>
    </row>
    <row r="553">
      <c r="C553" s="67"/>
      <c r="Q553" s="68"/>
    </row>
    <row r="554">
      <c r="C554" s="67"/>
      <c r="Q554" s="68"/>
    </row>
    <row r="555">
      <c r="C555" s="67"/>
      <c r="Q555" s="68"/>
    </row>
    <row r="556">
      <c r="C556" s="67"/>
      <c r="Q556" s="68"/>
    </row>
    <row r="557">
      <c r="C557" s="67"/>
      <c r="Q557" s="68"/>
    </row>
    <row r="558">
      <c r="C558" s="67"/>
      <c r="Q558" s="68"/>
    </row>
    <row r="559">
      <c r="C559" s="67"/>
      <c r="Q559" s="68"/>
    </row>
    <row r="560">
      <c r="C560" s="67"/>
      <c r="Q560" s="68"/>
    </row>
    <row r="561">
      <c r="C561" s="67"/>
      <c r="Q561" s="68"/>
    </row>
    <row r="562">
      <c r="C562" s="67"/>
      <c r="Q562" s="68"/>
    </row>
    <row r="563">
      <c r="C563" s="67"/>
      <c r="Q563" s="68"/>
    </row>
    <row r="564">
      <c r="C564" s="67"/>
      <c r="Q564" s="68"/>
    </row>
    <row r="565">
      <c r="C565" s="67"/>
      <c r="Q565" s="68"/>
    </row>
    <row r="566">
      <c r="C566" s="67"/>
      <c r="Q566" s="68"/>
    </row>
    <row r="567">
      <c r="C567" s="67"/>
      <c r="Q567" s="68"/>
    </row>
    <row r="568">
      <c r="C568" s="67"/>
      <c r="Q568" s="68"/>
    </row>
    <row r="569">
      <c r="C569" s="67"/>
      <c r="Q569" s="68"/>
    </row>
    <row r="570">
      <c r="C570" s="67"/>
      <c r="Q570" s="68"/>
    </row>
    <row r="571">
      <c r="C571" s="67"/>
      <c r="Q571" s="68"/>
    </row>
    <row r="572">
      <c r="C572" s="67"/>
      <c r="Q572" s="68"/>
    </row>
    <row r="573">
      <c r="C573" s="67"/>
      <c r="Q573" s="68"/>
    </row>
    <row r="574">
      <c r="C574" s="67"/>
      <c r="Q574" s="68"/>
    </row>
    <row r="575">
      <c r="C575" s="67"/>
      <c r="Q575" s="68"/>
    </row>
    <row r="576">
      <c r="C576" s="67"/>
      <c r="Q576" s="68"/>
    </row>
    <row r="577">
      <c r="C577" s="67"/>
      <c r="Q577" s="68"/>
    </row>
    <row r="578">
      <c r="C578" s="67"/>
      <c r="Q578" s="68"/>
    </row>
    <row r="579">
      <c r="C579" s="67"/>
      <c r="Q579" s="68"/>
    </row>
    <row r="580">
      <c r="C580" s="67"/>
      <c r="Q580" s="68"/>
    </row>
    <row r="581">
      <c r="C581" s="67"/>
      <c r="Q581" s="68"/>
    </row>
    <row r="582">
      <c r="C582" s="67"/>
      <c r="Q582" s="68"/>
    </row>
    <row r="583">
      <c r="C583" s="67"/>
      <c r="Q583" s="68"/>
    </row>
    <row r="584">
      <c r="C584" s="67"/>
      <c r="Q584" s="68"/>
    </row>
    <row r="585">
      <c r="C585" s="67"/>
      <c r="Q585" s="68"/>
    </row>
    <row r="586">
      <c r="C586" s="67"/>
      <c r="Q586" s="68"/>
    </row>
    <row r="587">
      <c r="C587" s="67"/>
      <c r="Q587" s="68"/>
    </row>
    <row r="588">
      <c r="C588" s="67"/>
      <c r="Q588" s="68"/>
    </row>
    <row r="589">
      <c r="C589" s="67"/>
      <c r="Q589" s="68"/>
    </row>
    <row r="590">
      <c r="C590" s="67"/>
      <c r="Q590" s="68"/>
    </row>
    <row r="591">
      <c r="C591" s="67"/>
      <c r="Q591" s="68"/>
    </row>
    <row r="592">
      <c r="C592" s="67"/>
      <c r="Q592" s="68"/>
    </row>
    <row r="593">
      <c r="C593" s="67"/>
      <c r="Q593" s="68"/>
    </row>
    <row r="594">
      <c r="C594" s="67"/>
      <c r="Q594" s="68"/>
    </row>
    <row r="595">
      <c r="C595" s="67"/>
      <c r="Q595" s="68"/>
    </row>
    <row r="596">
      <c r="C596" s="67"/>
      <c r="Q596" s="68"/>
    </row>
    <row r="597">
      <c r="C597" s="67"/>
      <c r="Q597" s="68"/>
    </row>
    <row r="598">
      <c r="C598" s="67"/>
      <c r="Q598" s="68"/>
    </row>
    <row r="599">
      <c r="C599" s="67"/>
      <c r="Q599" s="68"/>
    </row>
    <row r="600">
      <c r="C600" s="67"/>
      <c r="Q600" s="68"/>
    </row>
    <row r="601">
      <c r="C601" s="67"/>
      <c r="Q601" s="68"/>
    </row>
    <row r="602">
      <c r="C602" s="67"/>
      <c r="Q602" s="68"/>
    </row>
    <row r="603">
      <c r="C603" s="67"/>
      <c r="Q603" s="68"/>
    </row>
    <row r="604">
      <c r="C604" s="67"/>
      <c r="Q604" s="68"/>
    </row>
    <row r="605">
      <c r="C605" s="67"/>
      <c r="Q605" s="68"/>
    </row>
    <row r="606">
      <c r="C606" s="67"/>
      <c r="Q606" s="68"/>
    </row>
    <row r="607">
      <c r="C607" s="67"/>
      <c r="Q607" s="68"/>
    </row>
    <row r="608">
      <c r="C608" s="67"/>
      <c r="Q608" s="68"/>
    </row>
    <row r="609">
      <c r="C609" s="67"/>
      <c r="Q609" s="68"/>
    </row>
    <row r="610">
      <c r="C610" s="67"/>
      <c r="Q610" s="68"/>
    </row>
    <row r="611">
      <c r="C611" s="67"/>
      <c r="Q611" s="68"/>
    </row>
    <row r="612">
      <c r="C612" s="67"/>
      <c r="Q612" s="68"/>
    </row>
    <row r="613">
      <c r="C613" s="67"/>
      <c r="Q613" s="68"/>
    </row>
    <row r="614">
      <c r="C614" s="67"/>
      <c r="Q614" s="68"/>
    </row>
    <row r="615">
      <c r="C615" s="67"/>
      <c r="Q615" s="68"/>
    </row>
    <row r="616">
      <c r="C616" s="67"/>
      <c r="Q616" s="68"/>
    </row>
    <row r="617">
      <c r="C617" s="67"/>
      <c r="Q617" s="68"/>
    </row>
    <row r="618">
      <c r="C618" s="67"/>
      <c r="Q618" s="68"/>
    </row>
    <row r="619">
      <c r="C619" s="67"/>
      <c r="Q619" s="68"/>
    </row>
    <row r="620">
      <c r="C620" s="67"/>
      <c r="Q620" s="68"/>
    </row>
    <row r="621">
      <c r="C621" s="67"/>
      <c r="Q621" s="68"/>
    </row>
    <row r="622">
      <c r="C622" s="67"/>
      <c r="Q622" s="68"/>
    </row>
    <row r="623">
      <c r="C623" s="67"/>
      <c r="Q623" s="68"/>
    </row>
    <row r="624">
      <c r="C624" s="67"/>
      <c r="Q624" s="68"/>
    </row>
    <row r="625">
      <c r="C625" s="67"/>
      <c r="Q625" s="68"/>
    </row>
    <row r="626">
      <c r="C626" s="67"/>
      <c r="Q626" s="68"/>
    </row>
    <row r="627">
      <c r="C627" s="67"/>
      <c r="Q627" s="68"/>
    </row>
    <row r="628">
      <c r="C628" s="67"/>
      <c r="Q628" s="68"/>
    </row>
    <row r="629">
      <c r="C629" s="67"/>
      <c r="Q629" s="68"/>
    </row>
    <row r="630">
      <c r="C630" s="67"/>
      <c r="Q630" s="68"/>
    </row>
    <row r="631">
      <c r="C631" s="67"/>
      <c r="Q631" s="68"/>
    </row>
    <row r="632">
      <c r="C632" s="67"/>
      <c r="Q632" s="68"/>
    </row>
    <row r="633">
      <c r="C633" s="67"/>
      <c r="Q633" s="68"/>
    </row>
    <row r="634">
      <c r="C634" s="67"/>
      <c r="Q634" s="68"/>
    </row>
    <row r="635">
      <c r="C635" s="67"/>
      <c r="Q635" s="68"/>
    </row>
    <row r="636">
      <c r="C636" s="67"/>
      <c r="Q636" s="68"/>
    </row>
    <row r="637">
      <c r="C637" s="67"/>
      <c r="Q637" s="68"/>
    </row>
    <row r="638">
      <c r="C638" s="67"/>
      <c r="Q638" s="68"/>
    </row>
    <row r="639">
      <c r="C639" s="67"/>
      <c r="Q639" s="68"/>
    </row>
    <row r="640">
      <c r="C640" s="67"/>
      <c r="Q640" s="68"/>
    </row>
    <row r="641">
      <c r="C641" s="67"/>
      <c r="Q641" s="68"/>
    </row>
    <row r="642">
      <c r="C642" s="67"/>
      <c r="Q642" s="68"/>
    </row>
    <row r="643">
      <c r="C643" s="67"/>
      <c r="Q643" s="68"/>
    </row>
    <row r="644">
      <c r="C644" s="67"/>
      <c r="Q644" s="68"/>
    </row>
    <row r="645">
      <c r="C645" s="67"/>
      <c r="Q645" s="68"/>
    </row>
    <row r="646">
      <c r="C646" s="67"/>
      <c r="Q646" s="68"/>
    </row>
    <row r="647">
      <c r="C647" s="67"/>
      <c r="Q647" s="68"/>
    </row>
    <row r="648">
      <c r="C648" s="67"/>
      <c r="Q648" s="68"/>
    </row>
    <row r="649">
      <c r="C649" s="67"/>
      <c r="Q649" s="68"/>
    </row>
    <row r="650">
      <c r="C650" s="67"/>
      <c r="Q650" s="68"/>
    </row>
    <row r="651">
      <c r="C651" s="67"/>
      <c r="Q651" s="68"/>
    </row>
    <row r="652">
      <c r="C652" s="67"/>
      <c r="Q652" s="68"/>
    </row>
    <row r="653">
      <c r="C653" s="67"/>
      <c r="Q653" s="68"/>
    </row>
    <row r="654">
      <c r="C654" s="67"/>
      <c r="Q654" s="68"/>
    </row>
    <row r="655">
      <c r="C655" s="67"/>
      <c r="Q655" s="68"/>
    </row>
    <row r="656">
      <c r="C656" s="67"/>
      <c r="Q656" s="68"/>
    </row>
    <row r="657">
      <c r="C657" s="67"/>
      <c r="Q657" s="68"/>
    </row>
    <row r="658">
      <c r="C658" s="67"/>
      <c r="Q658" s="68"/>
    </row>
    <row r="659">
      <c r="C659" s="67"/>
      <c r="Q659" s="68"/>
    </row>
    <row r="660">
      <c r="C660" s="67"/>
      <c r="Q660" s="68"/>
    </row>
    <row r="661">
      <c r="C661" s="67"/>
      <c r="Q661" s="68"/>
    </row>
    <row r="662">
      <c r="C662" s="67"/>
      <c r="Q662" s="68"/>
    </row>
    <row r="663">
      <c r="C663" s="67"/>
      <c r="Q663" s="68"/>
    </row>
    <row r="664">
      <c r="C664" s="67"/>
      <c r="Q664" s="68"/>
    </row>
    <row r="665">
      <c r="C665" s="67"/>
      <c r="Q665" s="68"/>
    </row>
    <row r="666">
      <c r="C666" s="67"/>
      <c r="Q666" s="68"/>
    </row>
    <row r="667">
      <c r="C667" s="67"/>
      <c r="Q667" s="68"/>
    </row>
    <row r="668">
      <c r="C668" s="67"/>
      <c r="Q668" s="68"/>
    </row>
    <row r="669">
      <c r="C669" s="67"/>
      <c r="Q669" s="68"/>
    </row>
    <row r="670">
      <c r="C670" s="67"/>
      <c r="Q670" s="68"/>
    </row>
    <row r="671">
      <c r="C671" s="67"/>
      <c r="Q671" s="68"/>
    </row>
    <row r="672">
      <c r="C672" s="67"/>
      <c r="Q672" s="68"/>
    </row>
    <row r="673">
      <c r="C673" s="67"/>
      <c r="Q673" s="68"/>
    </row>
    <row r="674">
      <c r="C674" s="67"/>
      <c r="Q674" s="68"/>
    </row>
    <row r="675">
      <c r="C675" s="67"/>
      <c r="Q675" s="68"/>
    </row>
    <row r="676">
      <c r="C676" s="67"/>
      <c r="Q676" s="68"/>
    </row>
    <row r="677">
      <c r="C677" s="67"/>
      <c r="Q677" s="68"/>
    </row>
    <row r="678">
      <c r="C678" s="67"/>
      <c r="Q678" s="68"/>
    </row>
    <row r="679">
      <c r="C679" s="67"/>
      <c r="Q679" s="68"/>
    </row>
    <row r="680">
      <c r="C680" s="67"/>
      <c r="Q680" s="68"/>
    </row>
    <row r="681">
      <c r="C681" s="67"/>
      <c r="Q681" s="68"/>
    </row>
    <row r="682">
      <c r="C682" s="67"/>
      <c r="Q682" s="68"/>
    </row>
    <row r="683">
      <c r="C683" s="67"/>
      <c r="Q683" s="68"/>
    </row>
    <row r="684">
      <c r="C684" s="67"/>
      <c r="Q684" s="68"/>
    </row>
    <row r="685">
      <c r="C685" s="67"/>
      <c r="Q685" s="68"/>
    </row>
    <row r="686">
      <c r="C686" s="67"/>
      <c r="Q686" s="68"/>
    </row>
    <row r="687">
      <c r="C687" s="67"/>
      <c r="Q687" s="68"/>
    </row>
    <row r="688">
      <c r="C688" s="67"/>
      <c r="Q688" s="68"/>
    </row>
    <row r="689">
      <c r="C689" s="67"/>
      <c r="Q689" s="68"/>
    </row>
    <row r="690">
      <c r="C690" s="67"/>
      <c r="Q690" s="68"/>
    </row>
    <row r="691">
      <c r="C691" s="67"/>
      <c r="Q691" s="68"/>
    </row>
    <row r="692">
      <c r="C692" s="67"/>
      <c r="Q692" s="68"/>
    </row>
    <row r="693">
      <c r="C693" s="67"/>
      <c r="Q693" s="68"/>
    </row>
    <row r="694">
      <c r="C694" s="67"/>
      <c r="Q694" s="68"/>
    </row>
    <row r="695">
      <c r="C695" s="67"/>
      <c r="Q695" s="68"/>
    </row>
    <row r="696">
      <c r="C696" s="67"/>
      <c r="Q696" s="68"/>
    </row>
    <row r="697">
      <c r="C697" s="67"/>
      <c r="Q697" s="68"/>
    </row>
    <row r="698">
      <c r="C698" s="67"/>
      <c r="Q698" s="68"/>
    </row>
    <row r="699">
      <c r="C699" s="67"/>
      <c r="Q699" s="68"/>
    </row>
    <row r="700">
      <c r="C700" s="67"/>
      <c r="Q700" s="68"/>
    </row>
    <row r="701">
      <c r="C701" s="67"/>
      <c r="Q701" s="68"/>
    </row>
    <row r="702">
      <c r="C702" s="67"/>
      <c r="Q702" s="68"/>
    </row>
    <row r="703">
      <c r="C703" s="67"/>
      <c r="Q703" s="68"/>
    </row>
    <row r="704">
      <c r="C704" s="67"/>
      <c r="Q704" s="68"/>
    </row>
    <row r="705">
      <c r="C705" s="67"/>
      <c r="Q705" s="68"/>
    </row>
    <row r="706">
      <c r="C706" s="67"/>
      <c r="Q706" s="68"/>
    </row>
    <row r="707">
      <c r="C707" s="67"/>
      <c r="Q707" s="68"/>
    </row>
    <row r="708">
      <c r="C708" s="67"/>
      <c r="Q708" s="68"/>
    </row>
    <row r="709">
      <c r="C709" s="67"/>
      <c r="Q709" s="68"/>
    </row>
    <row r="710">
      <c r="C710" s="67"/>
      <c r="Q710" s="68"/>
    </row>
    <row r="711">
      <c r="C711" s="67"/>
      <c r="Q711" s="68"/>
    </row>
    <row r="712">
      <c r="C712" s="67"/>
      <c r="Q712" s="68"/>
    </row>
    <row r="713">
      <c r="C713" s="67"/>
      <c r="Q713" s="68"/>
    </row>
    <row r="714">
      <c r="C714" s="67"/>
      <c r="Q714" s="68"/>
    </row>
    <row r="715">
      <c r="C715" s="67"/>
      <c r="Q715" s="68"/>
    </row>
    <row r="716">
      <c r="C716" s="67"/>
      <c r="Q716" s="68"/>
    </row>
    <row r="717">
      <c r="C717" s="67"/>
      <c r="Q717" s="68"/>
    </row>
    <row r="718">
      <c r="C718" s="67"/>
      <c r="Q718" s="68"/>
    </row>
    <row r="719">
      <c r="C719" s="67"/>
      <c r="Q719" s="68"/>
    </row>
    <row r="720">
      <c r="C720" s="67"/>
      <c r="Q720" s="68"/>
    </row>
    <row r="721">
      <c r="C721" s="67"/>
      <c r="Q721" s="68"/>
    </row>
    <row r="722">
      <c r="C722" s="67"/>
      <c r="Q722" s="68"/>
    </row>
    <row r="723">
      <c r="C723" s="67"/>
      <c r="Q723" s="68"/>
    </row>
    <row r="724">
      <c r="C724" s="67"/>
      <c r="Q724" s="68"/>
    </row>
    <row r="725">
      <c r="C725" s="67"/>
      <c r="Q725" s="68"/>
    </row>
    <row r="726">
      <c r="C726" s="67"/>
      <c r="Q726" s="68"/>
    </row>
    <row r="727">
      <c r="C727" s="67"/>
      <c r="Q727" s="68"/>
    </row>
    <row r="728">
      <c r="C728" s="67"/>
      <c r="Q728" s="68"/>
    </row>
    <row r="729">
      <c r="C729" s="67"/>
      <c r="Q729" s="68"/>
    </row>
    <row r="730">
      <c r="C730" s="67"/>
      <c r="Q730" s="68"/>
    </row>
    <row r="731">
      <c r="C731" s="67"/>
      <c r="Q731" s="68"/>
    </row>
    <row r="732">
      <c r="C732" s="67"/>
      <c r="Q732" s="68"/>
    </row>
    <row r="733">
      <c r="C733" s="67"/>
      <c r="Q733" s="68"/>
    </row>
    <row r="734">
      <c r="C734" s="67"/>
      <c r="Q734" s="68"/>
    </row>
    <row r="735">
      <c r="C735" s="67"/>
      <c r="Q735" s="68"/>
    </row>
    <row r="736">
      <c r="C736" s="67"/>
      <c r="Q736" s="68"/>
    </row>
    <row r="737">
      <c r="C737" s="67"/>
      <c r="Q737" s="68"/>
    </row>
    <row r="738">
      <c r="C738" s="67"/>
      <c r="Q738" s="68"/>
    </row>
    <row r="739">
      <c r="C739" s="67"/>
      <c r="Q739" s="68"/>
    </row>
    <row r="740">
      <c r="C740" s="67"/>
      <c r="Q740" s="68"/>
    </row>
    <row r="741">
      <c r="C741" s="67"/>
      <c r="Q741" s="68"/>
    </row>
    <row r="742">
      <c r="C742" s="67"/>
      <c r="Q742" s="68"/>
    </row>
    <row r="743">
      <c r="C743" s="67"/>
      <c r="Q743" s="68"/>
    </row>
    <row r="744">
      <c r="C744" s="67"/>
      <c r="Q744" s="68"/>
    </row>
    <row r="745">
      <c r="C745" s="67"/>
      <c r="Q745" s="68"/>
    </row>
    <row r="746">
      <c r="C746" s="67"/>
      <c r="Q746" s="68"/>
    </row>
    <row r="747">
      <c r="C747" s="67"/>
      <c r="Q747" s="68"/>
    </row>
    <row r="748">
      <c r="C748" s="67"/>
      <c r="Q748" s="68"/>
    </row>
    <row r="749">
      <c r="C749" s="67"/>
      <c r="Q749" s="68"/>
    </row>
    <row r="750">
      <c r="C750" s="67"/>
      <c r="Q750" s="68"/>
    </row>
    <row r="751">
      <c r="C751" s="67"/>
      <c r="Q751" s="68"/>
    </row>
    <row r="752">
      <c r="C752" s="67"/>
      <c r="Q752" s="68"/>
    </row>
    <row r="753">
      <c r="C753" s="67"/>
      <c r="Q753" s="68"/>
    </row>
    <row r="754">
      <c r="C754" s="67"/>
      <c r="Q754" s="68"/>
    </row>
    <row r="755">
      <c r="C755" s="67"/>
      <c r="Q755" s="68"/>
    </row>
    <row r="756">
      <c r="C756" s="67"/>
      <c r="Q756" s="68"/>
    </row>
    <row r="757">
      <c r="C757" s="67"/>
      <c r="Q757" s="68"/>
    </row>
    <row r="758">
      <c r="C758" s="67"/>
      <c r="Q758" s="68"/>
    </row>
    <row r="759">
      <c r="C759" s="67"/>
      <c r="Q759" s="68"/>
    </row>
    <row r="760">
      <c r="C760" s="67"/>
      <c r="Q760" s="68"/>
    </row>
    <row r="761">
      <c r="C761" s="67"/>
      <c r="Q761" s="68"/>
    </row>
    <row r="762">
      <c r="C762" s="67"/>
      <c r="Q762" s="68"/>
    </row>
    <row r="763">
      <c r="C763" s="67"/>
      <c r="Q763" s="68"/>
    </row>
    <row r="764">
      <c r="C764" s="67"/>
      <c r="Q764" s="68"/>
    </row>
    <row r="765">
      <c r="C765" s="67"/>
      <c r="Q765" s="68"/>
    </row>
    <row r="766">
      <c r="C766" s="67"/>
      <c r="Q766" s="68"/>
    </row>
    <row r="767">
      <c r="C767" s="67"/>
      <c r="Q767" s="68"/>
    </row>
    <row r="768">
      <c r="C768" s="67"/>
      <c r="Q768" s="68"/>
    </row>
    <row r="769">
      <c r="C769" s="67"/>
      <c r="Q769" s="68"/>
    </row>
    <row r="770">
      <c r="C770" s="67"/>
      <c r="Q770" s="68"/>
    </row>
    <row r="771">
      <c r="C771" s="67"/>
      <c r="Q771" s="68"/>
    </row>
    <row r="772">
      <c r="C772" s="67"/>
      <c r="Q772" s="68"/>
    </row>
    <row r="773">
      <c r="C773" s="67"/>
      <c r="Q773" s="68"/>
    </row>
    <row r="774">
      <c r="C774" s="67"/>
      <c r="Q774" s="68"/>
    </row>
    <row r="775">
      <c r="C775" s="67"/>
      <c r="Q775" s="68"/>
    </row>
    <row r="776">
      <c r="C776" s="67"/>
      <c r="Q776" s="68"/>
    </row>
    <row r="777">
      <c r="C777" s="67"/>
      <c r="Q777" s="68"/>
    </row>
    <row r="778">
      <c r="C778" s="67"/>
      <c r="Q778" s="68"/>
    </row>
    <row r="779">
      <c r="C779" s="67"/>
      <c r="Q779" s="68"/>
    </row>
    <row r="780">
      <c r="C780" s="67"/>
      <c r="Q780" s="68"/>
    </row>
    <row r="781">
      <c r="C781" s="67"/>
      <c r="Q781" s="68"/>
    </row>
    <row r="782">
      <c r="C782" s="67"/>
      <c r="Q782" s="68"/>
    </row>
    <row r="783">
      <c r="C783" s="67"/>
      <c r="Q783" s="68"/>
    </row>
    <row r="784">
      <c r="C784" s="67"/>
      <c r="Q784" s="68"/>
    </row>
    <row r="785">
      <c r="C785" s="67"/>
      <c r="Q785" s="68"/>
    </row>
    <row r="786">
      <c r="C786" s="67"/>
      <c r="Q786" s="68"/>
    </row>
    <row r="787">
      <c r="C787" s="67"/>
      <c r="Q787" s="68"/>
    </row>
    <row r="788">
      <c r="C788" s="67"/>
      <c r="Q788" s="68"/>
    </row>
    <row r="789">
      <c r="C789" s="67"/>
      <c r="Q789" s="68"/>
    </row>
    <row r="790">
      <c r="C790" s="67"/>
      <c r="Q790" s="68"/>
    </row>
    <row r="791">
      <c r="C791" s="67"/>
      <c r="Q791" s="68"/>
    </row>
    <row r="792">
      <c r="C792" s="67"/>
      <c r="Q792" s="68"/>
    </row>
    <row r="793">
      <c r="C793" s="67"/>
      <c r="Q793" s="68"/>
    </row>
    <row r="794">
      <c r="C794" s="67"/>
      <c r="Q794" s="68"/>
    </row>
    <row r="795">
      <c r="C795" s="67"/>
      <c r="Q795" s="68"/>
    </row>
    <row r="796">
      <c r="C796" s="67"/>
      <c r="Q796" s="68"/>
    </row>
    <row r="797">
      <c r="C797" s="67"/>
      <c r="Q797" s="68"/>
    </row>
    <row r="798">
      <c r="C798" s="67"/>
      <c r="Q798" s="68"/>
    </row>
    <row r="799">
      <c r="C799" s="67"/>
      <c r="Q799" s="68"/>
    </row>
    <row r="800">
      <c r="C800" s="67"/>
      <c r="Q800" s="68"/>
    </row>
    <row r="801">
      <c r="C801" s="67"/>
      <c r="Q801" s="68"/>
    </row>
    <row r="802">
      <c r="C802" s="67"/>
      <c r="Q802" s="68"/>
    </row>
    <row r="803">
      <c r="C803" s="67"/>
      <c r="Q803" s="68"/>
    </row>
    <row r="804">
      <c r="C804" s="67"/>
      <c r="Q804" s="68"/>
    </row>
    <row r="805">
      <c r="C805" s="67"/>
      <c r="Q805" s="68"/>
    </row>
    <row r="806">
      <c r="C806" s="67"/>
      <c r="Q806" s="68"/>
    </row>
    <row r="807">
      <c r="C807" s="67"/>
      <c r="Q807" s="68"/>
    </row>
    <row r="808">
      <c r="C808" s="67"/>
      <c r="Q808" s="68"/>
    </row>
    <row r="809">
      <c r="C809" s="67"/>
      <c r="Q809" s="68"/>
    </row>
    <row r="810">
      <c r="C810" s="67"/>
      <c r="Q810" s="68"/>
    </row>
    <row r="811">
      <c r="C811" s="67"/>
      <c r="Q811" s="68"/>
    </row>
    <row r="812">
      <c r="C812" s="67"/>
      <c r="Q812" s="68"/>
    </row>
    <row r="813">
      <c r="C813" s="67"/>
      <c r="Q813" s="68"/>
    </row>
    <row r="814">
      <c r="C814" s="67"/>
      <c r="Q814" s="68"/>
    </row>
    <row r="815">
      <c r="C815" s="67"/>
      <c r="Q815" s="68"/>
    </row>
    <row r="816">
      <c r="C816" s="67"/>
      <c r="Q816" s="68"/>
    </row>
    <row r="817">
      <c r="C817" s="67"/>
      <c r="Q817" s="68"/>
    </row>
    <row r="818">
      <c r="C818" s="67"/>
      <c r="Q818" s="68"/>
    </row>
    <row r="819">
      <c r="C819" s="67"/>
      <c r="Q819" s="68"/>
    </row>
    <row r="820">
      <c r="C820" s="67"/>
      <c r="Q820" s="68"/>
    </row>
    <row r="821">
      <c r="C821" s="67"/>
      <c r="Q821" s="68"/>
    </row>
    <row r="822">
      <c r="C822" s="67"/>
      <c r="Q822" s="68"/>
    </row>
    <row r="823">
      <c r="C823" s="67"/>
      <c r="Q823" s="68"/>
    </row>
    <row r="824">
      <c r="C824" s="67"/>
      <c r="Q824" s="68"/>
    </row>
    <row r="825">
      <c r="C825" s="67"/>
      <c r="Q825" s="68"/>
    </row>
    <row r="826">
      <c r="C826" s="67"/>
      <c r="Q826" s="68"/>
    </row>
    <row r="827">
      <c r="C827" s="67"/>
      <c r="Q827" s="68"/>
    </row>
    <row r="828">
      <c r="C828" s="67"/>
      <c r="Q828" s="68"/>
    </row>
    <row r="829">
      <c r="C829" s="67"/>
      <c r="Q829" s="68"/>
    </row>
    <row r="830">
      <c r="C830" s="67"/>
      <c r="Q830" s="68"/>
    </row>
    <row r="831">
      <c r="C831" s="67"/>
      <c r="Q831" s="68"/>
    </row>
    <row r="832">
      <c r="C832" s="67"/>
      <c r="Q832" s="68"/>
    </row>
    <row r="833">
      <c r="C833" s="67"/>
      <c r="Q833" s="68"/>
    </row>
    <row r="834">
      <c r="C834" s="67"/>
      <c r="Q834" s="68"/>
    </row>
    <row r="835">
      <c r="C835" s="67"/>
      <c r="Q835" s="68"/>
    </row>
    <row r="836">
      <c r="C836" s="67"/>
      <c r="Q836" s="68"/>
    </row>
    <row r="837">
      <c r="C837" s="67"/>
      <c r="Q837" s="68"/>
    </row>
    <row r="838">
      <c r="C838" s="67"/>
      <c r="Q838" s="68"/>
    </row>
    <row r="839">
      <c r="C839" s="67"/>
      <c r="Q839" s="68"/>
    </row>
    <row r="840">
      <c r="C840" s="67"/>
      <c r="Q840" s="68"/>
    </row>
    <row r="841">
      <c r="C841" s="67"/>
      <c r="Q841" s="68"/>
    </row>
    <row r="842">
      <c r="C842" s="67"/>
      <c r="Q842" s="68"/>
    </row>
    <row r="843">
      <c r="C843" s="67"/>
      <c r="Q843" s="68"/>
    </row>
    <row r="844">
      <c r="C844" s="67"/>
      <c r="Q844" s="68"/>
    </row>
    <row r="845">
      <c r="C845" s="67"/>
      <c r="Q845" s="68"/>
    </row>
    <row r="846">
      <c r="C846" s="67"/>
      <c r="Q846" s="68"/>
    </row>
    <row r="847">
      <c r="C847" s="67"/>
      <c r="Q847" s="68"/>
    </row>
    <row r="848">
      <c r="C848" s="67"/>
      <c r="Q848" s="68"/>
    </row>
    <row r="849">
      <c r="C849" s="67"/>
      <c r="Q849" s="68"/>
    </row>
    <row r="850">
      <c r="C850" s="67"/>
      <c r="Q850" s="68"/>
    </row>
    <row r="851">
      <c r="C851" s="67"/>
      <c r="Q851" s="68"/>
    </row>
    <row r="852">
      <c r="C852" s="67"/>
      <c r="Q852" s="68"/>
    </row>
    <row r="853">
      <c r="C853" s="67"/>
      <c r="Q853" s="68"/>
    </row>
    <row r="854">
      <c r="C854" s="67"/>
      <c r="Q854" s="68"/>
    </row>
    <row r="855">
      <c r="C855" s="67"/>
      <c r="Q855" s="68"/>
    </row>
    <row r="856">
      <c r="C856" s="67"/>
      <c r="Q856" s="68"/>
    </row>
    <row r="857">
      <c r="C857" s="67"/>
      <c r="Q857" s="68"/>
    </row>
    <row r="858">
      <c r="C858" s="67"/>
      <c r="Q858" s="68"/>
    </row>
    <row r="859">
      <c r="C859" s="67"/>
      <c r="Q859" s="68"/>
    </row>
    <row r="860">
      <c r="C860" s="67"/>
      <c r="Q860" s="68"/>
    </row>
    <row r="861">
      <c r="C861" s="67"/>
      <c r="Q861" s="68"/>
    </row>
    <row r="862">
      <c r="C862" s="67"/>
      <c r="Q862" s="68"/>
    </row>
    <row r="863">
      <c r="C863" s="67"/>
      <c r="Q863" s="68"/>
    </row>
    <row r="864">
      <c r="C864" s="67"/>
      <c r="Q864" s="68"/>
    </row>
    <row r="865">
      <c r="C865" s="67"/>
      <c r="Q865" s="68"/>
    </row>
    <row r="866">
      <c r="C866" s="67"/>
      <c r="Q866" s="68"/>
    </row>
    <row r="867">
      <c r="C867" s="67"/>
      <c r="Q867" s="68"/>
    </row>
    <row r="868">
      <c r="C868" s="67"/>
      <c r="Q868" s="68"/>
    </row>
    <row r="869">
      <c r="C869" s="67"/>
      <c r="Q869" s="68"/>
    </row>
    <row r="870">
      <c r="C870" s="67"/>
      <c r="Q870" s="68"/>
    </row>
    <row r="871">
      <c r="C871" s="67"/>
      <c r="Q871" s="68"/>
    </row>
    <row r="872">
      <c r="C872" s="67"/>
      <c r="Q872" s="68"/>
    </row>
    <row r="873">
      <c r="C873" s="67"/>
      <c r="Q873" s="68"/>
    </row>
    <row r="874">
      <c r="C874" s="67"/>
      <c r="Q874" s="68"/>
    </row>
    <row r="875">
      <c r="C875" s="67"/>
      <c r="Q875" s="68"/>
    </row>
    <row r="876">
      <c r="C876" s="67"/>
      <c r="Q876" s="68"/>
    </row>
    <row r="877">
      <c r="C877" s="67"/>
      <c r="Q877" s="68"/>
    </row>
    <row r="878">
      <c r="C878" s="67"/>
      <c r="Q878" s="68"/>
    </row>
    <row r="879">
      <c r="C879" s="67"/>
      <c r="Q879" s="68"/>
    </row>
    <row r="880">
      <c r="C880" s="67"/>
      <c r="Q880" s="68"/>
    </row>
    <row r="881">
      <c r="C881" s="67"/>
      <c r="Q881" s="68"/>
    </row>
    <row r="882">
      <c r="C882" s="67"/>
      <c r="Q882" s="68"/>
    </row>
    <row r="883">
      <c r="C883" s="67"/>
      <c r="Q883" s="68"/>
    </row>
    <row r="884">
      <c r="C884" s="67"/>
      <c r="Q884" s="68"/>
    </row>
    <row r="885">
      <c r="C885" s="67"/>
      <c r="Q885" s="68"/>
    </row>
    <row r="886">
      <c r="C886" s="67"/>
      <c r="Q886" s="68"/>
    </row>
    <row r="887">
      <c r="C887" s="67"/>
      <c r="Q887" s="68"/>
    </row>
    <row r="888">
      <c r="C888" s="67"/>
      <c r="Q888" s="68"/>
    </row>
    <row r="889">
      <c r="C889" s="67"/>
      <c r="Q889" s="68"/>
    </row>
    <row r="890">
      <c r="C890" s="67"/>
      <c r="Q890" s="68"/>
    </row>
    <row r="891">
      <c r="C891" s="67"/>
      <c r="Q891" s="68"/>
    </row>
    <row r="892">
      <c r="C892" s="67"/>
      <c r="Q892" s="68"/>
    </row>
    <row r="893">
      <c r="C893" s="67"/>
      <c r="Q893" s="68"/>
    </row>
    <row r="894">
      <c r="C894" s="67"/>
      <c r="Q894" s="68"/>
    </row>
    <row r="895">
      <c r="C895" s="67"/>
      <c r="Q895" s="68"/>
    </row>
    <row r="896">
      <c r="C896" s="67"/>
      <c r="Q896" s="68"/>
    </row>
    <row r="897">
      <c r="C897" s="67"/>
      <c r="Q897" s="68"/>
    </row>
    <row r="898">
      <c r="C898" s="67"/>
      <c r="Q898" s="68"/>
    </row>
    <row r="899">
      <c r="C899" s="67"/>
      <c r="Q899" s="68"/>
    </row>
    <row r="900">
      <c r="C900" s="67"/>
      <c r="Q900" s="68"/>
    </row>
    <row r="901">
      <c r="C901" s="67"/>
      <c r="Q901" s="68"/>
    </row>
    <row r="902">
      <c r="C902" s="67"/>
      <c r="Q902" s="68"/>
    </row>
    <row r="903">
      <c r="C903" s="67"/>
      <c r="Q903" s="68"/>
    </row>
    <row r="904">
      <c r="C904" s="67"/>
      <c r="Q904" s="68"/>
    </row>
    <row r="905">
      <c r="C905" s="67"/>
      <c r="Q905" s="68"/>
    </row>
    <row r="906">
      <c r="C906" s="67"/>
      <c r="Q906" s="68"/>
    </row>
    <row r="907">
      <c r="C907" s="67"/>
      <c r="Q907" s="68"/>
    </row>
    <row r="908">
      <c r="C908" s="67"/>
      <c r="Q908" s="68"/>
    </row>
    <row r="909">
      <c r="C909" s="67"/>
      <c r="Q909" s="68"/>
    </row>
    <row r="910">
      <c r="C910" s="67"/>
      <c r="Q910" s="68"/>
    </row>
    <row r="911">
      <c r="C911" s="67"/>
      <c r="Q911" s="68"/>
    </row>
    <row r="912">
      <c r="C912" s="67"/>
      <c r="Q912" s="68"/>
    </row>
    <row r="913">
      <c r="C913" s="67"/>
      <c r="Q913" s="68"/>
    </row>
    <row r="914">
      <c r="C914" s="67"/>
      <c r="Q914" s="68"/>
    </row>
    <row r="915">
      <c r="C915" s="67"/>
      <c r="Q915" s="68"/>
    </row>
    <row r="916">
      <c r="C916" s="67"/>
      <c r="Q916" s="68"/>
    </row>
    <row r="917">
      <c r="C917" s="67"/>
      <c r="Q917" s="68"/>
    </row>
    <row r="918">
      <c r="C918" s="67"/>
      <c r="Q918" s="68"/>
    </row>
    <row r="919">
      <c r="C919" s="67"/>
      <c r="Q919" s="68"/>
    </row>
    <row r="920">
      <c r="C920" s="67"/>
      <c r="Q920" s="68"/>
    </row>
    <row r="921">
      <c r="C921" s="67"/>
      <c r="Q921" s="68"/>
    </row>
    <row r="922">
      <c r="C922" s="67"/>
      <c r="Q922" s="68"/>
    </row>
    <row r="923">
      <c r="C923" s="67"/>
      <c r="Q923" s="68"/>
    </row>
    <row r="924">
      <c r="C924" s="67"/>
      <c r="Q924" s="68"/>
    </row>
    <row r="925">
      <c r="C925" s="67"/>
      <c r="Q925" s="68"/>
    </row>
    <row r="926">
      <c r="C926" s="67"/>
      <c r="Q926" s="68"/>
    </row>
    <row r="927">
      <c r="C927" s="67"/>
      <c r="Q927" s="68"/>
    </row>
    <row r="928">
      <c r="C928" s="67"/>
      <c r="Q928" s="68"/>
    </row>
    <row r="929">
      <c r="C929" s="67"/>
      <c r="Q929" s="68"/>
    </row>
    <row r="930">
      <c r="C930" s="67"/>
      <c r="Q930" s="68"/>
    </row>
    <row r="931">
      <c r="C931" s="67"/>
      <c r="Q931" s="68"/>
    </row>
    <row r="932">
      <c r="C932" s="67"/>
      <c r="Q932" s="68"/>
    </row>
    <row r="933">
      <c r="C933" s="67"/>
      <c r="Q933" s="68"/>
    </row>
    <row r="934">
      <c r="C934" s="67"/>
      <c r="Q934" s="68"/>
    </row>
    <row r="935">
      <c r="C935" s="67"/>
      <c r="Q935" s="68"/>
    </row>
    <row r="936">
      <c r="C936" s="67"/>
      <c r="Q936" s="68"/>
    </row>
    <row r="937">
      <c r="C937" s="67"/>
      <c r="Q937" s="68"/>
    </row>
    <row r="938">
      <c r="C938" s="67"/>
      <c r="Q938" s="68"/>
    </row>
    <row r="939">
      <c r="C939" s="67"/>
      <c r="Q939" s="68"/>
    </row>
    <row r="940">
      <c r="C940" s="67"/>
      <c r="Q940" s="68"/>
    </row>
    <row r="941">
      <c r="C941" s="67"/>
      <c r="Q941" s="68"/>
    </row>
    <row r="942">
      <c r="C942" s="67"/>
      <c r="Q942" s="68"/>
    </row>
    <row r="943">
      <c r="C943" s="67"/>
      <c r="Q943" s="68"/>
    </row>
    <row r="944">
      <c r="C944" s="67"/>
      <c r="Q944" s="68"/>
    </row>
    <row r="945">
      <c r="C945" s="67"/>
      <c r="Q945" s="68"/>
    </row>
    <row r="946">
      <c r="C946" s="67"/>
      <c r="Q946" s="68"/>
    </row>
    <row r="947">
      <c r="C947" s="67"/>
      <c r="Q947" s="68"/>
    </row>
    <row r="948">
      <c r="C948" s="67"/>
      <c r="Q948" s="68"/>
    </row>
    <row r="949">
      <c r="C949" s="67"/>
      <c r="Q949" s="68"/>
    </row>
    <row r="950">
      <c r="C950" s="67"/>
      <c r="Q950" s="68"/>
    </row>
    <row r="951">
      <c r="C951" s="67"/>
      <c r="Q951" s="68"/>
    </row>
    <row r="952">
      <c r="C952" s="67"/>
      <c r="Q952" s="68"/>
    </row>
    <row r="953">
      <c r="C953" s="67"/>
      <c r="Q953" s="68"/>
    </row>
    <row r="954">
      <c r="C954" s="67"/>
      <c r="Q954" s="68"/>
    </row>
    <row r="955">
      <c r="C955" s="67"/>
      <c r="Q955" s="68"/>
    </row>
    <row r="956">
      <c r="C956" s="67"/>
      <c r="Q956" s="68"/>
    </row>
    <row r="957">
      <c r="C957" s="67"/>
      <c r="Q957" s="68"/>
    </row>
    <row r="958">
      <c r="C958" s="67"/>
      <c r="Q958" s="68"/>
    </row>
    <row r="959">
      <c r="C959" s="67"/>
      <c r="Q959" s="68"/>
    </row>
    <row r="960">
      <c r="C960" s="67"/>
      <c r="Q960" s="68"/>
    </row>
    <row r="961">
      <c r="C961" s="67"/>
      <c r="Q961" s="68"/>
    </row>
    <row r="962">
      <c r="C962" s="67"/>
      <c r="Q962" s="68"/>
    </row>
    <row r="963">
      <c r="C963" s="67"/>
      <c r="Q963" s="68"/>
    </row>
    <row r="964">
      <c r="C964" s="67"/>
      <c r="Q964" s="68"/>
    </row>
    <row r="965">
      <c r="C965" s="67"/>
      <c r="Q965" s="68"/>
    </row>
    <row r="966">
      <c r="C966" s="67"/>
      <c r="Q966" s="68"/>
    </row>
    <row r="967">
      <c r="C967" s="67"/>
      <c r="Q967" s="68"/>
    </row>
    <row r="968">
      <c r="C968" s="67"/>
      <c r="Q968" s="68"/>
    </row>
    <row r="969">
      <c r="C969" s="67"/>
      <c r="Q969" s="68"/>
    </row>
    <row r="970">
      <c r="C970" s="67"/>
      <c r="Q970" s="68"/>
    </row>
    <row r="971">
      <c r="C971" s="67"/>
      <c r="Q971" s="68"/>
    </row>
    <row r="972">
      <c r="C972" s="67"/>
      <c r="Q972" s="68"/>
    </row>
    <row r="973">
      <c r="C973" s="67"/>
      <c r="Q973" s="68"/>
    </row>
    <row r="974">
      <c r="C974" s="67"/>
      <c r="Q974" s="68"/>
    </row>
    <row r="975">
      <c r="C975" s="67"/>
      <c r="Q975" s="68"/>
    </row>
    <row r="976">
      <c r="C976" s="67"/>
      <c r="Q976" s="68"/>
    </row>
    <row r="977">
      <c r="C977" s="67"/>
      <c r="Q977" s="68"/>
    </row>
    <row r="978">
      <c r="C978" s="67"/>
      <c r="Q978" s="68"/>
    </row>
    <row r="979">
      <c r="C979" s="67"/>
      <c r="Q979" s="68"/>
    </row>
    <row r="980">
      <c r="C980" s="67"/>
      <c r="Q980" s="68"/>
    </row>
    <row r="981">
      <c r="C981" s="67"/>
      <c r="Q981" s="68"/>
    </row>
    <row r="982">
      <c r="C982" s="67"/>
      <c r="Q982" s="68"/>
    </row>
    <row r="983">
      <c r="C983" s="67"/>
      <c r="Q983" s="68"/>
    </row>
    <row r="984">
      <c r="C984" s="67"/>
      <c r="Q984" s="68"/>
    </row>
    <row r="985">
      <c r="C985" s="67"/>
      <c r="Q985" s="68"/>
    </row>
    <row r="986">
      <c r="C986" s="67"/>
      <c r="Q986" s="68"/>
    </row>
    <row r="987">
      <c r="C987" s="67"/>
      <c r="Q987" s="68"/>
    </row>
    <row r="988">
      <c r="C988" s="67"/>
      <c r="Q988" s="68"/>
    </row>
    <row r="989">
      <c r="C989" s="67"/>
      <c r="Q989" s="68"/>
    </row>
    <row r="990">
      <c r="C990" s="67"/>
      <c r="Q990" s="68"/>
    </row>
    <row r="991">
      <c r="C991" s="67"/>
      <c r="Q991" s="68"/>
    </row>
    <row r="992">
      <c r="C992" s="67"/>
      <c r="Q992" s="68"/>
    </row>
    <row r="993">
      <c r="C993" s="67"/>
      <c r="Q993" s="68"/>
    </row>
    <row r="994">
      <c r="C994" s="67"/>
      <c r="Q994" s="68"/>
    </row>
    <row r="995">
      <c r="C995" s="67"/>
      <c r="Q995" s="68"/>
    </row>
    <row r="996">
      <c r="C996" s="67"/>
      <c r="Q996" s="68"/>
    </row>
    <row r="997">
      <c r="C997" s="67"/>
      <c r="Q997" s="68"/>
    </row>
    <row r="998">
      <c r="C998" s="67"/>
      <c r="Q998" s="68"/>
    </row>
    <row r="999">
      <c r="C999" s="67"/>
      <c r="Q999" s="68"/>
    </row>
    <row r="1000">
      <c r="C1000" s="67"/>
      <c r="Q1000" s="68"/>
    </row>
    <row r="1001">
      <c r="C1001" s="67"/>
      <c r="Q1001" s="68"/>
    </row>
    <row r="1002">
      <c r="C1002" s="67"/>
      <c r="Q1002" s="68"/>
    </row>
    <row r="1003">
      <c r="C1003" s="67"/>
      <c r="Q1003" s="68"/>
    </row>
    <row r="1004">
      <c r="C1004" s="67"/>
      <c r="Q1004" s="68"/>
    </row>
    <row r="1005">
      <c r="C1005" s="67"/>
      <c r="Q1005" s="68"/>
    </row>
    <row r="1006">
      <c r="C1006" s="67"/>
      <c r="Q1006" s="68"/>
    </row>
    <row r="1007">
      <c r="C1007" s="67"/>
      <c r="Q1007" s="68"/>
    </row>
    <row r="1008">
      <c r="C1008" s="67"/>
      <c r="Q1008" s="68"/>
    </row>
  </sheetData>
  <mergeCells count="13">
    <mergeCell ref="C13:C14"/>
    <mergeCell ref="C24:C25"/>
    <mergeCell ref="S27:T27"/>
    <mergeCell ref="C34:C35"/>
    <mergeCell ref="S37:T37"/>
    <mergeCell ref="C45:C46"/>
    <mergeCell ref="D3:P3"/>
    <mergeCell ref="A5:L5"/>
    <mergeCell ref="H7:K7"/>
    <mergeCell ref="H8:K8"/>
    <mergeCell ref="H9:K9"/>
    <mergeCell ref="H10:K10"/>
    <mergeCell ref="H11:K11"/>
  </mergeCells>
  <printOptions/>
  <pageMargins bottom="0.75" footer="0.0" header="0.0" left="0.7" right="0.7" top="0.75"/>
  <pageSetup orientation="landscape"/>
  <drawing r:id="rId1"/>
  <tableParts count="4">
    <tablePart r:id="rId6"/>
    <tablePart r:id="rId7"/>
    <tablePart r:id="rId8"/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DF5E5"/>
    <pageSetUpPr/>
  </sheetPr>
  <sheetViews>
    <sheetView workbookViewId="0"/>
  </sheetViews>
  <sheetFormatPr customHeight="1" defaultColWidth="11.22" defaultRowHeight="15.0"/>
  <cols>
    <col customWidth="1" min="1" max="1" width="23.22"/>
    <col customWidth="1" min="2" max="2" width="15.22"/>
    <col customWidth="1" min="3" max="3" width="8.89"/>
    <col customWidth="1" min="4" max="4" width="9.89"/>
    <col customWidth="1" min="5" max="5" width="8.89"/>
    <col customWidth="1" min="6" max="6" width="6.89"/>
    <col customWidth="1" min="7" max="8" width="7.89"/>
    <col customWidth="1" min="9" max="9" width="8.89"/>
    <col customWidth="1" min="10" max="10" width="7.89"/>
    <col customWidth="1" min="11" max="11" width="5.89"/>
    <col customWidth="1" min="12" max="12" width="7.89"/>
    <col customWidth="1" min="13" max="13" width="8.89"/>
    <col customWidth="1" min="14" max="14" width="10.89"/>
    <col customWidth="1" min="15" max="15" width="8.89"/>
    <col customWidth="1" min="16" max="16" width="7.89"/>
    <col customWidth="1" min="17" max="17" width="8.89"/>
    <col customWidth="1" min="18" max="18" width="5.89"/>
    <col customWidth="1" min="19" max="21" width="6.89"/>
    <col customWidth="1" min="22" max="22" width="7.89"/>
    <col customWidth="1" min="23" max="23" width="8.89"/>
    <col customWidth="1" min="24" max="24" width="7.89"/>
    <col customWidth="1" min="25" max="25" width="8.89"/>
    <col customWidth="1" min="26" max="26" width="6.89"/>
    <col customWidth="1" min="27" max="27" width="9.89"/>
    <col customWidth="1" min="28" max="28" width="6.89"/>
    <col customWidth="1" min="29" max="32" width="7.89"/>
    <col customWidth="1" min="33" max="33" width="6.89"/>
    <col customWidth="1" min="34" max="34" width="8.89"/>
    <col customWidth="1" min="35" max="35" width="6.89"/>
    <col customWidth="1" min="36" max="38" width="7.89"/>
    <col customWidth="1" min="39" max="39" width="4.89"/>
    <col customWidth="1" min="40" max="40" width="9.67"/>
    <col customWidth="1" min="41" max="41" width="10.89"/>
  </cols>
  <sheetData>
    <row r="1">
      <c r="A1" s="20" t="s">
        <v>63</v>
      </c>
      <c r="B1" s="118">
        <v>1.0</v>
      </c>
    </row>
    <row r="2"/>
    <row r="3">
      <c r="A3" s="20" t="s">
        <v>64</v>
      </c>
      <c r="B3" s="20" t="s">
        <v>65</v>
      </c>
    </row>
    <row r="4">
      <c r="B4" s="119" t="s">
        <v>66</v>
      </c>
      <c r="N4" s="119" t="s">
        <v>67</v>
      </c>
      <c r="O4" s="119" t="s">
        <v>68</v>
      </c>
      <c r="AA4" s="119" t="s">
        <v>69</v>
      </c>
      <c r="AB4" s="119" t="s">
        <v>70</v>
      </c>
      <c r="AN4" s="119" t="s">
        <v>71</v>
      </c>
      <c r="AO4" s="119" t="s">
        <v>72</v>
      </c>
    </row>
    <row r="5">
      <c r="A5" s="20" t="s">
        <v>73</v>
      </c>
      <c r="B5" s="119" t="s">
        <v>74</v>
      </c>
      <c r="C5" s="119" t="s">
        <v>75</v>
      </c>
      <c r="D5" s="119" t="s">
        <v>76</v>
      </c>
      <c r="E5" s="119" t="s">
        <v>77</v>
      </c>
      <c r="F5" s="119" t="s">
        <v>33</v>
      </c>
      <c r="G5" s="119" t="s">
        <v>78</v>
      </c>
      <c r="H5" s="119" t="s">
        <v>79</v>
      </c>
      <c r="I5" s="119" t="s">
        <v>80</v>
      </c>
      <c r="J5" s="119" t="s">
        <v>81</v>
      </c>
      <c r="K5" s="119" t="s">
        <v>82</v>
      </c>
      <c r="L5" s="119" t="s">
        <v>83</v>
      </c>
      <c r="M5" s="119" t="s">
        <v>84</v>
      </c>
      <c r="O5" s="119" t="s">
        <v>74</v>
      </c>
      <c r="P5" s="119" t="s">
        <v>75</v>
      </c>
      <c r="Q5" s="119" t="s">
        <v>76</v>
      </c>
      <c r="R5" s="119" t="s">
        <v>77</v>
      </c>
      <c r="S5" s="119" t="s">
        <v>33</v>
      </c>
      <c r="T5" s="119" t="s">
        <v>78</v>
      </c>
      <c r="U5" s="119" t="s">
        <v>79</v>
      </c>
      <c r="V5" s="119" t="s">
        <v>80</v>
      </c>
      <c r="W5" s="119" t="s">
        <v>81</v>
      </c>
      <c r="X5" s="119" t="s">
        <v>82</v>
      </c>
      <c r="Y5" s="119" t="s">
        <v>83</v>
      </c>
      <c r="Z5" s="119" t="s">
        <v>84</v>
      </c>
      <c r="AB5" s="119" t="s">
        <v>74</v>
      </c>
      <c r="AC5" s="119" t="s">
        <v>75</v>
      </c>
      <c r="AD5" s="119" t="s">
        <v>76</v>
      </c>
      <c r="AE5" s="119" t="s">
        <v>77</v>
      </c>
      <c r="AF5" s="119" t="s">
        <v>33</v>
      </c>
      <c r="AG5" s="119" t="s">
        <v>78</v>
      </c>
      <c r="AH5" s="119" t="s">
        <v>79</v>
      </c>
      <c r="AI5" s="119" t="s">
        <v>80</v>
      </c>
      <c r="AJ5" s="119" t="s">
        <v>81</v>
      </c>
      <c r="AK5" s="119" t="s">
        <v>82</v>
      </c>
      <c r="AL5" s="119" t="s">
        <v>83</v>
      </c>
      <c r="AM5" s="119" t="s">
        <v>84</v>
      </c>
    </row>
    <row r="6">
      <c r="A6" s="120" t="s">
        <v>85</v>
      </c>
      <c r="B6" s="119">
        <v>29903.2</v>
      </c>
      <c r="C6" s="119">
        <v>202153.3</v>
      </c>
      <c r="D6" s="119">
        <v>311922.55</v>
      </c>
      <c r="E6" s="119">
        <v>226353.80000000002</v>
      </c>
      <c r="F6" s="119">
        <v>217703.0</v>
      </c>
      <c r="G6" s="119">
        <v>51302.2</v>
      </c>
      <c r="H6" s="119">
        <v>29503.3</v>
      </c>
      <c r="I6" s="119">
        <v>47502.65</v>
      </c>
      <c r="J6" s="119">
        <v>48102.6</v>
      </c>
      <c r="K6" s="119">
        <v>38903.0</v>
      </c>
      <c r="L6" s="119">
        <v>35102.899999999994</v>
      </c>
      <c r="M6" s="119">
        <v>46902.549999999996</v>
      </c>
      <c r="N6" s="119">
        <v>1285355.05</v>
      </c>
      <c r="O6" s="119">
        <v>14202.35</v>
      </c>
      <c r="P6" s="119">
        <v>8053.15</v>
      </c>
      <c r="Q6" s="119">
        <v>13601.65</v>
      </c>
      <c r="R6" s="119">
        <v>13702.000000000002</v>
      </c>
      <c r="S6" s="119">
        <v>2102.7000000000003</v>
      </c>
      <c r="T6" s="119">
        <v>9101.5</v>
      </c>
      <c r="U6" s="119">
        <v>6302.4</v>
      </c>
      <c r="V6" s="119">
        <v>7702.55</v>
      </c>
      <c r="W6" s="119">
        <v>13301.65</v>
      </c>
      <c r="X6" s="119">
        <v>3502.5499999999997</v>
      </c>
      <c r="Y6" s="119">
        <v>10502.75</v>
      </c>
      <c r="Z6" s="119">
        <v>9101.800000000001</v>
      </c>
      <c r="AA6" s="119">
        <v>111177.05</v>
      </c>
      <c r="AB6" s="119">
        <v>7001.5</v>
      </c>
      <c r="AC6" s="119">
        <v>9802.75</v>
      </c>
      <c r="AD6" s="119">
        <v>6901.75</v>
      </c>
      <c r="AE6" s="119">
        <v>12602.399999999998</v>
      </c>
      <c r="AF6" s="119">
        <v>5602.550000000001</v>
      </c>
      <c r="AG6" s="119">
        <v>8401.300000000001</v>
      </c>
      <c r="AH6" s="119">
        <v>11202.75</v>
      </c>
      <c r="AI6" s="119">
        <v>2803.2</v>
      </c>
      <c r="AJ6" s="119">
        <v>14001.600000000002</v>
      </c>
      <c r="AK6" s="119">
        <v>7702.05</v>
      </c>
      <c r="AL6" s="119">
        <v>6302.05</v>
      </c>
      <c r="AM6" s="119">
        <v>4902.0</v>
      </c>
      <c r="AN6" s="119">
        <v>97225.90000000001</v>
      </c>
      <c r="AO6" s="119">
        <v>1493758.0</v>
      </c>
    </row>
    <row r="7">
      <c r="A7" s="120" t="s">
        <v>72</v>
      </c>
      <c r="B7" s="119">
        <v>29903.2</v>
      </c>
      <c r="C7" s="119">
        <v>202153.3</v>
      </c>
      <c r="D7" s="119">
        <v>311922.55</v>
      </c>
      <c r="E7" s="119">
        <v>226353.80000000002</v>
      </c>
      <c r="F7" s="119">
        <v>217703.0</v>
      </c>
      <c r="G7" s="119">
        <v>51302.2</v>
      </c>
      <c r="H7" s="119">
        <v>29503.3</v>
      </c>
      <c r="I7" s="119">
        <v>47502.65</v>
      </c>
      <c r="J7" s="119">
        <v>48102.6</v>
      </c>
      <c r="K7" s="119">
        <v>38903.0</v>
      </c>
      <c r="L7" s="119">
        <v>35102.899999999994</v>
      </c>
      <c r="M7" s="119">
        <v>46902.549999999996</v>
      </c>
      <c r="N7" s="119">
        <v>1285355.05</v>
      </c>
      <c r="O7" s="119">
        <v>14202.35</v>
      </c>
      <c r="P7" s="119">
        <v>8053.15</v>
      </c>
      <c r="Q7" s="119">
        <v>13601.65</v>
      </c>
      <c r="R7" s="119">
        <v>13702.000000000002</v>
      </c>
      <c r="S7" s="119">
        <v>2102.7000000000003</v>
      </c>
      <c r="T7" s="119">
        <v>9101.5</v>
      </c>
      <c r="U7" s="119">
        <v>6302.4</v>
      </c>
      <c r="V7" s="119">
        <v>7702.55</v>
      </c>
      <c r="W7" s="119">
        <v>13301.65</v>
      </c>
      <c r="X7" s="119">
        <v>3502.5499999999997</v>
      </c>
      <c r="Y7" s="119">
        <v>10502.75</v>
      </c>
      <c r="Z7" s="119">
        <v>9101.800000000001</v>
      </c>
      <c r="AA7" s="119">
        <v>111177.05</v>
      </c>
      <c r="AB7" s="119">
        <v>7001.5</v>
      </c>
      <c r="AC7" s="119">
        <v>9802.75</v>
      </c>
      <c r="AD7" s="119">
        <v>6901.75</v>
      </c>
      <c r="AE7" s="119">
        <v>12602.399999999998</v>
      </c>
      <c r="AF7" s="119">
        <v>5602.550000000001</v>
      </c>
      <c r="AG7" s="119">
        <v>8401.300000000001</v>
      </c>
      <c r="AH7" s="119">
        <v>11202.75</v>
      </c>
      <c r="AI7" s="119">
        <v>2803.2</v>
      </c>
      <c r="AJ7" s="119">
        <v>14001.600000000002</v>
      </c>
      <c r="AK7" s="119">
        <v>7702.05</v>
      </c>
      <c r="AL7" s="119">
        <v>6302.05</v>
      </c>
      <c r="AM7" s="119">
        <v>4902.0</v>
      </c>
      <c r="AN7" s="119">
        <v>97225.90000000001</v>
      </c>
      <c r="AO7" s="119">
        <v>1493758.0</v>
      </c>
    </row>
    <row r="8"/>
    <row r="9"/>
    <row r="10"/>
    <row r="11"/>
    <row r="12"/>
    <row r="13"/>
    <row r="14"/>
    <row r="15"/>
    <row r="16"/>
    <row r="17"/>
    <row r="18"/>
    <row r="19"/>
    <row r="20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AFE72"/>
    <pageSetUpPr/>
  </sheetPr>
  <sheetViews>
    <sheetView workbookViewId="0"/>
  </sheetViews>
  <sheetFormatPr customHeight="1" defaultColWidth="11.22" defaultRowHeight="15.0"/>
  <cols>
    <col customWidth="1" min="1" max="1" width="23.22"/>
    <col customWidth="1" min="2" max="2" width="15.22"/>
    <col customWidth="1" min="3" max="3" width="8.89"/>
    <col customWidth="1" min="4" max="4" width="9.89"/>
    <col customWidth="1" min="5" max="5" width="8.89"/>
    <col customWidth="1" min="6" max="6" width="6.89"/>
    <col customWidth="1" min="7" max="8" width="7.89"/>
    <col customWidth="1" min="9" max="9" width="8.89"/>
    <col customWidth="1" min="10" max="10" width="7.89"/>
    <col customWidth="1" min="11" max="11" width="5.89"/>
    <col customWidth="1" min="12" max="12" width="7.89"/>
    <col customWidth="1" min="13" max="13" width="8.89"/>
    <col customWidth="1" min="14" max="14" width="10.89"/>
    <col customWidth="1" min="15" max="15" width="8.89"/>
    <col customWidth="1" min="16" max="16" width="7.89"/>
    <col customWidth="1" min="17" max="17" width="8.89"/>
    <col customWidth="1" min="18" max="18" width="5.89"/>
    <col customWidth="1" min="19" max="21" width="6.89"/>
    <col customWidth="1" min="22" max="22" width="7.89"/>
    <col customWidth="1" min="23" max="23" width="8.89"/>
    <col customWidth="1" min="24" max="24" width="7.89"/>
    <col customWidth="1" min="25" max="25" width="8.89"/>
    <col customWidth="1" min="26" max="26" width="6.89"/>
    <col customWidth="1" min="27" max="27" width="9.89"/>
    <col customWidth="1" min="28" max="28" width="6.89"/>
    <col customWidth="1" min="29" max="32" width="7.89"/>
    <col customWidth="1" min="33" max="33" width="6.89"/>
    <col customWidth="1" min="34" max="34" width="8.89"/>
    <col customWidth="1" min="35" max="35" width="6.89"/>
    <col customWidth="1" min="36" max="38" width="7.89"/>
    <col customWidth="1" min="39" max="39" width="4.89"/>
    <col customWidth="1" min="40" max="40" width="9.67"/>
    <col customWidth="1" min="41" max="41" width="10.89"/>
  </cols>
  <sheetData>
    <row r="1">
      <c r="A1" s="20" t="s">
        <v>86</v>
      </c>
      <c r="B1" s="118">
        <v>1.0</v>
      </c>
    </row>
    <row r="2"/>
    <row r="3">
      <c r="A3" s="20" t="s">
        <v>64</v>
      </c>
      <c r="B3" s="20" t="s">
        <v>65</v>
      </c>
    </row>
    <row r="4">
      <c r="B4" s="119" t="s">
        <v>66</v>
      </c>
      <c r="N4" s="119" t="s">
        <v>67</v>
      </c>
      <c r="O4" s="119" t="s">
        <v>68</v>
      </c>
      <c r="AA4" s="119" t="s">
        <v>69</v>
      </c>
      <c r="AB4" s="119" t="s">
        <v>70</v>
      </c>
      <c r="AN4" s="119" t="s">
        <v>71</v>
      </c>
      <c r="AO4" s="119" t="s">
        <v>72</v>
      </c>
    </row>
    <row r="5">
      <c r="A5" s="20" t="s">
        <v>73</v>
      </c>
      <c r="B5" s="119" t="s">
        <v>74</v>
      </c>
      <c r="C5" s="119" t="s">
        <v>75</v>
      </c>
      <c r="D5" s="119" t="s">
        <v>76</v>
      </c>
      <c r="E5" s="119" t="s">
        <v>77</v>
      </c>
      <c r="F5" s="119" t="s">
        <v>33</v>
      </c>
      <c r="G5" s="119" t="s">
        <v>78</v>
      </c>
      <c r="H5" s="119" t="s">
        <v>79</v>
      </c>
      <c r="I5" s="119" t="s">
        <v>80</v>
      </c>
      <c r="J5" s="119" t="s">
        <v>81</v>
      </c>
      <c r="K5" s="119" t="s">
        <v>82</v>
      </c>
      <c r="L5" s="119" t="s">
        <v>83</v>
      </c>
      <c r="M5" s="119" t="s">
        <v>84</v>
      </c>
      <c r="O5" s="119" t="s">
        <v>74</v>
      </c>
      <c r="P5" s="119" t="s">
        <v>75</v>
      </c>
      <c r="Q5" s="119" t="s">
        <v>76</v>
      </c>
      <c r="R5" s="119" t="s">
        <v>77</v>
      </c>
      <c r="S5" s="119" t="s">
        <v>33</v>
      </c>
      <c r="T5" s="119" t="s">
        <v>78</v>
      </c>
      <c r="U5" s="119" t="s">
        <v>79</v>
      </c>
      <c r="V5" s="119" t="s">
        <v>80</v>
      </c>
      <c r="W5" s="119" t="s">
        <v>81</v>
      </c>
      <c r="X5" s="119" t="s">
        <v>82</v>
      </c>
      <c r="Y5" s="119" t="s">
        <v>83</v>
      </c>
      <c r="Z5" s="119" t="s">
        <v>84</v>
      </c>
      <c r="AB5" s="119" t="s">
        <v>74</v>
      </c>
      <c r="AC5" s="119" t="s">
        <v>75</v>
      </c>
      <c r="AD5" s="119" t="s">
        <v>76</v>
      </c>
      <c r="AE5" s="119" t="s">
        <v>77</v>
      </c>
      <c r="AF5" s="119" t="s">
        <v>33</v>
      </c>
      <c r="AG5" s="119" t="s">
        <v>78</v>
      </c>
      <c r="AH5" s="119" t="s">
        <v>79</v>
      </c>
      <c r="AI5" s="119" t="s">
        <v>80</v>
      </c>
      <c r="AJ5" s="119" t="s">
        <v>81</v>
      </c>
      <c r="AK5" s="119" t="s">
        <v>82</v>
      </c>
      <c r="AL5" s="119" t="s">
        <v>83</v>
      </c>
      <c r="AM5" s="119" t="s">
        <v>84</v>
      </c>
    </row>
    <row r="6">
      <c r="A6" s="120" t="s">
        <v>87</v>
      </c>
      <c r="B6" s="119">
        <v>29903.2</v>
      </c>
      <c r="C6" s="119">
        <v>202153.3</v>
      </c>
      <c r="D6" s="119">
        <v>311922.55</v>
      </c>
      <c r="E6" s="119">
        <v>226353.80000000002</v>
      </c>
      <c r="F6" s="119">
        <v>217703.0</v>
      </c>
      <c r="G6" s="119">
        <v>51302.2</v>
      </c>
      <c r="H6" s="119">
        <v>29503.3</v>
      </c>
      <c r="I6" s="119">
        <v>47502.65</v>
      </c>
      <c r="J6" s="119">
        <v>48102.6</v>
      </c>
      <c r="K6" s="119">
        <v>38903.0</v>
      </c>
      <c r="L6" s="119">
        <v>35102.899999999994</v>
      </c>
      <c r="M6" s="119">
        <v>46902.549999999996</v>
      </c>
      <c r="N6" s="119">
        <v>1285355.05</v>
      </c>
      <c r="O6" s="119">
        <v>14202.35</v>
      </c>
      <c r="P6" s="119">
        <v>8053.15</v>
      </c>
      <c r="Q6" s="119">
        <v>13601.65</v>
      </c>
      <c r="R6" s="119">
        <v>13702.000000000002</v>
      </c>
      <c r="S6" s="119">
        <v>2102.7000000000003</v>
      </c>
      <c r="T6" s="119">
        <v>9101.5</v>
      </c>
      <c r="U6" s="119">
        <v>6302.4</v>
      </c>
      <c r="V6" s="119">
        <v>7702.55</v>
      </c>
      <c r="W6" s="119">
        <v>13301.65</v>
      </c>
      <c r="X6" s="119">
        <v>3502.5499999999997</v>
      </c>
      <c r="Y6" s="119">
        <v>10502.75</v>
      </c>
      <c r="Z6" s="119">
        <v>9101.800000000001</v>
      </c>
      <c r="AA6" s="119">
        <v>111177.05</v>
      </c>
      <c r="AB6" s="119">
        <v>7001.5</v>
      </c>
      <c r="AC6" s="119">
        <v>9802.75</v>
      </c>
      <c r="AD6" s="119">
        <v>6901.75</v>
      </c>
      <c r="AE6" s="119">
        <v>12602.399999999998</v>
      </c>
      <c r="AF6" s="119">
        <v>5602.550000000001</v>
      </c>
      <c r="AG6" s="119">
        <v>8401.300000000001</v>
      </c>
      <c r="AH6" s="119">
        <v>11202.75</v>
      </c>
      <c r="AI6" s="119">
        <v>2803.2</v>
      </c>
      <c r="AJ6" s="119">
        <v>14001.600000000002</v>
      </c>
      <c r="AK6" s="119">
        <v>7702.05</v>
      </c>
      <c r="AL6" s="119">
        <v>6302.05</v>
      </c>
      <c r="AM6" s="119">
        <v>4902.0</v>
      </c>
      <c r="AN6" s="119">
        <v>97225.90000000001</v>
      </c>
      <c r="AO6" s="119">
        <v>1493758.0</v>
      </c>
    </row>
    <row r="7">
      <c r="A7" s="120" t="s">
        <v>72</v>
      </c>
      <c r="B7" s="119">
        <v>29903.2</v>
      </c>
      <c r="C7" s="119">
        <v>202153.3</v>
      </c>
      <c r="D7" s="119">
        <v>311922.55</v>
      </c>
      <c r="E7" s="119">
        <v>226353.80000000002</v>
      </c>
      <c r="F7" s="119">
        <v>217703.0</v>
      </c>
      <c r="G7" s="119">
        <v>51302.2</v>
      </c>
      <c r="H7" s="119">
        <v>29503.3</v>
      </c>
      <c r="I7" s="119">
        <v>47502.65</v>
      </c>
      <c r="J7" s="119">
        <v>48102.6</v>
      </c>
      <c r="K7" s="119">
        <v>38903.0</v>
      </c>
      <c r="L7" s="119">
        <v>35102.899999999994</v>
      </c>
      <c r="M7" s="119">
        <v>46902.549999999996</v>
      </c>
      <c r="N7" s="119">
        <v>1285355.05</v>
      </c>
      <c r="O7" s="119">
        <v>14202.35</v>
      </c>
      <c r="P7" s="119">
        <v>8053.15</v>
      </c>
      <c r="Q7" s="119">
        <v>13601.65</v>
      </c>
      <c r="R7" s="119">
        <v>13702.000000000002</v>
      </c>
      <c r="S7" s="119">
        <v>2102.7000000000003</v>
      </c>
      <c r="T7" s="119">
        <v>9101.5</v>
      </c>
      <c r="U7" s="119">
        <v>6302.4</v>
      </c>
      <c r="V7" s="119">
        <v>7702.55</v>
      </c>
      <c r="W7" s="119">
        <v>13301.65</v>
      </c>
      <c r="X7" s="119">
        <v>3502.5499999999997</v>
      </c>
      <c r="Y7" s="119">
        <v>10502.75</v>
      </c>
      <c r="Z7" s="119">
        <v>9101.800000000001</v>
      </c>
      <c r="AA7" s="119">
        <v>111177.05</v>
      </c>
      <c r="AB7" s="119">
        <v>7001.5</v>
      </c>
      <c r="AC7" s="119">
        <v>9802.75</v>
      </c>
      <c r="AD7" s="119">
        <v>6901.75</v>
      </c>
      <c r="AE7" s="119">
        <v>12602.399999999998</v>
      </c>
      <c r="AF7" s="119">
        <v>5602.550000000001</v>
      </c>
      <c r="AG7" s="119">
        <v>8401.300000000001</v>
      </c>
      <c r="AH7" s="119">
        <v>11202.75</v>
      </c>
      <c r="AI7" s="119">
        <v>2803.2</v>
      </c>
      <c r="AJ7" s="119">
        <v>14001.600000000002</v>
      </c>
      <c r="AK7" s="119">
        <v>7702.05</v>
      </c>
      <c r="AL7" s="119">
        <v>6302.05</v>
      </c>
      <c r="AM7" s="119">
        <v>4902.0</v>
      </c>
      <c r="AN7" s="119">
        <v>97225.90000000001</v>
      </c>
      <c r="AO7" s="119">
        <v>1493758.0</v>
      </c>
    </row>
    <row r="8"/>
    <row r="9"/>
    <row r="10"/>
    <row r="11"/>
    <row r="12"/>
    <row r="13"/>
    <row r="14"/>
    <row r="15"/>
    <row r="16"/>
    <row r="17"/>
    <row r="18"/>
    <row r="19"/>
    <row r="20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5E0B3"/>
    <pageSetUpPr/>
  </sheetPr>
  <sheetViews>
    <sheetView workbookViewId="0"/>
  </sheetViews>
  <sheetFormatPr customHeight="1" defaultColWidth="11.22" defaultRowHeight="15.0"/>
  <cols>
    <col customWidth="1" min="1" max="1" width="23.0"/>
    <col customWidth="1" min="2" max="2" width="17.33"/>
    <col customWidth="1" min="3" max="7" width="20.67"/>
    <col customWidth="1" min="8" max="8" width="9.67"/>
    <col customWidth="1" min="9" max="14" width="7.89"/>
    <col customWidth="1" min="15" max="15" width="9.67"/>
    <col customWidth="1" min="16" max="20" width="7.89"/>
    <col customWidth="1" min="21" max="21" width="9.67"/>
    <col customWidth="1" min="22" max="22" width="10.89"/>
    <col customWidth="1" min="23" max="26" width="8.56"/>
  </cols>
  <sheetData>
    <row r="1">
      <c r="A1" s="20" t="s">
        <v>88</v>
      </c>
      <c r="B1" s="119" t="s">
        <v>89</v>
      </c>
    </row>
    <row r="2">
      <c r="A2" s="20" t="s">
        <v>63</v>
      </c>
      <c r="B2" s="118">
        <v>1.0</v>
      </c>
    </row>
    <row r="3"/>
    <row r="4">
      <c r="A4" s="20" t="s">
        <v>64</v>
      </c>
      <c r="C4" s="20" t="s">
        <v>90</v>
      </c>
      <c r="D4" s="20" t="s">
        <v>91</v>
      </c>
    </row>
    <row r="5">
      <c r="C5" s="119" t="s">
        <v>66</v>
      </c>
      <c r="H5" s="119" t="s">
        <v>67</v>
      </c>
      <c r="I5" s="119" t="s">
        <v>68</v>
      </c>
      <c r="O5" s="119" t="s">
        <v>69</v>
      </c>
      <c r="P5" s="119" t="s">
        <v>70</v>
      </c>
      <c r="U5" s="119" t="s">
        <v>71</v>
      </c>
      <c r="V5" s="119" t="s">
        <v>72</v>
      </c>
    </row>
    <row r="6">
      <c r="A6" s="20" t="s">
        <v>92</v>
      </c>
      <c r="B6" s="20" t="s">
        <v>93</v>
      </c>
      <c r="C6" s="119" t="s">
        <v>75</v>
      </c>
      <c r="D6" s="119" t="s">
        <v>33</v>
      </c>
      <c r="E6" s="119" t="s">
        <v>79</v>
      </c>
      <c r="F6" s="119" t="s">
        <v>82</v>
      </c>
      <c r="G6" s="119" t="s">
        <v>84</v>
      </c>
      <c r="I6" s="119" t="s">
        <v>75</v>
      </c>
      <c r="J6" s="119" t="s">
        <v>76</v>
      </c>
      <c r="K6" s="119" t="s">
        <v>77</v>
      </c>
      <c r="L6" s="119" t="s">
        <v>79</v>
      </c>
      <c r="M6" s="119" t="s">
        <v>81</v>
      </c>
      <c r="N6" s="119" t="s">
        <v>84</v>
      </c>
      <c r="P6" s="119" t="s">
        <v>74</v>
      </c>
      <c r="Q6" s="119" t="s">
        <v>77</v>
      </c>
      <c r="R6" s="119" t="s">
        <v>78</v>
      </c>
      <c r="S6" s="119" t="s">
        <v>81</v>
      </c>
      <c r="T6" s="119" t="s">
        <v>83</v>
      </c>
    </row>
    <row r="7">
      <c r="A7" s="119" t="s">
        <v>85</v>
      </c>
      <c r="B7" s="119" t="s">
        <v>94</v>
      </c>
      <c r="C7" s="119">
        <v>0.0</v>
      </c>
      <c r="D7" s="119">
        <v>550.0</v>
      </c>
      <c r="E7" s="119">
        <v>0.0</v>
      </c>
      <c r="F7" s="119">
        <v>350.0</v>
      </c>
      <c r="G7" s="119">
        <v>0.0</v>
      </c>
      <c r="H7" s="119">
        <v>900.0</v>
      </c>
      <c r="I7" s="119">
        <v>250.0</v>
      </c>
      <c r="J7" s="119">
        <v>0.0</v>
      </c>
      <c r="K7" s="119">
        <v>0.0</v>
      </c>
      <c r="L7" s="119">
        <v>450.0</v>
      </c>
      <c r="M7" s="119">
        <v>0.0</v>
      </c>
      <c r="N7" s="119">
        <v>650.0</v>
      </c>
      <c r="O7" s="119">
        <v>1350.0</v>
      </c>
      <c r="P7" s="119">
        <v>0.0</v>
      </c>
      <c r="Q7" s="119">
        <v>900.0</v>
      </c>
      <c r="R7" s="119">
        <v>0.0</v>
      </c>
      <c r="S7" s="119">
        <v>1000.0</v>
      </c>
      <c r="T7" s="119">
        <v>0.0</v>
      </c>
      <c r="U7" s="119">
        <v>1900.0</v>
      </c>
      <c r="V7" s="119">
        <v>4150.0</v>
      </c>
    </row>
    <row r="8">
      <c r="B8" s="119" t="s">
        <v>95</v>
      </c>
      <c r="C8" s="119">
        <v>150.0</v>
      </c>
      <c r="D8" s="119">
        <v>550.85</v>
      </c>
      <c r="E8" s="119">
        <v>250.0</v>
      </c>
      <c r="F8" s="119">
        <v>0.0</v>
      </c>
      <c r="G8" s="119">
        <v>850.0</v>
      </c>
      <c r="H8" s="119">
        <v>1800.85</v>
      </c>
      <c r="I8" s="119">
        <v>0.0</v>
      </c>
      <c r="J8" s="119">
        <v>1400.75</v>
      </c>
      <c r="K8" s="119">
        <v>850.0</v>
      </c>
      <c r="L8" s="119">
        <v>0.0</v>
      </c>
      <c r="M8" s="119">
        <v>950.0</v>
      </c>
      <c r="N8" s="119">
        <v>0.0</v>
      </c>
      <c r="O8" s="119">
        <v>3200.75</v>
      </c>
      <c r="P8" s="119">
        <v>1500.75</v>
      </c>
      <c r="Q8" s="119">
        <v>0.0</v>
      </c>
      <c r="R8" s="119">
        <v>600.0</v>
      </c>
      <c r="S8" s="119">
        <v>0.0</v>
      </c>
      <c r="T8" s="119">
        <v>450.0</v>
      </c>
      <c r="U8" s="119">
        <v>2550.75</v>
      </c>
      <c r="V8" s="119">
        <v>7552.35</v>
      </c>
    </row>
    <row r="9">
      <c r="A9" s="119" t="s">
        <v>96</v>
      </c>
      <c r="C9" s="119">
        <v>150.0</v>
      </c>
      <c r="D9" s="119">
        <v>1100.85</v>
      </c>
      <c r="E9" s="119">
        <v>250.0</v>
      </c>
      <c r="F9" s="119">
        <v>350.0</v>
      </c>
      <c r="G9" s="119">
        <v>850.0</v>
      </c>
      <c r="H9" s="119">
        <v>2700.85</v>
      </c>
      <c r="I9" s="119">
        <v>250.0</v>
      </c>
      <c r="J9" s="119">
        <v>1400.75</v>
      </c>
      <c r="K9" s="119">
        <v>850.0</v>
      </c>
      <c r="L9" s="119">
        <v>450.0</v>
      </c>
      <c r="M9" s="119">
        <v>950.0</v>
      </c>
      <c r="N9" s="119">
        <v>650.0</v>
      </c>
      <c r="O9" s="119">
        <v>4550.75</v>
      </c>
      <c r="P9" s="119">
        <v>1500.75</v>
      </c>
      <c r="Q9" s="119">
        <v>900.0</v>
      </c>
      <c r="R9" s="119">
        <v>600.0</v>
      </c>
      <c r="S9" s="119">
        <v>1000.0</v>
      </c>
      <c r="T9" s="119">
        <v>450.0</v>
      </c>
      <c r="U9" s="119">
        <v>4450.75</v>
      </c>
      <c r="V9" s="119">
        <v>11702.35</v>
      </c>
    </row>
    <row r="10">
      <c r="A10" s="119" t="s">
        <v>72</v>
      </c>
      <c r="C10" s="119">
        <v>150.0</v>
      </c>
      <c r="D10" s="119">
        <v>1100.85</v>
      </c>
      <c r="E10" s="119">
        <v>250.0</v>
      </c>
      <c r="F10" s="119">
        <v>350.0</v>
      </c>
      <c r="G10" s="119">
        <v>850.0</v>
      </c>
      <c r="H10" s="119">
        <v>2700.85</v>
      </c>
      <c r="I10" s="119">
        <v>250.0</v>
      </c>
      <c r="J10" s="119">
        <v>1400.75</v>
      </c>
      <c r="K10" s="119">
        <v>850.0</v>
      </c>
      <c r="L10" s="119">
        <v>450.0</v>
      </c>
      <c r="M10" s="119">
        <v>950.0</v>
      </c>
      <c r="N10" s="119">
        <v>650.0</v>
      </c>
      <c r="O10" s="119">
        <v>4550.75</v>
      </c>
      <c r="P10" s="119">
        <v>1500.75</v>
      </c>
      <c r="Q10" s="119">
        <v>900.0</v>
      </c>
      <c r="R10" s="119">
        <v>600.0</v>
      </c>
      <c r="S10" s="119">
        <v>1000.0</v>
      </c>
      <c r="T10" s="119">
        <v>450.0</v>
      </c>
      <c r="U10" s="119">
        <v>4450.75</v>
      </c>
      <c r="V10" s="119">
        <v>11702.35</v>
      </c>
    </row>
    <row r="11"/>
    <row r="12"/>
    <row r="13"/>
    <row r="14"/>
    <row r="15"/>
    <row r="16"/>
    <row r="17"/>
    <row r="18"/>
    <row r="19"/>
    <row r="20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8FCF6"/>
    <pageSetUpPr/>
  </sheetPr>
  <sheetViews>
    <sheetView workbookViewId="0"/>
  </sheetViews>
  <sheetFormatPr customHeight="1" defaultColWidth="11.22" defaultRowHeight="15.0"/>
  <cols>
    <col customWidth="1" min="1" max="1" width="23.22"/>
    <col customWidth="1" min="2" max="2" width="18.89"/>
    <col customWidth="1" min="3" max="14" width="21.0"/>
    <col customWidth="1" min="15" max="15" width="9.89"/>
    <col customWidth="1" min="16" max="16" width="10.89"/>
    <col customWidth="1" min="17" max="26" width="8.56"/>
  </cols>
  <sheetData>
    <row r="1">
      <c r="A1" s="20" t="s">
        <v>97</v>
      </c>
      <c r="B1" s="119" t="s">
        <v>98</v>
      </c>
    </row>
    <row r="2">
      <c r="A2" s="20" t="s">
        <v>63</v>
      </c>
      <c r="B2" s="118">
        <v>1.0</v>
      </c>
    </row>
    <row r="3"/>
    <row r="4">
      <c r="A4" s="20" t="s">
        <v>64</v>
      </c>
      <c r="C4" s="20" t="s">
        <v>90</v>
      </c>
      <c r="D4" s="20" t="s">
        <v>91</v>
      </c>
    </row>
    <row r="5">
      <c r="C5" s="119" t="s">
        <v>66</v>
      </c>
      <c r="O5" s="119" t="s">
        <v>67</v>
      </c>
      <c r="P5" s="119" t="s">
        <v>72</v>
      </c>
    </row>
    <row r="6">
      <c r="A6" s="20" t="s">
        <v>92</v>
      </c>
      <c r="B6" s="20" t="s">
        <v>93</v>
      </c>
      <c r="C6" s="119" t="s">
        <v>74</v>
      </c>
      <c r="D6" s="119" t="s">
        <v>75</v>
      </c>
      <c r="E6" s="119" t="s">
        <v>76</v>
      </c>
      <c r="F6" s="119" t="s">
        <v>77</v>
      </c>
      <c r="G6" s="119" t="s">
        <v>33</v>
      </c>
      <c r="H6" s="119" t="s">
        <v>78</v>
      </c>
      <c r="I6" s="119" t="s">
        <v>79</v>
      </c>
      <c r="J6" s="119" t="s">
        <v>80</v>
      </c>
      <c r="K6" s="119" t="s">
        <v>81</v>
      </c>
      <c r="L6" s="119" t="s">
        <v>82</v>
      </c>
      <c r="M6" s="119" t="s">
        <v>83</v>
      </c>
      <c r="N6" s="119" t="s">
        <v>84</v>
      </c>
    </row>
    <row r="7">
      <c r="A7" s="119" t="s">
        <v>85</v>
      </c>
      <c r="B7" s="119" t="s">
        <v>99</v>
      </c>
      <c r="C7" s="119">
        <v>350.75</v>
      </c>
      <c r="D7" s="119">
        <v>0.0</v>
      </c>
      <c r="E7" s="119">
        <v>0.0</v>
      </c>
      <c r="F7" s="119">
        <v>0.0</v>
      </c>
      <c r="G7" s="119">
        <v>0.0</v>
      </c>
      <c r="H7" s="119">
        <v>0.0</v>
      </c>
      <c r="I7" s="119">
        <v>0.0</v>
      </c>
      <c r="J7" s="119">
        <v>0.0</v>
      </c>
      <c r="K7" s="119">
        <v>0.0</v>
      </c>
      <c r="L7" s="119">
        <v>0.0</v>
      </c>
      <c r="M7" s="119">
        <v>0.0</v>
      </c>
      <c r="N7" s="119">
        <v>0.0</v>
      </c>
      <c r="O7" s="119">
        <v>350.75</v>
      </c>
      <c r="P7" s="119">
        <v>350.75</v>
      </c>
    </row>
    <row r="8">
      <c r="B8" s="119" t="s">
        <v>100</v>
      </c>
      <c r="C8" s="119">
        <v>0.0</v>
      </c>
      <c r="D8" s="119">
        <v>0.0</v>
      </c>
      <c r="E8" s="119">
        <v>300871.6</v>
      </c>
      <c r="F8" s="119">
        <v>0.0</v>
      </c>
      <c r="G8" s="119">
        <v>0.0</v>
      </c>
      <c r="H8" s="119">
        <v>0.0</v>
      </c>
      <c r="I8" s="119">
        <v>0.0</v>
      </c>
      <c r="J8" s="119">
        <v>0.0</v>
      </c>
      <c r="K8" s="119">
        <v>0.0</v>
      </c>
      <c r="L8" s="119">
        <v>0.0</v>
      </c>
      <c r="M8" s="119">
        <v>0.0</v>
      </c>
      <c r="N8" s="119">
        <v>0.0</v>
      </c>
      <c r="O8" s="119">
        <v>300871.6</v>
      </c>
      <c r="P8" s="119">
        <v>300871.6</v>
      </c>
    </row>
    <row r="9">
      <c r="B9" s="119" t="s">
        <v>101</v>
      </c>
      <c r="C9" s="119">
        <v>0.0</v>
      </c>
      <c r="D9" s="119">
        <v>0.0</v>
      </c>
      <c r="E9" s="119">
        <v>0.0</v>
      </c>
      <c r="F9" s="119">
        <v>0.0</v>
      </c>
      <c r="G9" s="119">
        <v>0.0</v>
      </c>
      <c r="H9" s="119">
        <v>950.25</v>
      </c>
      <c r="I9" s="119">
        <v>0.0</v>
      </c>
      <c r="J9" s="119">
        <v>0.0</v>
      </c>
      <c r="K9" s="119">
        <v>0.0</v>
      </c>
      <c r="L9" s="119">
        <v>0.0</v>
      </c>
      <c r="M9" s="119">
        <v>0.0</v>
      </c>
      <c r="N9" s="119">
        <v>0.0</v>
      </c>
      <c r="O9" s="119">
        <v>950.25</v>
      </c>
      <c r="P9" s="119">
        <v>950.25</v>
      </c>
    </row>
    <row r="10">
      <c r="B10" s="119" t="s">
        <v>102</v>
      </c>
      <c r="C10" s="119">
        <v>0.0</v>
      </c>
      <c r="D10" s="119">
        <v>0.0</v>
      </c>
      <c r="E10" s="119">
        <v>0.0</v>
      </c>
      <c r="F10" s="119">
        <v>0.0</v>
      </c>
      <c r="G10" s="119">
        <v>0.0</v>
      </c>
      <c r="H10" s="119">
        <v>0.0</v>
      </c>
      <c r="I10" s="119">
        <v>2500.5</v>
      </c>
      <c r="J10" s="119">
        <v>0.0</v>
      </c>
      <c r="K10" s="119">
        <v>0.0</v>
      </c>
      <c r="L10" s="119">
        <v>0.0</v>
      </c>
      <c r="M10" s="119">
        <v>0.0</v>
      </c>
      <c r="N10" s="119">
        <v>0.0</v>
      </c>
      <c r="O10" s="119">
        <v>2500.5</v>
      </c>
      <c r="P10" s="119">
        <v>2500.5</v>
      </c>
    </row>
    <row r="11">
      <c r="B11" s="119" t="s">
        <v>103</v>
      </c>
      <c r="C11" s="119">
        <v>0.0</v>
      </c>
      <c r="D11" s="119">
        <v>0.0</v>
      </c>
      <c r="E11" s="119">
        <v>0.0</v>
      </c>
      <c r="F11" s="119">
        <v>0.0</v>
      </c>
      <c r="G11" s="119">
        <v>550.9</v>
      </c>
      <c r="H11" s="119">
        <v>0.0</v>
      </c>
      <c r="I11" s="119">
        <v>0.0</v>
      </c>
      <c r="J11" s="119">
        <v>0.0</v>
      </c>
      <c r="K11" s="119">
        <v>0.0</v>
      </c>
      <c r="L11" s="119">
        <v>0.0</v>
      </c>
      <c r="M11" s="119">
        <v>0.0</v>
      </c>
      <c r="N11" s="119">
        <v>0.0</v>
      </c>
      <c r="O11" s="119">
        <v>550.9</v>
      </c>
      <c r="P11" s="119">
        <v>550.9</v>
      </c>
    </row>
    <row r="12">
      <c r="B12" s="119" t="s">
        <v>104</v>
      </c>
      <c r="C12" s="119">
        <v>0.0</v>
      </c>
      <c r="D12" s="119">
        <v>0.0</v>
      </c>
      <c r="E12" s="119">
        <v>0.0</v>
      </c>
      <c r="F12" s="119">
        <v>0.0</v>
      </c>
      <c r="G12" s="119">
        <v>0.0</v>
      </c>
      <c r="H12" s="119">
        <v>0.0</v>
      </c>
      <c r="I12" s="119">
        <v>0.0</v>
      </c>
      <c r="J12" s="119">
        <v>0.0</v>
      </c>
      <c r="K12" s="119">
        <v>650.25</v>
      </c>
      <c r="L12" s="119">
        <v>0.0</v>
      </c>
      <c r="M12" s="119">
        <v>0.0</v>
      </c>
      <c r="N12" s="119">
        <v>0.0</v>
      </c>
      <c r="O12" s="119">
        <v>650.25</v>
      </c>
      <c r="P12" s="119">
        <v>650.25</v>
      </c>
    </row>
    <row r="13">
      <c r="B13" s="119" t="s">
        <v>105</v>
      </c>
      <c r="C13" s="119">
        <v>0.0</v>
      </c>
      <c r="D13" s="119">
        <v>0.0</v>
      </c>
      <c r="E13" s="119">
        <v>0.0</v>
      </c>
      <c r="F13" s="119">
        <v>220501.90000000002</v>
      </c>
      <c r="G13" s="119">
        <v>0.0</v>
      </c>
      <c r="H13" s="119">
        <v>0.0</v>
      </c>
      <c r="I13" s="119">
        <v>0.0</v>
      </c>
      <c r="J13" s="119">
        <v>0.0</v>
      </c>
      <c r="K13" s="119">
        <v>0.0</v>
      </c>
      <c r="L13" s="119">
        <v>0.0</v>
      </c>
      <c r="M13" s="119">
        <v>0.0</v>
      </c>
      <c r="N13" s="119">
        <v>0.0</v>
      </c>
      <c r="O13" s="119">
        <v>220501.90000000002</v>
      </c>
      <c r="P13" s="119">
        <v>220501.90000000002</v>
      </c>
    </row>
    <row r="14">
      <c r="B14" s="119" t="s">
        <v>106</v>
      </c>
      <c r="C14" s="119">
        <v>0.0</v>
      </c>
      <c r="D14" s="119">
        <v>0.0</v>
      </c>
      <c r="E14" s="119">
        <v>0.0</v>
      </c>
      <c r="F14" s="119">
        <v>0.0</v>
      </c>
      <c r="G14" s="119">
        <v>0.0</v>
      </c>
      <c r="H14" s="119">
        <v>0.0</v>
      </c>
      <c r="I14" s="119">
        <v>0.0</v>
      </c>
      <c r="J14" s="119">
        <v>0.0</v>
      </c>
      <c r="K14" s="119">
        <v>16500.5</v>
      </c>
      <c r="L14" s="119">
        <v>0.0</v>
      </c>
      <c r="M14" s="119">
        <v>0.0</v>
      </c>
      <c r="N14" s="119">
        <v>0.0</v>
      </c>
      <c r="O14" s="119">
        <v>16500.5</v>
      </c>
      <c r="P14" s="119">
        <v>16500.5</v>
      </c>
    </row>
    <row r="15">
      <c r="B15" s="119" t="s">
        <v>107</v>
      </c>
      <c r="C15" s="119">
        <v>3500.5</v>
      </c>
      <c r="D15" s="119">
        <v>0.0</v>
      </c>
      <c r="E15" s="119">
        <v>0.0</v>
      </c>
      <c r="F15" s="119">
        <v>0.0</v>
      </c>
      <c r="G15" s="119">
        <v>0.0</v>
      </c>
      <c r="H15" s="119">
        <v>0.0</v>
      </c>
      <c r="I15" s="119">
        <v>0.0</v>
      </c>
      <c r="J15" s="119">
        <v>0.0</v>
      </c>
      <c r="K15" s="119">
        <v>0.0</v>
      </c>
      <c r="L15" s="119">
        <v>0.0</v>
      </c>
      <c r="M15" s="119">
        <v>0.0</v>
      </c>
      <c r="N15" s="119">
        <v>0.0</v>
      </c>
      <c r="O15" s="119">
        <v>3500.5</v>
      </c>
      <c r="P15" s="119">
        <v>3500.5</v>
      </c>
    </row>
    <row r="16">
      <c r="B16" s="119" t="s">
        <v>108</v>
      </c>
      <c r="C16" s="119">
        <v>0.0</v>
      </c>
      <c r="D16" s="119">
        <v>200201.09999999998</v>
      </c>
      <c r="E16" s="119">
        <v>0.0</v>
      </c>
      <c r="F16" s="119">
        <v>0.0</v>
      </c>
      <c r="G16" s="119">
        <v>0.0</v>
      </c>
      <c r="H16" s="119">
        <v>0.0</v>
      </c>
      <c r="I16" s="119">
        <v>0.0</v>
      </c>
      <c r="J16" s="119">
        <v>0.0</v>
      </c>
      <c r="K16" s="119">
        <v>0.0</v>
      </c>
      <c r="L16" s="119">
        <v>0.0</v>
      </c>
      <c r="M16" s="119">
        <v>0.0</v>
      </c>
      <c r="N16" s="119">
        <v>0.0</v>
      </c>
      <c r="O16" s="119">
        <v>200201.09999999998</v>
      </c>
      <c r="P16" s="119">
        <v>200201.09999999998</v>
      </c>
    </row>
    <row r="17">
      <c r="B17" s="119" t="s">
        <v>109</v>
      </c>
      <c r="C17" s="119">
        <v>0.0</v>
      </c>
      <c r="D17" s="119">
        <v>0.0</v>
      </c>
      <c r="E17" s="119">
        <v>0.0</v>
      </c>
      <c r="F17" s="119">
        <v>0.0</v>
      </c>
      <c r="G17" s="119">
        <v>210550.5</v>
      </c>
      <c r="H17" s="119">
        <v>0.0</v>
      </c>
      <c r="I17" s="119">
        <v>0.0</v>
      </c>
      <c r="J17" s="119">
        <v>0.0</v>
      </c>
      <c r="K17" s="119">
        <v>0.0</v>
      </c>
      <c r="L17" s="119">
        <v>0.0</v>
      </c>
      <c r="M17" s="119">
        <v>0.0</v>
      </c>
      <c r="N17" s="119">
        <v>0.0</v>
      </c>
      <c r="O17" s="119">
        <v>210550.5</v>
      </c>
      <c r="P17" s="119">
        <v>210550.5</v>
      </c>
    </row>
    <row r="18">
      <c r="B18" s="119" t="s">
        <v>110</v>
      </c>
      <c r="C18" s="119">
        <v>25351.5</v>
      </c>
      <c r="D18" s="119">
        <v>0.0</v>
      </c>
      <c r="E18" s="119">
        <v>0.0</v>
      </c>
      <c r="F18" s="119">
        <v>0.0</v>
      </c>
      <c r="G18" s="119">
        <v>0.0</v>
      </c>
      <c r="H18" s="119">
        <v>0.0</v>
      </c>
      <c r="I18" s="119">
        <v>0.0</v>
      </c>
      <c r="J18" s="119">
        <v>0.0</v>
      </c>
      <c r="K18" s="119">
        <v>0.0</v>
      </c>
      <c r="L18" s="119">
        <v>0.0</v>
      </c>
      <c r="M18" s="119">
        <v>0.0</v>
      </c>
      <c r="N18" s="119">
        <v>0.0</v>
      </c>
      <c r="O18" s="119">
        <v>25351.5</v>
      </c>
      <c r="P18" s="119">
        <v>25351.5</v>
      </c>
    </row>
    <row r="19">
      <c r="B19" s="119" t="s">
        <v>111</v>
      </c>
      <c r="C19" s="119">
        <v>0.0</v>
      </c>
      <c r="D19" s="119">
        <v>0.0</v>
      </c>
      <c r="E19" s="119">
        <v>0.0</v>
      </c>
      <c r="F19" s="119">
        <v>0.0</v>
      </c>
      <c r="G19" s="119">
        <v>0.0</v>
      </c>
      <c r="H19" s="119">
        <v>0.0</v>
      </c>
      <c r="I19" s="119">
        <v>0.0</v>
      </c>
      <c r="J19" s="119">
        <v>0.0</v>
      </c>
      <c r="K19" s="119">
        <v>0.0</v>
      </c>
      <c r="L19" s="119">
        <v>0.0</v>
      </c>
      <c r="M19" s="119">
        <v>150.8</v>
      </c>
      <c r="N19" s="119">
        <v>0.0</v>
      </c>
      <c r="O19" s="119">
        <v>150.8</v>
      </c>
      <c r="P19" s="119">
        <v>150.8</v>
      </c>
    </row>
    <row r="20">
      <c r="B20" s="119" t="s">
        <v>112</v>
      </c>
      <c r="C20" s="119">
        <v>0.0</v>
      </c>
      <c r="D20" s="119">
        <v>0.0</v>
      </c>
      <c r="E20" s="119">
        <v>850.45</v>
      </c>
      <c r="F20" s="119">
        <v>0.0</v>
      </c>
      <c r="G20" s="119">
        <v>0.0</v>
      </c>
      <c r="H20" s="119">
        <v>0.0</v>
      </c>
      <c r="I20" s="119">
        <v>26251.5</v>
      </c>
      <c r="J20" s="119">
        <v>0.0</v>
      </c>
      <c r="K20" s="119">
        <v>0.0</v>
      </c>
      <c r="L20" s="119">
        <v>0.0</v>
      </c>
      <c r="M20" s="119">
        <v>0.0</v>
      </c>
      <c r="N20" s="119">
        <v>0.0</v>
      </c>
      <c r="O20" s="119">
        <v>27101.95</v>
      </c>
      <c r="P20" s="119">
        <v>27101.95</v>
      </c>
    </row>
    <row r="21">
      <c r="B21" s="119" t="s">
        <v>113</v>
      </c>
      <c r="C21" s="119">
        <v>0.0</v>
      </c>
      <c r="D21" s="119">
        <v>0.0</v>
      </c>
      <c r="E21" s="119">
        <v>0.0</v>
      </c>
      <c r="F21" s="119">
        <v>0.0</v>
      </c>
      <c r="G21" s="119">
        <v>0.0</v>
      </c>
      <c r="H21" s="119">
        <v>0.0</v>
      </c>
      <c r="I21" s="119">
        <v>250.5</v>
      </c>
      <c r="J21" s="119">
        <v>0.0</v>
      </c>
      <c r="K21" s="119">
        <v>0.0</v>
      </c>
      <c r="L21" s="119">
        <v>0.0</v>
      </c>
      <c r="M21" s="119">
        <v>23150.6</v>
      </c>
      <c r="N21" s="119">
        <v>0.0</v>
      </c>
      <c r="O21" s="119">
        <v>23401.1</v>
      </c>
      <c r="P21" s="119">
        <v>23401.1</v>
      </c>
    </row>
    <row r="22">
      <c r="B22" s="119" t="s">
        <v>114</v>
      </c>
      <c r="C22" s="119">
        <v>0.0</v>
      </c>
      <c r="D22" s="119">
        <v>0.0</v>
      </c>
      <c r="E22" s="119">
        <v>8500.25</v>
      </c>
      <c r="F22" s="119">
        <v>0.0</v>
      </c>
      <c r="G22" s="119">
        <v>0.0</v>
      </c>
      <c r="H22" s="119">
        <v>0.0</v>
      </c>
      <c r="I22" s="119">
        <v>0.0</v>
      </c>
      <c r="J22" s="119">
        <v>0.0</v>
      </c>
      <c r="K22" s="119">
        <v>0.0</v>
      </c>
      <c r="L22" s="119">
        <v>0.0</v>
      </c>
      <c r="M22" s="119">
        <v>0.0</v>
      </c>
      <c r="N22" s="119">
        <v>0.0</v>
      </c>
      <c r="O22" s="119">
        <v>8500.25</v>
      </c>
      <c r="P22" s="119">
        <v>8500.25</v>
      </c>
    </row>
    <row r="23">
      <c r="B23" s="119" t="s">
        <v>115</v>
      </c>
      <c r="C23" s="119">
        <v>0.0</v>
      </c>
      <c r="D23" s="119">
        <v>0.0</v>
      </c>
      <c r="E23" s="119">
        <v>0.0</v>
      </c>
      <c r="F23" s="119">
        <v>0.0</v>
      </c>
      <c r="G23" s="119">
        <v>0.0</v>
      </c>
      <c r="H23" s="119">
        <v>0.0</v>
      </c>
      <c r="I23" s="119">
        <v>0.0</v>
      </c>
      <c r="J23" s="119">
        <v>0.0</v>
      </c>
      <c r="K23" s="119">
        <v>0.0</v>
      </c>
      <c r="L23" s="119">
        <v>0.0</v>
      </c>
      <c r="M23" s="119">
        <v>0.0</v>
      </c>
      <c r="N23" s="119">
        <v>18500.25</v>
      </c>
      <c r="O23" s="119">
        <v>18500.25</v>
      </c>
      <c r="P23" s="119">
        <v>18500.25</v>
      </c>
    </row>
    <row r="24">
      <c r="B24" s="119" t="s">
        <v>116</v>
      </c>
      <c r="C24" s="119">
        <v>0.0</v>
      </c>
      <c r="D24" s="119">
        <v>0.0</v>
      </c>
      <c r="E24" s="119">
        <v>0.0</v>
      </c>
      <c r="F24" s="119">
        <v>0.0</v>
      </c>
      <c r="G24" s="119">
        <v>0.0</v>
      </c>
      <c r="H24" s="119">
        <v>0.0</v>
      </c>
      <c r="I24" s="119">
        <v>0.0</v>
      </c>
      <c r="J24" s="119">
        <v>17500.75</v>
      </c>
      <c r="K24" s="119">
        <v>0.0</v>
      </c>
      <c r="L24" s="119">
        <v>0.0</v>
      </c>
      <c r="M24" s="119">
        <v>0.0</v>
      </c>
      <c r="N24" s="119">
        <v>0.0</v>
      </c>
      <c r="O24" s="119">
        <v>17500.75</v>
      </c>
      <c r="P24" s="119">
        <v>17500.75</v>
      </c>
    </row>
    <row r="25">
      <c r="B25" s="119" t="s">
        <v>117</v>
      </c>
      <c r="C25" s="119">
        <v>0.0</v>
      </c>
      <c r="D25" s="119">
        <v>0.0</v>
      </c>
      <c r="E25" s="119">
        <v>0.0</v>
      </c>
      <c r="F25" s="119">
        <v>0.0</v>
      </c>
      <c r="G25" s="119">
        <v>0.0</v>
      </c>
      <c r="H25" s="119">
        <v>0.0</v>
      </c>
      <c r="I25" s="119">
        <v>0.0</v>
      </c>
      <c r="J25" s="119">
        <v>0.0</v>
      </c>
      <c r="K25" s="119">
        <v>0.0</v>
      </c>
      <c r="L25" s="119">
        <v>0.0</v>
      </c>
      <c r="M25" s="119">
        <v>0.0</v>
      </c>
      <c r="N25" s="119">
        <v>850.45</v>
      </c>
      <c r="O25" s="119">
        <v>850.45</v>
      </c>
      <c r="P25" s="119">
        <v>850.45</v>
      </c>
    </row>
    <row r="26">
      <c r="B26" s="119" t="s">
        <v>118</v>
      </c>
      <c r="C26" s="119">
        <v>0.0</v>
      </c>
      <c r="D26" s="119">
        <v>0.0</v>
      </c>
      <c r="E26" s="119">
        <v>0.0</v>
      </c>
      <c r="F26" s="119">
        <v>450.8</v>
      </c>
      <c r="G26" s="119">
        <v>0.0</v>
      </c>
      <c r="H26" s="119">
        <v>0.0</v>
      </c>
      <c r="I26" s="119">
        <v>0.0</v>
      </c>
      <c r="J26" s="119">
        <v>0.0</v>
      </c>
      <c r="K26" s="119">
        <v>0.0</v>
      </c>
      <c r="L26" s="119">
        <v>0.0</v>
      </c>
      <c r="M26" s="119">
        <v>0.0</v>
      </c>
      <c r="N26" s="119">
        <v>0.0</v>
      </c>
      <c r="O26" s="119">
        <v>450.8</v>
      </c>
      <c r="P26" s="119">
        <v>450.8</v>
      </c>
    </row>
    <row r="27">
      <c r="B27" s="119" t="s">
        <v>119</v>
      </c>
      <c r="C27" s="119">
        <v>0.0</v>
      </c>
      <c r="D27" s="119">
        <v>0.0</v>
      </c>
      <c r="E27" s="119">
        <v>0.0</v>
      </c>
      <c r="F27" s="119">
        <v>0.0</v>
      </c>
      <c r="G27" s="119">
        <v>0.0</v>
      </c>
      <c r="H27" s="119">
        <v>0.0</v>
      </c>
      <c r="I27" s="119">
        <v>0.0</v>
      </c>
      <c r="J27" s="119">
        <v>27750.4</v>
      </c>
      <c r="K27" s="119">
        <v>0.0</v>
      </c>
      <c r="L27" s="119">
        <v>0.0</v>
      </c>
      <c r="M27" s="119">
        <v>0.0</v>
      </c>
      <c r="N27" s="119">
        <v>0.0</v>
      </c>
      <c r="O27" s="119">
        <v>27750.4</v>
      </c>
      <c r="P27" s="119">
        <v>27750.4</v>
      </c>
    </row>
    <row r="28">
      <c r="B28" s="119" t="s">
        <v>120</v>
      </c>
      <c r="C28" s="119">
        <v>0.0</v>
      </c>
      <c r="D28" s="119">
        <v>0.0</v>
      </c>
      <c r="E28" s="119">
        <v>0.0</v>
      </c>
      <c r="F28" s="119">
        <v>0.0</v>
      </c>
      <c r="G28" s="119">
        <v>0.0</v>
      </c>
      <c r="H28" s="119">
        <v>0.0</v>
      </c>
      <c r="I28" s="119">
        <v>0.0</v>
      </c>
      <c r="J28" s="119">
        <v>0.0</v>
      </c>
      <c r="K28" s="119">
        <v>0.0</v>
      </c>
      <c r="L28" s="119">
        <v>0.0</v>
      </c>
      <c r="M28" s="119">
        <v>0.0</v>
      </c>
      <c r="N28" s="119">
        <v>25851.199999999997</v>
      </c>
      <c r="O28" s="119">
        <v>25851.199999999997</v>
      </c>
      <c r="P28" s="119">
        <v>25851.199999999997</v>
      </c>
    </row>
    <row r="29">
      <c r="B29" s="119" t="s">
        <v>121</v>
      </c>
      <c r="C29" s="119">
        <v>0.0</v>
      </c>
      <c r="D29" s="119">
        <v>0.0</v>
      </c>
      <c r="E29" s="119">
        <v>0.0</v>
      </c>
      <c r="F29" s="119">
        <v>0.0</v>
      </c>
      <c r="G29" s="119">
        <v>0.0</v>
      </c>
      <c r="H29" s="119">
        <v>0.0</v>
      </c>
      <c r="I29" s="119">
        <v>0.0</v>
      </c>
      <c r="J29" s="119">
        <v>0.0</v>
      </c>
      <c r="K29" s="119">
        <v>0.0</v>
      </c>
      <c r="L29" s="119">
        <v>350.7</v>
      </c>
      <c r="M29" s="119">
        <v>0.0</v>
      </c>
      <c r="N29" s="119">
        <v>0.0</v>
      </c>
      <c r="O29" s="119">
        <v>350.7</v>
      </c>
      <c r="P29" s="119">
        <v>350.7</v>
      </c>
    </row>
    <row r="30">
      <c r="B30" s="119" t="s">
        <v>122</v>
      </c>
      <c r="C30" s="119">
        <v>0.0</v>
      </c>
      <c r="D30" s="119">
        <v>0.0</v>
      </c>
      <c r="E30" s="119">
        <v>0.0</v>
      </c>
      <c r="F30" s="119">
        <v>0.0</v>
      </c>
      <c r="G30" s="119">
        <v>0.0</v>
      </c>
      <c r="H30" s="119">
        <v>28951.0</v>
      </c>
      <c r="I30" s="119">
        <v>0.0</v>
      </c>
      <c r="J30" s="119">
        <v>0.0</v>
      </c>
      <c r="K30" s="119">
        <v>0.0</v>
      </c>
      <c r="L30" s="119">
        <v>0.0</v>
      </c>
      <c r="M30" s="119">
        <v>0.0</v>
      </c>
      <c r="N30" s="119">
        <v>0.0</v>
      </c>
      <c r="O30" s="119">
        <v>28951.0</v>
      </c>
      <c r="P30" s="119">
        <v>28951.0</v>
      </c>
    </row>
    <row r="31">
      <c r="B31" s="119" t="s">
        <v>123</v>
      </c>
      <c r="C31" s="119">
        <v>0.0</v>
      </c>
      <c r="D31" s="119">
        <v>0.0</v>
      </c>
      <c r="E31" s="119">
        <v>0.0</v>
      </c>
      <c r="F31" s="119">
        <v>4500.5</v>
      </c>
      <c r="G31" s="119">
        <v>0.0</v>
      </c>
      <c r="H31" s="119">
        <v>0.0</v>
      </c>
      <c r="I31" s="119">
        <v>0.0</v>
      </c>
      <c r="J31" s="119">
        <v>0.0</v>
      </c>
      <c r="K31" s="119">
        <v>0.0</v>
      </c>
      <c r="L31" s="119">
        <v>0.0</v>
      </c>
      <c r="M31" s="119">
        <v>0.0</v>
      </c>
      <c r="N31" s="119">
        <v>0.0</v>
      </c>
      <c r="O31" s="119">
        <v>4500.5</v>
      </c>
      <c r="P31" s="119">
        <v>4500.5</v>
      </c>
    </row>
    <row r="32">
      <c r="B32" s="119" t="s">
        <v>124</v>
      </c>
      <c r="C32" s="119">
        <v>0.0</v>
      </c>
      <c r="D32" s="119">
        <v>150.9</v>
      </c>
      <c r="E32" s="119">
        <v>0.0</v>
      </c>
      <c r="F32" s="119">
        <v>0.0</v>
      </c>
      <c r="G32" s="119">
        <v>0.0</v>
      </c>
      <c r="H32" s="119">
        <v>0.0</v>
      </c>
      <c r="I32" s="119">
        <v>0.0</v>
      </c>
      <c r="J32" s="119">
        <v>0.0</v>
      </c>
      <c r="K32" s="119">
        <v>0.0</v>
      </c>
      <c r="L32" s="119">
        <v>0.0</v>
      </c>
      <c r="M32" s="119">
        <v>0.0</v>
      </c>
      <c r="N32" s="119">
        <v>0.0</v>
      </c>
      <c r="O32" s="119">
        <v>150.9</v>
      </c>
      <c r="P32" s="119">
        <v>150.9</v>
      </c>
    </row>
    <row r="33">
      <c r="B33" s="119" t="s">
        <v>125</v>
      </c>
      <c r="C33" s="119">
        <v>0.0</v>
      </c>
      <c r="D33" s="119">
        <v>0.0</v>
      </c>
      <c r="E33" s="119">
        <v>0.0</v>
      </c>
      <c r="F33" s="119">
        <v>0.0</v>
      </c>
      <c r="G33" s="119">
        <v>0.0</v>
      </c>
      <c r="H33" s="119">
        <v>19500.25</v>
      </c>
      <c r="I33" s="119">
        <v>0.0</v>
      </c>
      <c r="J33" s="119">
        <v>0.0</v>
      </c>
      <c r="K33" s="119">
        <v>0.0</v>
      </c>
      <c r="L33" s="119">
        <v>0.0</v>
      </c>
      <c r="M33" s="119">
        <v>0.0</v>
      </c>
      <c r="N33" s="119">
        <v>0.0</v>
      </c>
      <c r="O33" s="119">
        <v>19500.25</v>
      </c>
      <c r="P33" s="119">
        <v>19500.25</v>
      </c>
    </row>
    <row r="34">
      <c r="B34" s="119" t="s">
        <v>126</v>
      </c>
      <c r="C34" s="119">
        <v>0.0</v>
      </c>
      <c r="D34" s="119">
        <v>0.0</v>
      </c>
      <c r="E34" s="119">
        <v>0.0</v>
      </c>
      <c r="F34" s="119">
        <v>0.0</v>
      </c>
      <c r="G34" s="119">
        <v>0.0</v>
      </c>
      <c r="H34" s="119">
        <v>0.0</v>
      </c>
      <c r="I34" s="119">
        <v>0.0</v>
      </c>
      <c r="J34" s="119">
        <v>0.0</v>
      </c>
      <c r="K34" s="119">
        <v>0.0</v>
      </c>
      <c r="L34" s="119">
        <v>24351.800000000003</v>
      </c>
      <c r="M34" s="119">
        <v>0.0</v>
      </c>
      <c r="N34" s="119">
        <v>0.0</v>
      </c>
      <c r="O34" s="119">
        <v>24351.800000000003</v>
      </c>
      <c r="P34" s="119">
        <v>24351.800000000003</v>
      </c>
    </row>
    <row r="35">
      <c r="B35" s="119" t="s">
        <v>127</v>
      </c>
      <c r="C35" s="119">
        <v>0.0</v>
      </c>
      <c r="D35" s="119">
        <v>0.0</v>
      </c>
      <c r="E35" s="119">
        <v>0.0</v>
      </c>
      <c r="F35" s="119">
        <v>0.0</v>
      </c>
      <c r="G35" s="119">
        <v>0.0</v>
      </c>
      <c r="H35" s="119">
        <v>0.0</v>
      </c>
      <c r="I35" s="119">
        <v>0.0</v>
      </c>
      <c r="J35" s="119">
        <v>0.0</v>
      </c>
      <c r="K35" s="119">
        <v>0.0</v>
      </c>
      <c r="L35" s="119">
        <v>0.0</v>
      </c>
      <c r="M35" s="119">
        <v>11500.75</v>
      </c>
      <c r="N35" s="119">
        <v>0.0</v>
      </c>
      <c r="O35" s="119">
        <v>11500.75</v>
      </c>
      <c r="P35" s="119">
        <v>11500.75</v>
      </c>
    </row>
    <row r="36">
      <c r="A36" s="119" t="s">
        <v>96</v>
      </c>
      <c r="C36" s="119">
        <v>29202.75</v>
      </c>
      <c r="D36" s="119">
        <v>200351.99999999997</v>
      </c>
      <c r="E36" s="119">
        <v>310222.3</v>
      </c>
      <c r="F36" s="119">
        <v>225453.2</v>
      </c>
      <c r="G36" s="119">
        <v>211101.4</v>
      </c>
      <c r="H36" s="119">
        <v>49401.5</v>
      </c>
      <c r="I36" s="119">
        <v>29002.5</v>
      </c>
      <c r="J36" s="119">
        <v>45251.15</v>
      </c>
      <c r="K36" s="119">
        <v>17150.75</v>
      </c>
      <c r="L36" s="119">
        <v>24702.500000000004</v>
      </c>
      <c r="M36" s="119">
        <v>34802.149999999994</v>
      </c>
      <c r="N36" s="119">
        <v>45201.899999999994</v>
      </c>
      <c r="O36" s="119">
        <v>1221844.0999999999</v>
      </c>
      <c r="P36" s="119">
        <v>1221844.0999999999</v>
      </c>
    </row>
    <row r="37">
      <c r="A37" s="119" t="s">
        <v>72</v>
      </c>
      <c r="C37" s="119">
        <v>29202.75</v>
      </c>
      <c r="D37" s="119">
        <v>200351.99999999997</v>
      </c>
      <c r="E37" s="119">
        <v>310222.3</v>
      </c>
      <c r="F37" s="119">
        <v>225453.2</v>
      </c>
      <c r="G37" s="119">
        <v>211101.4</v>
      </c>
      <c r="H37" s="119">
        <v>49401.5</v>
      </c>
      <c r="I37" s="119">
        <v>29002.5</v>
      </c>
      <c r="J37" s="119">
        <v>45251.15</v>
      </c>
      <c r="K37" s="119">
        <v>17150.75</v>
      </c>
      <c r="L37" s="119">
        <v>24702.500000000004</v>
      </c>
      <c r="M37" s="119">
        <v>34802.149999999994</v>
      </c>
      <c r="N37" s="119">
        <v>45201.899999999994</v>
      </c>
      <c r="O37" s="119">
        <v>1221844.0999999999</v>
      </c>
      <c r="P37" s="119">
        <v>1221844.0999999999</v>
      </c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00000"/>
    <pageSetUpPr/>
  </sheetPr>
  <sheetViews>
    <sheetView showGridLines="0" workbookViewId="0"/>
  </sheetViews>
  <sheetFormatPr customHeight="1" defaultColWidth="11.22" defaultRowHeight="15.0"/>
  <cols>
    <col customWidth="1" min="1" max="1" width="8.56"/>
    <col customWidth="1" min="2" max="2" width="15.89"/>
    <col customWidth="1" min="3" max="3" width="20.44"/>
    <col customWidth="1" min="4" max="4" width="10.89"/>
    <col customWidth="1" min="5" max="5" width="9.22"/>
    <col customWidth="1" min="6" max="16" width="8.56"/>
    <col customWidth="1" min="17" max="17" width="4.33"/>
    <col customWidth="1" min="18" max="26" width="8.56"/>
  </cols>
  <sheetData>
    <row r="1">
      <c r="C1" s="67"/>
      <c r="Q1" s="68"/>
    </row>
    <row r="2">
      <c r="C2" s="67"/>
      <c r="Q2" s="68"/>
    </row>
    <row r="3">
      <c r="B3" s="5" t="s">
        <v>9</v>
      </c>
    </row>
    <row r="4" ht="28.5" customHeight="1">
      <c r="C4" s="67"/>
      <c r="Q4" s="68"/>
    </row>
    <row r="5" ht="6.75" customHeight="1">
      <c r="A5" s="121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10"/>
      <c r="O5" s="10"/>
      <c r="P5" s="10"/>
      <c r="Q5" s="72"/>
      <c r="R5" s="6"/>
      <c r="S5" s="6"/>
      <c r="T5" s="6"/>
      <c r="U5" s="6"/>
      <c r="V5" s="6"/>
      <c r="W5" s="6"/>
      <c r="X5" s="6"/>
      <c r="Y5" s="6"/>
      <c r="Z5" s="6"/>
    </row>
    <row r="6" ht="6.75" customHeight="1">
      <c r="C6" s="73"/>
      <c r="G6" s="20"/>
      <c r="H6" s="20"/>
      <c r="I6" s="20"/>
      <c r="J6" s="20"/>
      <c r="K6" s="20"/>
      <c r="L6" s="20"/>
      <c r="M6" s="20"/>
      <c r="Q6" s="68"/>
    </row>
    <row r="7" ht="28.5" customHeight="1">
      <c r="B7" s="122" t="s">
        <v>128</v>
      </c>
      <c r="R7" s="123"/>
      <c r="S7" s="123"/>
    </row>
    <row r="8" ht="39.0" customHeight="1">
      <c r="G8" s="20"/>
      <c r="H8" s="20"/>
      <c r="I8" s="20"/>
      <c r="J8" s="20"/>
      <c r="K8" s="20"/>
      <c r="L8" s="20"/>
      <c r="M8" s="20"/>
    </row>
    <row r="9">
      <c r="G9" s="20"/>
      <c r="H9" s="20"/>
      <c r="I9" s="20"/>
      <c r="J9" s="20"/>
      <c r="K9" s="20"/>
      <c r="L9" s="20"/>
      <c r="M9" s="20"/>
    </row>
    <row r="10">
      <c r="B10" s="124" t="s">
        <v>129</v>
      </c>
      <c r="C10" s="124"/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</row>
    <row r="1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</row>
    <row r="12">
      <c r="C12" s="126" t="s">
        <v>43</v>
      </c>
      <c r="D12" s="127">
        <f>'Sheet 2 week 1'!E21</f>
        <v>0</v>
      </c>
      <c r="E12" s="127">
        <f>'Sheet 2 week 1'!F21</f>
        <v>0</v>
      </c>
      <c r="F12" s="127">
        <f>'Sheet 2 week 1'!G21</f>
        <v>0</v>
      </c>
      <c r="G12" s="127">
        <f>'Sheet 2 week 1'!H21</f>
        <v>0</v>
      </c>
      <c r="H12" s="127">
        <f>'Sheet 2 week 1'!I21</f>
        <v>0</v>
      </c>
      <c r="I12" s="127">
        <f>'Sheet 2 week 1'!J21</f>
        <v>0</v>
      </c>
      <c r="J12" s="127">
        <f>'Sheet 2 week 1'!K21</f>
        <v>0</v>
      </c>
      <c r="K12" s="127">
        <f>'Sheet 2 week 1'!L21</f>
        <v>0</v>
      </c>
      <c r="L12" s="127">
        <f>'Sheet 2 week 1'!M21</f>
        <v>0</v>
      </c>
      <c r="M12" s="127">
        <f>'Sheet 2 week 1'!N21</f>
        <v>0</v>
      </c>
      <c r="N12" s="127">
        <f>'Sheet 2 week 1'!O21</f>
        <v>0</v>
      </c>
      <c r="O12" s="127">
        <f>'Sheet 2 week 1'!P21</f>
        <v>0</v>
      </c>
    </row>
    <row r="13">
      <c r="C13" s="126"/>
      <c r="D13" s="128"/>
      <c r="E13" s="126"/>
      <c r="F13" s="126"/>
      <c r="G13" s="20"/>
      <c r="H13" s="20"/>
      <c r="I13" s="20"/>
      <c r="J13" s="20"/>
      <c r="K13" s="20"/>
      <c r="L13" s="20"/>
      <c r="M13" s="20"/>
      <c r="N13" s="20"/>
      <c r="O13" s="20"/>
    </row>
    <row r="14">
      <c r="B14" s="119" t="s">
        <v>130</v>
      </c>
      <c r="C14" s="20" t="s">
        <v>131</v>
      </c>
      <c r="D14" s="129">
        <v>0.0</v>
      </c>
      <c r="E14" s="20">
        <v>0.0</v>
      </c>
      <c r="F14" s="20">
        <v>0.0</v>
      </c>
      <c r="G14" s="20">
        <v>0.0</v>
      </c>
      <c r="H14" s="20">
        <v>0.0</v>
      </c>
      <c r="I14" s="20">
        <v>0.0</v>
      </c>
      <c r="J14" s="20">
        <v>0.0</v>
      </c>
      <c r="K14" s="20">
        <v>0.0</v>
      </c>
      <c r="L14" s="20">
        <v>0.0</v>
      </c>
      <c r="M14" s="20">
        <v>0.0</v>
      </c>
      <c r="N14" s="20">
        <v>0.0</v>
      </c>
      <c r="O14" s="20">
        <v>0.0</v>
      </c>
      <c r="Q14" s="130">
        <v>0.0</v>
      </c>
    </row>
    <row r="15">
      <c r="B15" s="119" t="s">
        <v>132</v>
      </c>
      <c r="C15" s="20" t="s">
        <v>133</v>
      </c>
      <c r="D15" s="131">
        <f t="shared" ref="D15:O15" si="1">D12</f>
        <v>0</v>
      </c>
      <c r="E15" s="132">
        <f t="shared" si="1"/>
        <v>0</v>
      </c>
      <c r="F15" s="132">
        <f t="shared" si="1"/>
        <v>0</v>
      </c>
      <c r="G15" s="132">
        <f t="shared" si="1"/>
        <v>0</v>
      </c>
      <c r="H15" s="132">
        <f t="shared" si="1"/>
        <v>0</v>
      </c>
      <c r="I15" s="132">
        <f t="shared" si="1"/>
        <v>0</v>
      </c>
      <c r="J15" s="132">
        <f t="shared" si="1"/>
        <v>0</v>
      </c>
      <c r="K15" s="132">
        <f t="shared" si="1"/>
        <v>0</v>
      </c>
      <c r="L15" s="132">
        <f t="shared" si="1"/>
        <v>0</v>
      </c>
      <c r="M15" s="132">
        <f t="shared" si="1"/>
        <v>0</v>
      </c>
      <c r="N15" s="132">
        <f t="shared" si="1"/>
        <v>0</v>
      </c>
      <c r="O15" s="132">
        <f t="shared" si="1"/>
        <v>0</v>
      </c>
      <c r="Q15" s="130">
        <v>0.5</v>
      </c>
    </row>
    <row r="16">
      <c r="B16" s="20" t="s">
        <v>134</v>
      </c>
      <c r="C16" s="20" t="s">
        <v>135</v>
      </c>
      <c r="D16" s="129">
        <f t="shared" ref="D16:O16" si="2"> (D12-1)*2+1</f>
        <v>-1</v>
      </c>
      <c r="E16" s="20">
        <f t="shared" si="2"/>
        <v>-1</v>
      </c>
      <c r="F16" s="20">
        <f t="shared" si="2"/>
        <v>-1</v>
      </c>
      <c r="G16" s="20">
        <f t="shared" si="2"/>
        <v>-1</v>
      </c>
      <c r="H16" s="20">
        <f t="shared" si="2"/>
        <v>-1</v>
      </c>
      <c r="I16" s="20">
        <f t="shared" si="2"/>
        <v>-1</v>
      </c>
      <c r="J16" s="20">
        <f t="shared" si="2"/>
        <v>-1</v>
      </c>
      <c r="K16" s="20">
        <f t="shared" si="2"/>
        <v>-1</v>
      </c>
      <c r="L16" s="20">
        <f t="shared" si="2"/>
        <v>-1</v>
      </c>
      <c r="M16" s="20">
        <f t="shared" si="2"/>
        <v>-1</v>
      </c>
      <c r="N16" s="20">
        <f t="shared" si="2"/>
        <v>-1</v>
      </c>
      <c r="O16" s="20">
        <f t="shared" si="2"/>
        <v>-1</v>
      </c>
      <c r="Q16" s="130">
        <v>1.0</v>
      </c>
    </row>
    <row r="17">
      <c r="B17" s="20" t="s">
        <v>136</v>
      </c>
      <c r="C17" s="133">
        <v>3.0</v>
      </c>
      <c r="D17" s="129">
        <v>3.0</v>
      </c>
      <c r="E17" s="119">
        <f t="shared" ref="E17:O17" si="3">D17</f>
        <v>3</v>
      </c>
      <c r="F17" s="119">
        <f t="shared" si="3"/>
        <v>3</v>
      </c>
      <c r="G17" s="119">
        <f t="shared" si="3"/>
        <v>3</v>
      </c>
      <c r="H17" s="119">
        <f t="shared" si="3"/>
        <v>3</v>
      </c>
      <c r="I17" s="119">
        <f t="shared" si="3"/>
        <v>3</v>
      </c>
      <c r="J17" s="119">
        <f t="shared" si="3"/>
        <v>3</v>
      </c>
      <c r="K17" s="119">
        <f t="shared" si="3"/>
        <v>3</v>
      </c>
      <c r="L17" s="119">
        <f t="shared" si="3"/>
        <v>3</v>
      </c>
      <c r="M17" s="119">
        <f t="shared" si="3"/>
        <v>3</v>
      </c>
      <c r="N17" s="119">
        <f t="shared" si="3"/>
        <v>3</v>
      </c>
      <c r="O17" s="119">
        <f t="shared" si="3"/>
        <v>3</v>
      </c>
      <c r="Q17" s="130">
        <v>2.0</v>
      </c>
    </row>
    <row r="18" ht="40.5" customHeight="1"/>
    <row r="19">
      <c r="B19" s="124" t="s">
        <v>137</v>
      </c>
      <c r="C19" s="124"/>
      <c r="D19" s="125"/>
      <c r="E19" s="125"/>
      <c r="F19" s="125"/>
      <c r="G19" s="125"/>
      <c r="H19" s="125"/>
      <c r="I19" s="125"/>
      <c r="J19" s="125"/>
      <c r="K19" s="125"/>
      <c r="L19" s="125"/>
      <c r="M19" s="125"/>
      <c r="N19" s="125"/>
      <c r="O19" s="125"/>
      <c r="P19" s="125"/>
      <c r="Q19" s="125"/>
    </row>
    <row r="20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</row>
    <row r="21">
      <c r="C21" s="126" t="s">
        <v>43</v>
      </c>
      <c r="D21" s="127">
        <f>'Sheet 2 week 1'!E32</f>
        <v>0</v>
      </c>
      <c r="E21" s="127">
        <f>'Sheet 2 week 1'!F32</f>
        <v>0</v>
      </c>
      <c r="F21" s="127">
        <f>'Sheet 2 week 1'!G32</f>
        <v>0</v>
      </c>
      <c r="G21" s="127">
        <f>'Sheet 2 week 1'!H32</f>
        <v>0</v>
      </c>
      <c r="H21" s="127">
        <f>'Sheet 2 week 1'!I32</f>
        <v>0</v>
      </c>
      <c r="I21" s="127">
        <f>'Sheet 2 week 1'!J32</f>
        <v>0</v>
      </c>
      <c r="J21" s="127">
        <f>'Sheet 2 week 1'!K32</f>
        <v>0</v>
      </c>
      <c r="K21" s="127">
        <f>'Sheet 2 week 1'!L32</f>
        <v>0</v>
      </c>
      <c r="L21" s="127">
        <f>'Sheet 2 week 1'!M32</f>
        <v>0</v>
      </c>
      <c r="M21" s="127">
        <f>'Sheet 2 week 1'!N32</f>
        <v>0</v>
      </c>
      <c r="N21" s="127">
        <f>'Sheet 2 week 1'!O32</f>
        <v>0</v>
      </c>
      <c r="O21" s="127">
        <f>'Sheet 2 week 1'!P32</f>
        <v>0</v>
      </c>
    </row>
    <row r="22">
      <c r="C22" s="126"/>
      <c r="D22" s="128"/>
      <c r="E22" s="126"/>
      <c r="F22" s="126"/>
      <c r="G22" s="20"/>
      <c r="H22" s="20"/>
      <c r="I22" s="20"/>
      <c r="J22" s="20"/>
      <c r="K22" s="20"/>
      <c r="L22" s="20"/>
      <c r="M22" s="20"/>
      <c r="N22" s="20"/>
      <c r="O22" s="20"/>
    </row>
    <row r="23">
      <c r="B23" s="119" t="s">
        <v>130</v>
      </c>
      <c r="C23" s="20" t="s">
        <v>138</v>
      </c>
      <c r="D23" s="129">
        <v>0.0</v>
      </c>
      <c r="E23" s="20">
        <v>0.0</v>
      </c>
      <c r="F23" s="20">
        <v>0.0</v>
      </c>
      <c r="G23" s="20">
        <v>0.0</v>
      </c>
      <c r="H23" s="20">
        <v>0.0</v>
      </c>
      <c r="I23" s="20">
        <v>0.0</v>
      </c>
      <c r="J23" s="20">
        <v>0.0</v>
      </c>
      <c r="K23" s="20">
        <v>0.0</v>
      </c>
      <c r="L23" s="20">
        <v>0.0</v>
      </c>
      <c r="M23" s="20">
        <v>0.0</v>
      </c>
      <c r="N23" s="20">
        <v>0.0</v>
      </c>
      <c r="O23" s="20">
        <v>0.0</v>
      </c>
      <c r="Q23" s="130">
        <v>0.0</v>
      </c>
    </row>
    <row r="24">
      <c r="B24" s="119" t="s">
        <v>132</v>
      </c>
      <c r="C24" s="20" t="s">
        <v>139</v>
      </c>
      <c r="D24" s="131">
        <f t="shared" ref="D24:O24" si="4">D21</f>
        <v>0</v>
      </c>
      <c r="E24" s="132">
        <f t="shared" si="4"/>
        <v>0</v>
      </c>
      <c r="F24" s="132">
        <f t="shared" si="4"/>
        <v>0</v>
      </c>
      <c r="G24" s="132">
        <f t="shared" si="4"/>
        <v>0</v>
      </c>
      <c r="H24" s="132">
        <f t="shared" si="4"/>
        <v>0</v>
      </c>
      <c r="I24" s="132">
        <f t="shared" si="4"/>
        <v>0</v>
      </c>
      <c r="J24" s="132">
        <f t="shared" si="4"/>
        <v>0</v>
      </c>
      <c r="K24" s="132">
        <f t="shared" si="4"/>
        <v>0</v>
      </c>
      <c r="L24" s="132">
        <f t="shared" si="4"/>
        <v>0</v>
      </c>
      <c r="M24" s="132">
        <f t="shared" si="4"/>
        <v>0</v>
      </c>
      <c r="N24" s="132">
        <f t="shared" si="4"/>
        <v>0</v>
      </c>
      <c r="O24" s="132">
        <f t="shared" si="4"/>
        <v>0</v>
      </c>
      <c r="Q24" s="130">
        <v>0.5</v>
      </c>
    </row>
    <row r="25">
      <c r="B25" s="119" t="s">
        <v>140</v>
      </c>
      <c r="C25" s="20" t="s">
        <v>141</v>
      </c>
      <c r="D25" s="129">
        <f t="shared" ref="D25:O25" si="5"> (D21-1)*2+1</f>
        <v>-1</v>
      </c>
      <c r="E25" s="20">
        <f t="shared" si="5"/>
        <v>-1</v>
      </c>
      <c r="F25" s="20">
        <f t="shared" si="5"/>
        <v>-1</v>
      </c>
      <c r="G25" s="20">
        <f t="shared" si="5"/>
        <v>-1</v>
      </c>
      <c r="H25" s="20">
        <f t="shared" si="5"/>
        <v>-1</v>
      </c>
      <c r="I25" s="20">
        <f t="shared" si="5"/>
        <v>-1</v>
      </c>
      <c r="J25" s="20">
        <f t="shared" si="5"/>
        <v>-1</v>
      </c>
      <c r="K25" s="20">
        <f t="shared" si="5"/>
        <v>-1</v>
      </c>
      <c r="L25" s="20">
        <f t="shared" si="5"/>
        <v>-1</v>
      </c>
      <c r="M25" s="20">
        <f t="shared" si="5"/>
        <v>-1</v>
      </c>
      <c r="N25" s="20">
        <f t="shared" si="5"/>
        <v>-1</v>
      </c>
      <c r="O25" s="20">
        <f t="shared" si="5"/>
        <v>-1</v>
      </c>
      <c r="Q25" s="130">
        <v>1.0</v>
      </c>
    </row>
    <row r="26">
      <c r="B26" s="20" t="s">
        <v>136</v>
      </c>
      <c r="C26" s="133">
        <v>3.0</v>
      </c>
      <c r="D26" s="129">
        <v>3.0</v>
      </c>
      <c r="E26" s="119">
        <f t="shared" ref="E26:O26" si="6">D26</f>
        <v>3</v>
      </c>
      <c r="F26" s="119">
        <f t="shared" si="6"/>
        <v>3</v>
      </c>
      <c r="G26" s="119">
        <f t="shared" si="6"/>
        <v>3</v>
      </c>
      <c r="H26" s="119">
        <f t="shared" si="6"/>
        <v>3</v>
      </c>
      <c r="I26" s="119">
        <f t="shared" si="6"/>
        <v>3</v>
      </c>
      <c r="J26" s="119">
        <f t="shared" si="6"/>
        <v>3</v>
      </c>
      <c r="K26" s="119">
        <f t="shared" si="6"/>
        <v>3</v>
      </c>
      <c r="L26" s="119">
        <f t="shared" si="6"/>
        <v>3</v>
      </c>
      <c r="M26" s="119">
        <f t="shared" si="6"/>
        <v>3</v>
      </c>
      <c r="N26" s="119">
        <f t="shared" si="6"/>
        <v>3</v>
      </c>
      <c r="O26" s="119">
        <f t="shared" si="6"/>
        <v>3</v>
      </c>
      <c r="Q26" s="130">
        <v>2.0</v>
      </c>
    </row>
    <row r="29">
      <c r="B29" s="124" t="s">
        <v>142</v>
      </c>
      <c r="C29" s="124"/>
      <c r="D29" s="125"/>
      <c r="E29" s="125"/>
      <c r="F29" s="125"/>
      <c r="G29" s="125"/>
      <c r="H29" s="125"/>
      <c r="I29" s="125"/>
      <c r="J29" s="125"/>
      <c r="K29" s="125"/>
      <c r="L29" s="125"/>
      <c r="M29" s="125"/>
      <c r="N29" s="125"/>
      <c r="O29" s="125"/>
      <c r="P29" s="125"/>
      <c r="Q29" s="125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</row>
    <row r="31">
      <c r="C31" s="126" t="s">
        <v>43</v>
      </c>
      <c r="D31" s="127">
        <f>'Sheet 2 week 1'!E42</f>
        <v>0</v>
      </c>
      <c r="E31" s="127">
        <f>'Sheet 2 week 1'!F42</f>
        <v>0</v>
      </c>
      <c r="F31" s="127">
        <f>'Sheet 2 week 1'!G42</f>
        <v>0</v>
      </c>
      <c r="G31" s="127">
        <f>'Sheet 2 week 1'!H42</f>
        <v>0</v>
      </c>
      <c r="H31" s="127">
        <f>'Sheet 2 week 1'!I42</f>
        <v>0</v>
      </c>
      <c r="I31" s="127">
        <f>'Sheet 2 week 1'!J42</f>
        <v>0</v>
      </c>
      <c r="J31" s="127">
        <f>'Sheet 2 week 1'!K42</f>
        <v>0</v>
      </c>
      <c r="K31" s="127">
        <f>'Sheet 2 week 1'!L42</f>
        <v>0</v>
      </c>
      <c r="L31" s="127">
        <f>'Sheet 2 week 1'!M42</f>
        <v>0</v>
      </c>
      <c r="M31" s="127">
        <f>'Sheet 2 week 1'!N42</f>
        <v>0</v>
      </c>
      <c r="N31" s="127">
        <f>'Sheet 2 week 1'!O42</f>
        <v>0</v>
      </c>
      <c r="O31" s="127">
        <f>'Sheet 2 week 1'!P42</f>
        <v>0</v>
      </c>
    </row>
    <row r="32">
      <c r="C32" s="126"/>
      <c r="D32" s="128"/>
      <c r="E32" s="126"/>
      <c r="F32" s="126"/>
      <c r="G32" s="20"/>
      <c r="H32" s="20"/>
      <c r="I32" s="20"/>
      <c r="J32" s="20"/>
      <c r="K32" s="20"/>
      <c r="L32" s="20"/>
      <c r="M32" s="20"/>
      <c r="N32" s="20"/>
      <c r="O32" s="20"/>
    </row>
    <row r="33">
      <c r="B33" s="20" t="s">
        <v>143</v>
      </c>
      <c r="C33" s="20" t="s">
        <v>144</v>
      </c>
      <c r="D33" s="134">
        <f t="shared" ref="D33:O33" si="7">D31</f>
        <v>0</v>
      </c>
      <c r="E33" s="135">
        <f t="shared" si="7"/>
        <v>0</v>
      </c>
      <c r="F33" s="135">
        <f t="shared" si="7"/>
        <v>0</v>
      </c>
      <c r="G33" s="135">
        <f t="shared" si="7"/>
        <v>0</v>
      </c>
      <c r="H33" s="135">
        <f t="shared" si="7"/>
        <v>0</v>
      </c>
      <c r="I33" s="135">
        <f t="shared" si="7"/>
        <v>0</v>
      </c>
      <c r="J33" s="135">
        <f t="shared" si="7"/>
        <v>0</v>
      </c>
      <c r="K33" s="135">
        <f t="shared" si="7"/>
        <v>0</v>
      </c>
      <c r="L33" s="135">
        <f t="shared" si="7"/>
        <v>0</v>
      </c>
      <c r="M33" s="135">
        <f t="shared" si="7"/>
        <v>0</v>
      </c>
      <c r="N33" s="135">
        <f t="shared" si="7"/>
        <v>0</v>
      </c>
      <c r="O33" s="135">
        <f t="shared" si="7"/>
        <v>0</v>
      </c>
      <c r="Q33" s="130">
        <v>0.0</v>
      </c>
    </row>
    <row r="34">
      <c r="B34" s="20" t="s">
        <v>145</v>
      </c>
      <c r="C34" s="20" t="s">
        <v>146</v>
      </c>
      <c r="D34" s="129">
        <f t="shared" ref="D34:O34" si="8"> (D31-1)*3+1</f>
        <v>-2</v>
      </c>
      <c r="E34" s="20">
        <f t="shared" si="8"/>
        <v>-2</v>
      </c>
      <c r="F34" s="20">
        <f t="shared" si="8"/>
        <v>-2</v>
      </c>
      <c r="G34" s="20">
        <f t="shared" si="8"/>
        <v>-2</v>
      </c>
      <c r="H34" s="20">
        <f t="shared" si="8"/>
        <v>-2</v>
      </c>
      <c r="I34" s="20">
        <f t="shared" si="8"/>
        <v>-2</v>
      </c>
      <c r="J34" s="20">
        <f t="shared" si="8"/>
        <v>-2</v>
      </c>
      <c r="K34" s="20">
        <f t="shared" si="8"/>
        <v>-2</v>
      </c>
      <c r="L34" s="20">
        <f t="shared" si="8"/>
        <v>-2</v>
      </c>
      <c r="M34" s="20">
        <f t="shared" si="8"/>
        <v>-2</v>
      </c>
      <c r="N34" s="20">
        <f t="shared" si="8"/>
        <v>-2</v>
      </c>
      <c r="O34" s="20">
        <f t="shared" si="8"/>
        <v>-2</v>
      </c>
      <c r="Q34" s="130">
        <v>1.0</v>
      </c>
    </row>
    <row r="35">
      <c r="B35" s="20" t="s">
        <v>136</v>
      </c>
      <c r="C35" s="133">
        <v>3.0</v>
      </c>
      <c r="D35" s="129">
        <v>3.0</v>
      </c>
      <c r="E35" s="119">
        <f t="shared" ref="E35:O35" si="9">D35</f>
        <v>3</v>
      </c>
      <c r="F35" s="119">
        <f t="shared" si="9"/>
        <v>3</v>
      </c>
      <c r="G35" s="119">
        <f t="shared" si="9"/>
        <v>3</v>
      </c>
      <c r="H35" s="119">
        <f t="shared" si="9"/>
        <v>3</v>
      </c>
      <c r="I35" s="119">
        <f t="shared" si="9"/>
        <v>3</v>
      </c>
      <c r="J35" s="119">
        <f t="shared" si="9"/>
        <v>3</v>
      </c>
      <c r="K35" s="119">
        <f t="shared" si="9"/>
        <v>3</v>
      </c>
      <c r="L35" s="119">
        <f t="shared" si="9"/>
        <v>3</v>
      </c>
      <c r="M35" s="119">
        <f t="shared" si="9"/>
        <v>3</v>
      </c>
      <c r="N35" s="119">
        <f t="shared" si="9"/>
        <v>3</v>
      </c>
      <c r="O35" s="119">
        <f t="shared" si="9"/>
        <v>3</v>
      </c>
      <c r="Q35" s="130">
        <f>(3-1)/3+1</f>
        <v>1.666666667</v>
      </c>
    </row>
    <row r="38">
      <c r="B38" s="124" t="s">
        <v>147</v>
      </c>
      <c r="C38" s="124"/>
      <c r="D38" s="125"/>
      <c r="E38" s="125"/>
      <c r="F38" s="125"/>
      <c r="G38" s="125"/>
      <c r="H38" s="125"/>
      <c r="I38" s="125"/>
      <c r="J38" s="125"/>
      <c r="K38" s="125"/>
      <c r="L38" s="125"/>
      <c r="M38" s="125"/>
      <c r="N38" s="125"/>
      <c r="O38" s="125"/>
      <c r="P38" s="125"/>
      <c r="Q38" s="125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</row>
    <row r="40">
      <c r="C40" s="126" t="s">
        <v>43</v>
      </c>
      <c r="D40" s="127">
        <f>'Sheet 2 week 1'!E53</f>
        <v>0</v>
      </c>
      <c r="E40" s="127">
        <f>'Sheet 2 week 1'!F53</f>
        <v>0</v>
      </c>
      <c r="F40" s="127">
        <f>'Sheet 2 week 1'!G53</f>
        <v>0</v>
      </c>
      <c r="G40" s="127">
        <f>'Sheet 2 week 1'!H53</f>
        <v>0</v>
      </c>
      <c r="H40" s="127">
        <f>'Sheet 2 week 1'!I53</f>
        <v>0</v>
      </c>
      <c r="I40" s="127">
        <f>'Sheet 2 week 1'!J53</f>
        <v>0</v>
      </c>
      <c r="J40" s="127">
        <f>'Sheet 2 week 1'!K53</f>
        <v>0</v>
      </c>
      <c r="K40" s="127">
        <f>'Sheet 2 week 1'!L53</f>
        <v>0</v>
      </c>
      <c r="L40" s="127">
        <f>'Sheet 2 week 1'!M53</f>
        <v>0</v>
      </c>
      <c r="M40" s="127">
        <f>'Sheet 2 week 1'!N53</f>
        <v>0</v>
      </c>
      <c r="N40" s="127">
        <f>'Sheet 2 week 1'!O53</f>
        <v>0</v>
      </c>
      <c r="O40" s="127">
        <f>'Sheet 2 week 1'!P53</f>
        <v>0</v>
      </c>
    </row>
    <row r="41">
      <c r="C41" s="126"/>
      <c r="D41" s="128"/>
      <c r="E41" s="126"/>
      <c r="F41" s="126"/>
      <c r="G41" s="20"/>
      <c r="H41" s="20"/>
      <c r="I41" s="20"/>
      <c r="J41" s="20"/>
      <c r="K41" s="20"/>
      <c r="L41" s="20"/>
      <c r="M41" s="20"/>
      <c r="N41" s="20"/>
      <c r="O41" s="20"/>
    </row>
    <row r="42">
      <c r="B42" s="20" t="s">
        <v>148</v>
      </c>
      <c r="C42" s="20" t="s">
        <v>149</v>
      </c>
      <c r="D42" s="136">
        <f t="shared" ref="D42:O42" si="10">D40</f>
        <v>0</v>
      </c>
      <c r="E42" s="135">
        <f t="shared" si="10"/>
        <v>0</v>
      </c>
      <c r="F42" s="135">
        <f t="shared" si="10"/>
        <v>0</v>
      </c>
      <c r="G42" s="135">
        <f t="shared" si="10"/>
        <v>0</v>
      </c>
      <c r="H42" s="135">
        <f t="shared" si="10"/>
        <v>0</v>
      </c>
      <c r="I42" s="135">
        <f t="shared" si="10"/>
        <v>0</v>
      </c>
      <c r="J42" s="135">
        <f t="shared" si="10"/>
        <v>0</v>
      </c>
      <c r="K42" s="135">
        <f t="shared" si="10"/>
        <v>0</v>
      </c>
      <c r="L42" s="135">
        <f t="shared" si="10"/>
        <v>0</v>
      </c>
      <c r="M42" s="135">
        <f t="shared" si="10"/>
        <v>0</v>
      </c>
      <c r="N42" s="135">
        <f t="shared" si="10"/>
        <v>0</v>
      </c>
      <c r="O42" s="135">
        <f t="shared" si="10"/>
        <v>0</v>
      </c>
      <c r="Q42" s="130">
        <v>0.0</v>
      </c>
    </row>
    <row r="43">
      <c r="B43" s="20" t="s">
        <v>136</v>
      </c>
      <c r="C43" s="133">
        <v>3.0</v>
      </c>
      <c r="D43" s="129">
        <v>3.0</v>
      </c>
      <c r="E43" s="20">
        <f t="shared" ref="E43:O43" si="11">D43</f>
        <v>3</v>
      </c>
      <c r="F43" s="20">
        <f t="shared" si="11"/>
        <v>3</v>
      </c>
      <c r="G43" s="20">
        <f t="shared" si="11"/>
        <v>3</v>
      </c>
      <c r="H43" s="20">
        <f t="shared" si="11"/>
        <v>3</v>
      </c>
      <c r="I43" s="20">
        <f t="shared" si="11"/>
        <v>3</v>
      </c>
      <c r="J43" s="20">
        <f t="shared" si="11"/>
        <v>3</v>
      </c>
      <c r="K43" s="20">
        <f t="shared" si="11"/>
        <v>3</v>
      </c>
      <c r="L43" s="20">
        <f t="shared" si="11"/>
        <v>3</v>
      </c>
      <c r="M43" s="20">
        <f t="shared" si="11"/>
        <v>3</v>
      </c>
      <c r="N43" s="20">
        <f t="shared" si="11"/>
        <v>3</v>
      </c>
      <c r="O43" s="20">
        <f t="shared" si="11"/>
        <v>3</v>
      </c>
      <c r="Q43" s="130">
        <v>3.0</v>
      </c>
    </row>
    <row r="44">
      <c r="B44" s="20"/>
      <c r="C44" s="133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</row>
    <row r="45"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P45" s="20"/>
      <c r="Q45" s="20"/>
      <c r="R45" s="20"/>
      <c r="S45" s="20"/>
      <c r="T45" s="20"/>
      <c r="U45" s="20"/>
      <c r="V45" s="20"/>
    </row>
    <row r="46"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</row>
  </sheetData>
  <mergeCells count="2">
    <mergeCell ref="B3:Q3"/>
    <mergeCell ref="B7:Q7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13.56"/>
    <col customWidth="1" min="2" max="2" width="19.89"/>
    <col customWidth="1" min="3" max="3" width="8.44"/>
    <col customWidth="1" min="4" max="4" width="6.56"/>
    <col customWidth="1" min="5" max="5" width="16.67"/>
    <col customWidth="1" min="6" max="6" width="13.44"/>
    <col customWidth="1" min="7" max="7" width="11.44"/>
    <col customWidth="1" min="8" max="8" width="25.89"/>
    <col customWidth="1" min="9" max="9" width="13.22"/>
    <col customWidth="1" min="10" max="10" width="13.56"/>
    <col customWidth="1" min="11" max="11" width="18.22"/>
    <col customWidth="1" min="12" max="12" width="13.44"/>
    <col customWidth="1" min="13" max="13" width="53.0"/>
    <col customWidth="1" min="14" max="14" width="35.67"/>
    <col customWidth="1" min="15" max="15" width="20.0"/>
    <col customWidth="1" min="16" max="16" width="7.56"/>
    <col customWidth="1" min="17" max="17" width="6.78"/>
    <col customWidth="1" min="18" max="18" width="16.89"/>
    <col customWidth="1" min="19" max="19" width="16.0"/>
    <col customWidth="1" min="20" max="20" width="14.89"/>
    <col customWidth="1" min="21" max="21" width="18.56"/>
    <col customWidth="1" min="28" max="28" width="10.44"/>
    <col customWidth="1" min="29" max="29" width="18.89"/>
    <col customWidth="1" min="31" max="31" width="6.78"/>
    <col customWidth="1" min="33" max="33" width="13.67"/>
    <col customWidth="1" min="34" max="34" width="12.22"/>
    <col customWidth="1" min="35" max="35" width="18.56"/>
    <col customWidth="1" min="36" max="36" width="22.56"/>
    <col customWidth="1" min="38" max="38" width="17.44"/>
    <col customWidth="1" min="39" max="39" width="21.0"/>
    <col customWidth="1" min="40" max="40" width="17.11"/>
    <col customWidth="1" min="41" max="41" width="16.89"/>
  </cols>
  <sheetData>
    <row r="1">
      <c r="A1" s="137" t="s">
        <v>150</v>
      </c>
      <c r="B1" s="137" t="s">
        <v>93</v>
      </c>
      <c r="C1" s="137" t="s">
        <v>151</v>
      </c>
      <c r="D1" s="137" t="s">
        <v>152</v>
      </c>
      <c r="E1" s="138" t="s">
        <v>153</v>
      </c>
      <c r="F1" s="137" t="s">
        <v>154</v>
      </c>
      <c r="G1" s="137" t="s">
        <v>92</v>
      </c>
      <c r="H1" s="137" t="s">
        <v>155</v>
      </c>
      <c r="I1" s="139" t="s">
        <v>63</v>
      </c>
      <c r="J1" s="139" t="s">
        <v>88</v>
      </c>
      <c r="K1" s="139" t="s">
        <v>97</v>
      </c>
      <c r="L1" s="139" t="s">
        <v>86</v>
      </c>
      <c r="M1" s="102"/>
      <c r="N1" s="140" t="s">
        <v>156</v>
      </c>
      <c r="O1" s="140"/>
      <c r="P1" s="140"/>
      <c r="Q1" s="140"/>
      <c r="R1" s="140"/>
      <c r="S1" s="140"/>
      <c r="T1" s="141" t="str">
        <f>'Sheet 1 week 1'!E7</f>
        <v/>
      </c>
      <c r="U1" s="142"/>
      <c r="V1" s="143"/>
      <c r="W1" s="143"/>
      <c r="X1" s="143"/>
      <c r="Y1" s="143"/>
      <c r="Z1" s="143"/>
      <c r="AA1" s="143"/>
      <c r="AB1" s="144"/>
      <c r="AC1" s="8"/>
      <c r="AD1" s="9"/>
      <c r="AE1" s="142"/>
      <c r="AF1" s="143"/>
      <c r="AG1" s="140"/>
      <c r="AH1" s="142"/>
      <c r="AI1" s="140"/>
      <c r="AJ1" s="143"/>
      <c r="AK1" s="145"/>
      <c r="AL1" s="9"/>
      <c r="AM1" s="140"/>
      <c r="AN1" s="142"/>
      <c r="AO1" s="143"/>
    </row>
    <row r="2">
      <c r="A2" s="146">
        <v>44206.0</v>
      </c>
      <c r="B2" s="2" t="s">
        <v>95</v>
      </c>
      <c r="C2" s="2" t="s">
        <v>87</v>
      </c>
      <c r="D2" s="2" t="s">
        <v>157</v>
      </c>
      <c r="E2" s="147">
        <v>500.0</v>
      </c>
      <c r="F2" s="2" t="s">
        <v>158</v>
      </c>
      <c r="G2" s="2" t="s">
        <v>85</v>
      </c>
      <c r="H2" s="2" t="s">
        <v>159</v>
      </c>
      <c r="I2" s="148">
        <f>IF(Dataset!$G2='Sheet 1 week 1'!$E$7,1,0)</f>
        <v>0</v>
      </c>
      <c r="J2" s="148" t="str">
        <f>IF(OR(Dataset!$B2="ABC Manufacturing",Dataset!$B2="123 Industries"), "Yes", "No")</f>
        <v>Yes</v>
      </c>
      <c r="K2" s="148" t="str">
        <f>IF(COUNTIFS(Dataset!$B$2:$B$205,B2, Dataset!$A$2:$A$205, "&gt;="&amp;DATE(2021,1,1), Dataset!$A$2:$A$205, "&lt;="&amp;DATE(2022,12,31))&gt;0, "Existing Customer", "New Customer")</f>
        <v>Existing Customer</v>
      </c>
      <c r="L2" s="148">
        <f>IF(Dataset!$C2='Sheet 1 week 1'!$E$11,1,0)</f>
        <v>0</v>
      </c>
      <c r="M2" s="149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  <c r="AC2" s="143"/>
      <c r="AD2" s="143"/>
      <c r="AE2" s="143"/>
      <c r="AF2" s="143"/>
      <c r="AG2" s="143"/>
      <c r="AH2" s="143"/>
      <c r="AI2" s="143"/>
      <c r="AJ2" s="143"/>
      <c r="AK2" s="143"/>
      <c r="AL2" s="143"/>
      <c r="AM2" s="143"/>
      <c r="AN2" s="143"/>
      <c r="AO2" s="150"/>
    </row>
    <row r="3">
      <c r="A3" s="146">
        <v>44242.0</v>
      </c>
      <c r="B3" s="2" t="s">
        <v>160</v>
      </c>
      <c r="C3" s="2" t="s">
        <v>87</v>
      </c>
      <c r="D3" s="2" t="s">
        <v>157</v>
      </c>
      <c r="E3" s="147">
        <v>700.0</v>
      </c>
      <c r="F3" s="2" t="s">
        <v>161</v>
      </c>
      <c r="G3" s="2" t="s">
        <v>85</v>
      </c>
      <c r="H3" s="2" t="s">
        <v>159</v>
      </c>
      <c r="I3" s="148">
        <f>IF(Dataset!$G3='Sheet 1 week 1'!$E$7,1,0)</f>
        <v>0</v>
      </c>
      <c r="J3" s="148" t="str">
        <f>IF(OR(Dataset!$B3="ABC Manufacturing",Dataset!$B3="123 Industries"), "Yes", "No")</f>
        <v>No</v>
      </c>
      <c r="K3" s="148" t="str">
        <f>IF(COUNTIFS(Dataset!$B$2:$B$205,B3, Dataset!$A$2:$A$205, "&gt;="&amp;DATE(2021,1,1), Dataset!$A$2:$A$205, "&lt;="&amp;DATE(2022,12,31))&gt;0, "Existing Customer", "New Customer")</f>
        <v>Existing Customer</v>
      </c>
      <c r="L3" s="148">
        <f>IF(Dataset!$C3='Sheet 1 week 1'!$E$11,1,0)</f>
        <v>0</v>
      </c>
      <c r="M3" s="149"/>
      <c r="N3" s="142" t="s">
        <v>150</v>
      </c>
      <c r="O3" s="142" t="s">
        <v>93</v>
      </c>
      <c r="P3" s="142" t="s">
        <v>151</v>
      </c>
      <c r="Q3" s="142" t="s">
        <v>152</v>
      </c>
      <c r="R3" s="151" t="s">
        <v>153</v>
      </c>
      <c r="S3" s="142" t="s">
        <v>154</v>
      </c>
      <c r="T3" s="142" t="s">
        <v>92</v>
      </c>
      <c r="U3" s="142" t="s">
        <v>155</v>
      </c>
      <c r="V3" s="143"/>
      <c r="W3" s="143"/>
      <c r="X3" s="143"/>
      <c r="Y3" s="143"/>
      <c r="Z3" s="143"/>
      <c r="AA3" s="143"/>
      <c r="AB3" s="142"/>
      <c r="AC3" s="152"/>
      <c r="AD3" s="142"/>
      <c r="AE3" s="142"/>
      <c r="AF3" s="151"/>
      <c r="AG3" s="142"/>
      <c r="AH3" s="142"/>
      <c r="AI3" s="142"/>
      <c r="AJ3" s="143"/>
      <c r="AK3" s="142"/>
      <c r="AL3" s="142"/>
      <c r="AM3" s="142"/>
      <c r="AN3" s="142"/>
      <c r="AO3" s="151"/>
    </row>
    <row r="4">
      <c r="A4" s="146">
        <v>44275.0</v>
      </c>
      <c r="B4" s="2" t="s">
        <v>162</v>
      </c>
      <c r="C4" s="2" t="s">
        <v>87</v>
      </c>
      <c r="D4" s="2" t="s">
        <v>157</v>
      </c>
      <c r="E4" s="147">
        <v>300.0</v>
      </c>
      <c r="F4" s="2" t="s">
        <v>163</v>
      </c>
      <c r="G4" s="2" t="s">
        <v>85</v>
      </c>
      <c r="H4" s="2" t="s">
        <v>159</v>
      </c>
      <c r="I4" s="148">
        <f>IF(Dataset!$G4='Sheet 1 week 1'!$E$7,1,0)</f>
        <v>0</v>
      </c>
      <c r="J4" s="148" t="str">
        <f>IF(OR(Dataset!$B4="ABC Manufacturing",Dataset!$B4="123 Industries"), "Yes", "No")</f>
        <v>No</v>
      </c>
      <c r="K4" s="148" t="str">
        <f>IF(COUNTIFS(Dataset!$B$2:$B$205,B4, Dataset!$A$2:$A$205, "&gt;="&amp;DATE(2021,1,1), Dataset!$A$2:$A$205, "&lt;="&amp;DATE(2022,12,31))&gt;0, "Existing Customer", "New Customer")</f>
        <v>Existing Customer</v>
      </c>
      <c r="L4" s="148">
        <f>IF(Dataset!$C4='Sheet 1 week 1'!$E$11,1,0)</f>
        <v>0</v>
      </c>
      <c r="M4" s="149"/>
      <c r="N4" s="153" t="str">
        <f t="array" ref="N4">_xlws.SORT(_xlws.FILTER(Dataset!$A$2:$L$205,Dataset!$G$2:$G$205=T1,"Not found"),1,-1)</f>
        <v>#NAME?</v>
      </c>
      <c r="O4" s="143"/>
      <c r="P4" s="143"/>
      <c r="Q4" s="143"/>
      <c r="R4" s="143"/>
      <c r="S4" s="143"/>
      <c r="T4" s="143"/>
      <c r="U4" s="143"/>
      <c r="V4" s="143"/>
      <c r="W4" s="143"/>
      <c r="X4" s="143"/>
      <c r="Y4" s="143"/>
      <c r="Z4" s="143"/>
      <c r="AA4" s="143"/>
      <c r="AB4" s="153"/>
      <c r="AC4" s="143"/>
      <c r="AD4" s="143"/>
      <c r="AE4" s="143"/>
      <c r="AF4" s="143"/>
      <c r="AG4" s="143"/>
      <c r="AH4" s="143"/>
      <c r="AI4" s="143"/>
      <c r="AJ4" s="143"/>
      <c r="AK4" s="153"/>
      <c r="AL4" s="143"/>
      <c r="AM4" s="154"/>
      <c r="AN4" s="143"/>
      <c r="AO4" s="143"/>
    </row>
    <row r="5">
      <c r="A5" s="146">
        <v>44291.0</v>
      </c>
      <c r="B5" s="2" t="s">
        <v>94</v>
      </c>
      <c r="C5" s="2" t="s">
        <v>87</v>
      </c>
      <c r="D5" s="2" t="s">
        <v>157</v>
      </c>
      <c r="E5" s="147">
        <v>900.0</v>
      </c>
      <c r="F5" s="2" t="s">
        <v>158</v>
      </c>
      <c r="G5" s="2" t="s">
        <v>85</v>
      </c>
      <c r="H5" s="2" t="s">
        <v>159</v>
      </c>
      <c r="I5" s="148">
        <f>IF(Dataset!$G5='Sheet 1 week 1'!$E$7,1,0)</f>
        <v>0</v>
      </c>
      <c r="J5" s="148" t="str">
        <f>IF(OR(Dataset!$B5="ABC Manufacturing",Dataset!$B5="123 Industries"), "Yes", "No")</f>
        <v>Yes</v>
      </c>
      <c r="K5" s="148" t="str">
        <f>IF(COUNTIFS(Dataset!$B$2:$B$205,B5, Dataset!$A$2:$A$205, "&gt;="&amp;DATE(2021,1,1), Dataset!$A$2:$A$205, "&lt;="&amp;DATE(2022,12,31))&gt;0, "Existing Customer", "New Customer")</f>
        <v>Existing Customer</v>
      </c>
      <c r="L5" s="148">
        <f>IF(Dataset!$C5='Sheet 1 week 1'!$E$11,1,0)</f>
        <v>0</v>
      </c>
      <c r="M5" s="149"/>
      <c r="N5" s="153"/>
      <c r="O5" s="143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53"/>
      <c r="AC5" s="143"/>
      <c r="AD5" s="143"/>
      <c r="AE5" s="143"/>
      <c r="AF5" s="143"/>
      <c r="AG5" s="143"/>
      <c r="AH5" s="143"/>
      <c r="AI5" s="143"/>
      <c r="AJ5" s="143"/>
      <c r="AK5" s="153"/>
      <c r="AL5" s="143"/>
      <c r="AM5" s="154"/>
      <c r="AN5" s="143"/>
      <c r="AO5" s="143"/>
    </row>
    <row r="6">
      <c r="A6" s="146">
        <v>44326.0</v>
      </c>
      <c r="B6" s="2" t="s">
        <v>164</v>
      </c>
      <c r="C6" s="2" t="s">
        <v>87</v>
      </c>
      <c r="D6" s="2" t="s">
        <v>157</v>
      </c>
      <c r="E6" s="147">
        <v>400.0</v>
      </c>
      <c r="F6" s="2" t="s">
        <v>161</v>
      </c>
      <c r="G6" s="2" t="s">
        <v>85</v>
      </c>
      <c r="H6" s="2" t="s">
        <v>159</v>
      </c>
      <c r="I6" s="148">
        <f>IF(Dataset!$G6='Sheet 1 week 1'!$E$7,1,0)</f>
        <v>0</v>
      </c>
      <c r="J6" s="148" t="str">
        <f>IF(OR(Dataset!$B6="ABC Manufacturing",Dataset!$B6="123 Industries"), "Yes", "No")</f>
        <v>No</v>
      </c>
      <c r="K6" s="148" t="str">
        <f>IF(COUNTIFS(Dataset!$B$2:$B$205,B6, Dataset!$A$2:$A$205, "&gt;="&amp;DATE(2021,1,1), Dataset!$A$2:$A$205, "&lt;="&amp;DATE(2022,12,31))&gt;0, "Existing Customer", "New Customer")</f>
        <v>Existing Customer</v>
      </c>
      <c r="L6" s="148">
        <f>IF(Dataset!$C6='Sheet 1 week 1'!$E$11,1,0)</f>
        <v>0</v>
      </c>
      <c r="M6" s="149"/>
      <c r="N6" s="153"/>
      <c r="O6" s="143"/>
      <c r="P6" s="143"/>
      <c r="Q6" s="143"/>
      <c r="R6" s="143"/>
      <c r="S6" s="155"/>
      <c r="T6" s="143"/>
      <c r="U6" s="143"/>
      <c r="V6" s="143"/>
      <c r="W6" s="143"/>
      <c r="X6" s="143"/>
      <c r="Y6" s="143"/>
      <c r="Z6" s="143"/>
      <c r="AA6" s="143"/>
      <c r="AB6" s="153"/>
      <c r="AC6" s="143"/>
      <c r="AD6" s="143"/>
      <c r="AE6" s="143"/>
      <c r="AF6" s="143"/>
      <c r="AG6" s="143"/>
      <c r="AH6" s="143"/>
      <c r="AI6" s="143"/>
      <c r="AJ6" s="143"/>
      <c r="AK6" s="153"/>
      <c r="AL6" s="143"/>
      <c r="AM6" s="154"/>
      <c r="AN6" s="143"/>
      <c r="AO6" s="143"/>
    </row>
    <row r="7">
      <c r="A7" s="146">
        <v>44362.0</v>
      </c>
      <c r="B7" s="2" t="s">
        <v>95</v>
      </c>
      <c r="C7" s="2" t="s">
        <v>87</v>
      </c>
      <c r="D7" s="2" t="s">
        <v>157</v>
      </c>
      <c r="E7" s="147">
        <v>600.0</v>
      </c>
      <c r="F7" s="2" t="s">
        <v>163</v>
      </c>
      <c r="G7" s="2" t="s">
        <v>85</v>
      </c>
      <c r="H7" s="2" t="s">
        <v>159</v>
      </c>
      <c r="I7" s="148">
        <f>IF(Dataset!$G7='Sheet 1 week 1'!$E$7,1,0)</f>
        <v>0</v>
      </c>
      <c r="J7" s="148" t="str">
        <f>IF(OR(Dataset!$B7="ABC Manufacturing",Dataset!$B7="123 Industries"), "Yes", "No")</f>
        <v>Yes</v>
      </c>
      <c r="K7" s="148" t="str">
        <f>IF(COUNTIFS(Dataset!$B$2:$B$205,B7, Dataset!$A$2:$A$205, "&gt;="&amp;DATE(2021,1,1), Dataset!$A$2:$A$205, "&lt;="&amp;DATE(2022,12,31))&gt;0, "Existing Customer", "New Customer")</f>
        <v>Existing Customer</v>
      </c>
      <c r="L7" s="148">
        <f>IF(Dataset!$C7='Sheet 1 week 1'!$E$11,1,0)</f>
        <v>0</v>
      </c>
      <c r="M7" s="149"/>
      <c r="N7" s="153"/>
      <c r="O7" s="156"/>
      <c r="P7" s="143"/>
      <c r="Q7" s="143"/>
      <c r="R7" s="143"/>
      <c r="S7" s="157"/>
      <c r="T7" s="143"/>
      <c r="U7" s="143"/>
      <c r="V7" s="143"/>
      <c r="W7" s="143"/>
      <c r="X7" s="143"/>
      <c r="Y7" s="143"/>
      <c r="Z7" s="143"/>
      <c r="AA7" s="143"/>
      <c r="AB7" s="153"/>
      <c r="AC7" s="143"/>
      <c r="AD7" s="143"/>
      <c r="AE7" s="143"/>
      <c r="AF7" s="143"/>
      <c r="AG7" s="143"/>
      <c r="AH7" s="143"/>
      <c r="AI7" s="143"/>
      <c r="AJ7" s="143"/>
      <c r="AK7" s="153"/>
      <c r="AL7" s="143"/>
      <c r="AM7" s="154"/>
      <c r="AN7" s="143"/>
      <c r="AO7" s="143"/>
    </row>
    <row r="8">
      <c r="A8" s="146">
        <v>44397.0</v>
      </c>
      <c r="B8" s="2" t="s">
        <v>160</v>
      </c>
      <c r="C8" s="2" t="s">
        <v>87</v>
      </c>
      <c r="D8" s="2" t="s">
        <v>157</v>
      </c>
      <c r="E8" s="147">
        <v>800.0</v>
      </c>
      <c r="F8" s="2" t="s">
        <v>158</v>
      </c>
      <c r="G8" s="2" t="s">
        <v>85</v>
      </c>
      <c r="H8" s="2" t="s">
        <v>159</v>
      </c>
      <c r="I8" s="148">
        <f>IF(Dataset!$G8='Sheet 1 week 1'!$E$7,1,0)</f>
        <v>0</v>
      </c>
      <c r="J8" s="148" t="str">
        <f>IF(OR(Dataset!$B8="ABC Manufacturing",Dataset!$B8="123 Industries"), "Yes", "No")</f>
        <v>No</v>
      </c>
      <c r="K8" s="148" t="str">
        <f>IF(COUNTIFS(Dataset!$B$2:$B$205,B8, Dataset!$A$2:$A$205, "&gt;="&amp;DATE(2021,1,1), Dataset!$A$2:$A$205, "&lt;="&amp;DATE(2022,12,31))&gt;0, "Existing Customer", "New Customer")</f>
        <v>Existing Customer</v>
      </c>
      <c r="L8" s="148">
        <f>IF(Dataset!$C8='Sheet 1 week 1'!$E$11,1,0)</f>
        <v>0</v>
      </c>
      <c r="M8" s="149"/>
      <c r="N8" s="153"/>
      <c r="O8" s="156"/>
      <c r="P8" s="143"/>
      <c r="Q8" s="143"/>
      <c r="R8" s="143"/>
      <c r="S8" s="157"/>
      <c r="T8" s="143"/>
      <c r="U8" s="143"/>
      <c r="V8" s="143"/>
      <c r="W8" s="143"/>
      <c r="X8" s="143"/>
      <c r="Y8" s="143"/>
      <c r="Z8" s="143"/>
      <c r="AA8" s="143"/>
      <c r="AB8" s="153"/>
      <c r="AC8" s="143"/>
      <c r="AD8" s="143"/>
      <c r="AE8" s="143"/>
      <c r="AF8" s="143"/>
      <c r="AG8" s="143"/>
      <c r="AH8" s="143"/>
      <c r="AI8" s="143"/>
      <c r="AJ8" s="143"/>
      <c r="AK8" s="153"/>
      <c r="AL8" s="143"/>
      <c r="AM8" s="154"/>
      <c r="AN8" s="143"/>
      <c r="AO8" s="143"/>
    </row>
    <row r="9">
      <c r="A9" s="146">
        <v>44433.0</v>
      </c>
      <c r="B9" s="2" t="s">
        <v>162</v>
      </c>
      <c r="C9" s="2" t="s">
        <v>87</v>
      </c>
      <c r="D9" s="2" t="s">
        <v>157</v>
      </c>
      <c r="E9" s="147">
        <v>200.0</v>
      </c>
      <c r="F9" s="2" t="s">
        <v>161</v>
      </c>
      <c r="G9" s="2" t="s">
        <v>85</v>
      </c>
      <c r="H9" s="2" t="s">
        <v>159</v>
      </c>
      <c r="I9" s="148">
        <f>IF(Dataset!$G9='Sheet 1 week 1'!$E$7,1,0)</f>
        <v>0</v>
      </c>
      <c r="J9" s="148" t="str">
        <f>IF(OR(Dataset!$B9="ABC Manufacturing",Dataset!$B9="123 Industries"), "Yes", "No")</f>
        <v>No</v>
      </c>
      <c r="K9" s="148" t="str">
        <f>IF(COUNTIFS(Dataset!$B$2:$B$205,B9, Dataset!$A$2:$A$205, "&gt;="&amp;DATE(2021,1,1), Dataset!$A$2:$A$205, "&lt;="&amp;DATE(2022,12,31))&gt;0, "Existing Customer", "New Customer")</f>
        <v>Existing Customer</v>
      </c>
      <c r="L9" s="148">
        <f>IF(Dataset!$C9='Sheet 1 week 1'!$E$11,1,0)</f>
        <v>0</v>
      </c>
      <c r="M9" s="149"/>
      <c r="N9" s="153"/>
      <c r="O9" s="156"/>
      <c r="P9" s="143"/>
      <c r="Q9" s="143"/>
      <c r="R9" s="143"/>
      <c r="S9" s="157"/>
      <c r="T9" s="143"/>
      <c r="U9" s="143"/>
      <c r="V9" s="143"/>
      <c r="W9" s="143"/>
      <c r="X9" s="143"/>
      <c r="Y9" s="143"/>
      <c r="Z9" s="143"/>
      <c r="AA9" s="143"/>
      <c r="AB9" s="153"/>
      <c r="AC9" s="143"/>
      <c r="AD9" s="143"/>
      <c r="AE9" s="143"/>
      <c r="AF9" s="143"/>
      <c r="AG9" s="143"/>
      <c r="AH9" s="143"/>
      <c r="AI9" s="143"/>
      <c r="AJ9" s="143"/>
      <c r="AK9" s="153"/>
      <c r="AL9" s="143"/>
      <c r="AM9" s="154"/>
      <c r="AN9" s="143"/>
      <c r="AO9" s="143"/>
    </row>
    <row r="10">
      <c r="A10" s="146">
        <v>44469.0</v>
      </c>
      <c r="B10" s="2" t="s">
        <v>94</v>
      </c>
      <c r="C10" s="2" t="s">
        <v>87</v>
      </c>
      <c r="D10" s="2" t="s">
        <v>157</v>
      </c>
      <c r="E10" s="147">
        <v>1000.0</v>
      </c>
      <c r="F10" s="2" t="s">
        <v>163</v>
      </c>
      <c r="G10" s="2" t="s">
        <v>85</v>
      </c>
      <c r="H10" s="2" t="s">
        <v>159</v>
      </c>
      <c r="I10" s="148">
        <f>IF(Dataset!$G10='Sheet 1 week 1'!$E$7,1,0)</f>
        <v>0</v>
      </c>
      <c r="J10" s="148" t="str">
        <f>IF(OR(Dataset!$B10="ABC Manufacturing",Dataset!$B10="123 Industries"), "Yes", "No")</f>
        <v>Yes</v>
      </c>
      <c r="K10" s="148" t="str">
        <f>IF(COUNTIFS(Dataset!$B$2:$B$205,B10, Dataset!$A$2:$A$205, "&gt;="&amp;DATE(2021,1,1), Dataset!$A$2:$A$205, "&lt;="&amp;DATE(2022,12,31))&gt;0, "Existing Customer", "New Customer")</f>
        <v>Existing Customer</v>
      </c>
      <c r="L10" s="148">
        <f>IF(Dataset!$C10='Sheet 1 week 1'!$E$11,1,0)</f>
        <v>0</v>
      </c>
      <c r="M10" s="149"/>
      <c r="N10" s="153"/>
      <c r="O10" s="156"/>
      <c r="P10" s="143"/>
      <c r="Q10" s="143"/>
      <c r="R10" s="143"/>
      <c r="S10" s="157"/>
      <c r="T10" s="143"/>
      <c r="U10" s="143"/>
      <c r="V10" s="143"/>
      <c r="W10" s="143"/>
      <c r="X10" s="143"/>
      <c r="Y10" s="143"/>
      <c r="Z10" s="143"/>
      <c r="AA10" s="143"/>
      <c r="AB10" s="153"/>
      <c r="AC10" s="143"/>
      <c r="AD10" s="143"/>
      <c r="AE10" s="143"/>
      <c r="AF10" s="143"/>
      <c r="AG10" s="143"/>
      <c r="AH10" s="143"/>
      <c r="AI10" s="143"/>
      <c r="AJ10" s="143"/>
      <c r="AK10" s="153"/>
      <c r="AL10" s="143"/>
      <c r="AM10" s="154"/>
      <c r="AN10" s="143"/>
      <c r="AO10" s="143"/>
    </row>
    <row r="11">
      <c r="A11" s="146">
        <v>44474.0</v>
      </c>
      <c r="B11" s="2" t="s">
        <v>164</v>
      </c>
      <c r="C11" s="2" t="s">
        <v>87</v>
      </c>
      <c r="D11" s="2" t="s">
        <v>157</v>
      </c>
      <c r="E11" s="147">
        <v>550.0</v>
      </c>
      <c r="F11" s="2" t="s">
        <v>158</v>
      </c>
      <c r="G11" s="2" t="s">
        <v>85</v>
      </c>
      <c r="H11" s="2" t="s">
        <v>159</v>
      </c>
      <c r="I11" s="148">
        <f>IF(Dataset!$G11='Sheet 1 week 1'!$E$7,1,0)</f>
        <v>0</v>
      </c>
      <c r="J11" s="148" t="str">
        <f>IF(OR(Dataset!$B11="ABC Manufacturing",Dataset!$B11="123 Industries"), "Yes", "No")</f>
        <v>No</v>
      </c>
      <c r="K11" s="148" t="str">
        <f>IF(COUNTIFS(Dataset!$B$2:$B$205,B11, Dataset!$A$2:$A$205, "&gt;="&amp;DATE(2021,1,1), Dataset!$A$2:$A$205, "&lt;="&amp;DATE(2022,12,31))&gt;0, "Existing Customer", "New Customer")</f>
        <v>Existing Customer</v>
      </c>
      <c r="L11" s="148">
        <f>IF(Dataset!$C11='Sheet 1 week 1'!$E$11,1,0)</f>
        <v>0</v>
      </c>
      <c r="M11" s="149"/>
      <c r="N11" s="153"/>
      <c r="O11" s="156"/>
      <c r="P11" s="143"/>
      <c r="Q11" s="143"/>
      <c r="R11" s="143"/>
      <c r="S11" s="157"/>
      <c r="T11" s="143"/>
      <c r="U11" s="143"/>
      <c r="V11" s="143"/>
      <c r="W11" s="143"/>
      <c r="X11" s="143"/>
      <c r="Y11" s="143"/>
      <c r="Z11" s="143"/>
      <c r="AA11" s="143"/>
      <c r="AB11" s="153"/>
      <c r="AC11" s="143"/>
      <c r="AD11" s="143"/>
      <c r="AE11" s="143"/>
      <c r="AF11" s="143"/>
      <c r="AG11" s="143"/>
      <c r="AH11" s="143"/>
      <c r="AI11" s="143"/>
      <c r="AJ11" s="143"/>
      <c r="AK11" s="153"/>
      <c r="AL11" s="143"/>
      <c r="AM11" s="154"/>
      <c r="AN11" s="143"/>
      <c r="AO11" s="143"/>
    </row>
    <row r="12">
      <c r="A12" s="146">
        <v>44510.0</v>
      </c>
      <c r="B12" s="2" t="s">
        <v>95</v>
      </c>
      <c r="C12" s="2" t="s">
        <v>87</v>
      </c>
      <c r="D12" s="2" t="s">
        <v>157</v>
      </c>
      <c r="E12" s="147">
        <v>450.0</v>
      </c>
      <c r="F12" s="2" t="s">
        <v>161</v>
      </c>
      <c r="G12" s="2" t="s">
        <v>85</v>
      </c>
      <c r="H12" s="2" t="s">
        <v>159</v>
      </c>
      <c r="I12" s="148">
        <f>IF(Dataset!$G12='Sheet 1 week 1'!$E$7,1,0)</f>
        <v>0</v>
      </c>
      <c r="J12" s="148" t="str">
        <f>IF(OR(Dataset!$B12="ABC Manufacturing",Dataset!$B12="123 Industries"), "Yes", "No")</f>
        <v>Yes</v>
      </c>
      <c r="K12" s="148" t="str">
        <f>IF(COUNTIFS(Dataset!$B$2:$B$205,B12, Dataset!$A$2:$A$205, "&gt;="&amp;DATE(2021,1,1), Dataset!$A$2:$A$205, "&lt;="&amp;DATE(2022,12,31))&gt;0, "Existing Customer", "New Customer")</f>
        <v>Existing Customer</v>
      </c>
      <c r="L12" s="148">
        <f>IF(Dataset!$C12='Sheet 1 week 1'!$E$11,1,0)</f>
        <v>0</v>
      </c>
      <c r="M12" s="149"/>
      <c r="N12" s="153"/>
      <c r="O12" s="156"/>
      <c r="P12" s="143"/>
      <c r="Q12" s="143"/>
      <c r="R12" s="143"/>
      <c r="S12" s="157"/>
      <c r="T12" s="143"/>
      <c r="U12" s="143"/>
      <c r="V12" s="143"/>
      <c r="W12" s="143"/>
      <c r="X12" s="143"/>
      <c r="Y12" s="143"/>
      <c r="Z12" s="143"/>
      <c r="AA12" s="143"/>
      <c r="AB12" s="153"/>
      <c r="AC12" s="143"/>
      <c r="AD12" s="143"/>
      <c r="AE12" s="143"/>
      <c r="AF12" s="143"/>
      <c r="AG12" s="143"/>
      <c r="AH12" s="143"/>
      <c r="AI12" s="143"/>
      <c r="AJ12" s="143"/>
      <c r="AK12" s="153"/>
      <c r="AL12" s="143"/>
      <c r="AM12" s="154"/>
      <c r="AN12" s="143"/>
      <c r="AO12" s="143"/>
    </row>
    <row r="13">
      <c r="A13" s="146">
        <v>44545.0</v>
      </c>
      <c r="B13" s="2" t="s">
        <v>160</v>
      </c>
      <c r="C13" s="2" t="s">
        <v>87</v>
      </c>
      <c r="D13" s="2" t="s">
        <v>157</v>
      </c>
      <c r="E13" s="147">
        <v>350.0</v>
      </c>
      <c r="F13" s="2" t="s">
        <v>163</v>
      </c>
      <c r="G13" s="2" t="s">
        <v>85</v>
      </c>
      <c r="H13" s="2" t="s">
        <v>159</v>
      </c>
      <c r="I13" s="148">
        <f>IF(Dataset!$G13='Sheet 1 week 1'!$E$7,1,0)</f>
        <v>0</v>
      </c>
      <c r="J13" s="148" t="str">
        <f>IF(OR(Dataset!$B13="ABC Manufacturing",Dataset!$B13="123 Industries"), "Yes", "No")</f>
        <v>No</v>
      </c>
      <c r="K13" s="148" t="str">
        <f>IF(COUNTIFS(Dataset!$B$2:$B$205,B13, Dataset!$A$2:$A$205, "&gt;="&amp;DATE(2021,1,1), Dataset!$A$2:$A$205, "&lt;="&amp;DATE(2022,12,31))&gt;0, "Existing Customer", "New Customer")</f>
        <v>Existing Customer</v>
      </c>
      <c r="L13" s="148">
        <f>IF(Dataset!$C13='Sheet 1 week 1'!$E$11,1,0)</f>
        <v>0</v>
      </c>
      <c r="M13" s="149"/>
      <c r="N13" s="153"/>
      <c r="O13" s="156"/>
      <c r="P13" s="143"/>
      <c r="Q13" s="143"/>
      <c r="R13" s="143"/>
      <c r="S13" s="157"/>
      <c r="T13" s="143"/>
      <c r="U13" s="143"/>
      <c r="V13" s="143"/>
      <c r="W13" s="143"/>
      <c r="X13" s="143"/>
      <c r="Y13" s="143"/>
      <c r="Z13" s="143"/>
      <c r="AA13" s="143"/>
      <c r="AB13" s="153"/>
      <c r="AC13" s="143"/>
      <c r="AD13" s="143"/>
      <c r="AE13" s="143"/>
      <c r="AF13" s="143"/>
      <c r="AG13" s="143"/>
      <c r="AH13" s="143"/>
      <c r="AI13" s="143"/>
      <c r="AJ13" s="143"/>
      <c r="AK13" s="153"/>
      <c r="AL13" s="143"/>
      <c r="AM13" s="154"/>
      <c r="AN13" s="143"/>
      <c r="AO13" s="143"/>
    </row>
    <row r="14">
      <c r="A14" s="146">
        <v>44581.0</v>
      </c>
      <c r="B14" s="2" t="s">
        <v>162</v>
      </c>
      <c r="C14" s="2" t="s">
        <v>87</v>
      </c>
      <c r="D14" s="2" t="s">
        <v>157</v>
      </c>
      <c r="E14" s="147">
        <v>950.0</v>
      </c>
      <c r="F14" s="2" t="s">
        <v>158</v>
      </c>
      <c r="G14" s="2" t="s">
        <v>85</v>
      </c>
      <c r="H14" s="2" t="s">
        <v>159</v>
      </c>
      <c r="I14" s="148">
        <f>IF(Dataset!$G14='Sheet 1 week 1'!$E$7,1,0)</f>
        <v>0</v>
      </c>
      <c r="J14" s="148" t="str">
        <f>IF(OR(Dataset!$B14="ABC Manufacturing",Dataset!$B14="123 Industries"), "Yes", "No")</f>
        <v>No</v>
      </c>
      <c r="K14" s="148" t="str">
        <f>IF(COUNTIFS(Dataset!$B$2:$B$205,B14, Dataset!$A$2:$A$205, "&gt;="&amp;DATE(2021,1,1), Dataset!$A$2:$A$205, "&lt;="&amp;DATE(2022,12,31))&gt;0, "Existing Customer", "New Customer")</f>
        <v>Existing Customer</v>
      </c>
      <c r="L14" s="148">
        <f>IF(Dataset!$C14='Sheet 1 week 1'!$E$11,1,0)</f>
        <v>0</v>
      </c>
      <c r="M14" s="149"/>
      <c r="N14" s="153"/>
      <c r="O14" s="156"/>
      <c r="P14" s="143"/>
      <c r="Q14" s="143"/>
      <c r="R14" s="143"/>
      <c r="S14" s="157"/>
      <c r="T14" s="143"/>
      <c r="U14" s="143"/>
      <c r="V14" s="143"/>
      <c r="W14" s="143"/>
      <c r="X14" s="143"/>
      <c r="Y14" s="143"/>
      <c r="Z14" s="143"/>
      <c r="AA14" s="143"/>
      <c r="AB14" s="153"/>
      <c r="AC14" s="143"/>
      <c r="AD14" s="143"/>
      <c r="AE14" s="143"/>
      <c r="AF14" s="143"/>
      <c r="AG14" s="143"/>
      <c r="AH14" s="143"/>
      <c r="AI14" s="143"/>
      <c r="AJ14" s="143"/>
      <c r="AK14" s="153"/>
      <c r="AL14" s="143"/>
      <c r="AM14" s="154"/>
      <c r="AN14" s="143"/>
      <c r="AO14" s="143"/>
    </row>
    <row r="15">
      <c r="A15" s="146">
        <v>44617.0</v>
      </c>
      <c r="B15" s="2" t="s">
        <v>94</v>
      </c>
      <c r="C15" s="2" t="s">
        <v>87</v>
      </c>
      <c r="D15" s="2" t="s">
        <v>157</v>
      </c>
      <c r="E15" s="147">
        <v>250.0</v>
      </c>
      <c r="F15" s="2" t="s">
        <v>161</v>
      </c>
      <c r="G15" s="2" t="s">
        <v>85</v>
      </c>
      <c r="H15" s="2" t="s">
        <v>159</v>
      </c>
      <c r="I15" s="148">
        <f>IF(Dataset!$G15='Sheet 1 week 1'!$E$7,1,0)</f>
        <v>0</v>
      </c>
      <c r="J15" s="148" t="str">
        <f>IF(OR(Dataset!$B15="ABC Manufacturing",Dataset!$B15="123 Industries"), "Yes", "No")</f>
        <v>Yes</v>
      </c>
      <c r="K15" s="148" t="str">
        <f>IF(COUNTIFS(Dataset!$B$2:$B$205,B15, Dataset!$A$2:$A$205, "&gt;="&amp;DATE(2021,1,1), Dataset!$A$2:$A$205, "&lt;="&amp;DATE(2022,12,31))&gt;0, "Existing Customer", "New Customer")</f>
        <v>Existing Customer</v>
      </c>
      <c r="L15" s="148">
        <f>IF(Dataset!$C15='Sheet 1 week 1'!$E$11,1,0)</f>
        <v>0</v>
      </c>
      <c r="M15" s="149"/>
      <c r="N15" s="153"/>
      <c r="O15" s="156"/>
      <c r="P15" s="143"/>
      <c r="Q15" s="143"/>
      <c r="R15" s="143"/>
      <c r="S15" s="157"/>
      <c r="T15" s="143"/>
      <c r="U15" s="143"/>
      <c r="V15" s="143"/>
      <c r="W15" s="143"/>
      <c r="X15" s="143"/>
      <c r="Y15" s="143"/>
      <c r="Z15" s="143"/>
      <c r="AA15" s="143"/>
      <c r="AB15" s="153"/>
      <c r="AC15" s="143"/>
      <c r="AD15" s="143"/>
      <c r="AE15" s="143"/>
      <c r="AF15" s="143"/>
      <c r="AG15" s="143"/>
      <c r="AH15" s="143"/>
      <c r="AI15" s="143"/>
      <c r="AJ15" s="143"/>
      <c r="AK15" s="153"/>
      <c r="AL15" s="143"/>
      <c r="AM15" s="154"/>
      <c r="AN15" s="143"/>
      <c r="AO15" s="143"/>
    </row>
    <row r="16">
      <c r="A16" s="146">
        <v>44622.0</v>
      </c>
      <c r="B16" s="2" t="s">
        <v>164</v>
      </c>
      <c r="C16" s="2" t="s">
        <v>87</v>
      </c>
      <c r="D16" s="2" t="s">
        <v>157</v>
      </c>
      <c r="E16" s="147">
        <v>750.0</v>
      </c>
      <c r="F16" s="2" t="s">
        <v>163</v>
      </c>
      <c r="G16" s="2" t="s">
        <v>85</v>
      </c>
      <c r="H16" s="2" t="s">
        <v>159</v>
      </c>
      <c r="I16" s="148">
        <f>IF(Dataset!$G16='Sheet 1 week 1'!$E$7,1,0)</f>
        <v>0</v>
      </c>
      <c r="J16" s="148" t="str">
        <f>IF(OR(Dataset!$B16="ABC Manufacturing",Dataset!$B16="123 Industries"), "Yes", "No")</f>
        <v>No</v>
      </c>
      <c r="K16" s="148" t="str">
        <f>IF(COUNTIFS(Dataset!$B$2:$B$205,B16, Dataset!$A$2:$A$205, "&gt;="&amp;DATE(2021,1,1), Dataset!$A$2:$A$205, "&lt;="&amp;DATE(2022,12,31))&gt;0, "Existing Customer", "New Customer")</f>
        <v>Existing Customer</v>
      </c>
      <c r="L16" s="148">
        <f>IF(Dataset!$C16='Sheet 1 week 1'!$E$11,1,0)</f>
        <v>0</v>
      </c>
      <c r="M16" s="149"/>
      <c r="N16" s="153"/>
      <c r="O16" s="156"/>
      <c r="P16" s="143"/>
      <c r="Q16" s="143"/>
      <c r="R16" s="143"/>
      <c r="S16" s="157"/>
      <c r="T16" s="143"/>
      <c r="U16" s="143"/>
      <c r="V16" s="143"/>
      <c r="W16" s="143"/>
      <c r="X16" s="143"/>
      <c r="Y16" s="143"/>
      <c r="Z16" s="143"/>
      <c r="AA16" s="143"/>
      <c r="AB16" s="153"/>
      <c r="AC16" s="143"/>
      <c r="AD16" s="143"/>
      <c r="AE16" s="143"/>
      <c r="AF16" s="143"/>
      <c r="AG16" s="143"/>
      <c r="AH16" s="143"/>
      <c r="AI16" s="143"/>
      <c r="AJ16" s="143"/>
      <c r="AK16" s="153"/>
      <c r="AL16" s="143"/>
      <c r="AM16" s="154"/>
      <c r="AN16" s="143"/>
      <c r="AO16" s="143"/>
    </row>
    <row r="17">
      <c r="A17" s="146">
        <v>44658.0</v>
      </c>
      <c r="B17" s="2" t="s">
        <v>95</v>
      </c>
      <c r="C17" s="2" t="s">
        <v>87</v>
      </c>
      <c r="D17" s="2" t="s">
        <v>157</v>
      </c>
      <c r="E17" s="147">
        <v>850.0</v>
      </c>
      <c r="F17" s="2" t="s">
        <v>158</v>
      </c>
      <c r="G17" s="2" t="s">
        <v>85</v>
      </c>
      <c r="H17" s="2" t="s">
        <v>159</v>
      </c>
      <c r="I17" s="148">
        <f>IF(Dataset!$G17='Sheet 1 week 1'!$E$7,1,0)</f>
        <v>0</v>
      </c>
      <c r="J17" s="148" t="str">
        <f>IF(OR(Dataset!$B17="ABC Manufacturing",Dataset!$B17="123 Industries"), "Yes", "No")</f>
        <v>Yes</v>
      </c>
      <c r="K17" s="148" t="str">
        <f>IF(COUNTIFS(Dataset!$B$2:$B$205,B17, Dataset!$A$2:$A$205, "&gt;="&amp;DATE(2021,1,1), Dataset!$A$2:$A$205, "&lt;="&amp;DATE(2022,12,31))&gt;0, "Existing Customer", "New Customer")</f>
        <v>Existing Customer</v>
      </c>
      <c r="L17" s="148">
        <f>IF(Dataset!$C17='Sheet 1 week 1'!$E$11,1,0)</f>
        <v>0</v>
      </c>
      <c r="M17" s="149"/>
      <c r="N17" s="153"/>
      <c r="O17" s="156"/>
      <c r="P17" s="143"/>
      <c r="Q17" s="143"/>
      <c r="R17" s="143"/>
      <c r="S17" s="157"/>
      <c r="T17" s="143"/>
      <c r="U17" s="143"/>
      <c r="V17" s="143"/>
      <c r="W17" s="143"/>
      <c r="X17" s="143"/>
      <c r="Y17" s="143"/>
      <c r="Z17" s="143"/>
      <c r="AA17" s="143"/>
      <c r="AB17" s="153"/>
      <c r="AC17" s="143"/>
      <c r="AD17" s="143"/>
      <c r="AE17" s="143"/>
      <c r="AF17" s="143"/>
      <c r="AG17" s="143"/>
      <c r="AH17" s="143"/>
      <c r="AI17" s="143"/>
      <c r="AJ17" s="143"/>
      <c r="AK17" s="153"/>
      <c r="AL17" s="143"/>
      <c r="AM17" s="154"/>
      <c r="AN17" s="143"/>
      <c r="AO17" s="143"/>
    </row>
    <row r="18">
      <c r="A18" s="146">
        <v>44693.0</v>
      </c>
      <c r="B18" s="2" t="s">
        <v>160</v>
      </c>
      <c r="C18" s="2" t="s">
        <v>87</v>
      </c>
      <c r="D18" s="2" t="s">
        <v>157</v>
      </c>
      <c r="E18" s="147">
        <v>150.0</v>
      </c>
      <c r="F18" s="2" t="s">
        <v>161</v>
      </c>
      <c r="G18" s="2" t="s">
        <v>85</v>
      </c>
      <c r="H18" s="2" t="s">
        <v>159</v>
      </c>
      <c r="I18" s="148">
        <f>IF(Dataset!$G18='Sheet 1 week 1'!$E$7,1,0)</f>
        <v>0</v>
      </c>
      <c r="J18" s="148" t="str">
        <f>IF(OR(Dataset!$B18="ABC Manufacturing",Dataset!$B18="123 Industries"), "Yes", "No")</f>
        <v>No</v>
      </c>
      <c r="K18" s="148" t="str">
        <f>IF(COUNTIFS(Dataset!$B$2:$B$205,B18, Dataset!$A$2:$A$205, "&gt;="&amp;DATE(2021,1,1), Dataset!$A$2:$A$205, "&lt;="&amp;DATE(2022,12,31))&gt;0, "Existing Customer", "New Customer")</f>
        <v>Existing Customer</v>
      </c>
      <c r="L18" s="148">
        <f>IF(Dataset!$C18='Sheet 1 week 1'!$E$11,1,0)</f>
        <v>0</v>
      </c>
      <c r="M18" s="149"/>
      <c r="N18" s="153"/>
      <c r="O18" s="156"/>
      <c r="P18" s="143"/>
      <c r="Q18" s="143"/>
      <c r="R18" s="143"/>
      <c r="S18" s="157"/>
      <c r="T18" s="143"/>
      <c r="U18" s="143"/>
      <c r="V18" s="143"/>
      <c r="W18" s="143"/>
      <c r="X18" s="143"/>
      <c r="Y18" s="143"/>
      <c r="Z18" s="143"/>
      <c r="AA18" s="143"/>
      <c r="AB18" s="153"/>
      <c r="AC18" s="143"/>
      <c r="AD18" s="143"/>
      <c r="AE18" s="143"/>
      <c r="AF18" s="143"/>
      <c r="AG18" s="143"/>
      <c r="AH18" s="143"/>
      <c r="AI18" s="143"/>
      <c r="AJ18" s="143"/>
      <c r="AK18" s="153"/>
      <c r="AL18" s="143"/>
      <c r="AM18" s="154"/>
      <c r="AN18" s="143"/>
      <c r="AO18" s="143"/>
    </row>
    <row r="19">
      <c r="A19" s="146">
        <v>44729.0</v>
      </c>
      <c r="B19" s="2" t="s">
        <v>162</v>
      </c>
      <c r="C19" s="2" t="s">
        <v>87</v>
      </c>
      <c r="D19" s="2" t="s">
        <v>157</v>
      </c>
      <c r="E19" s="147">
        <v>650.0</v>
      </c>
      <c r="F19" s="2" t="s">
        <v>163</v>
      </c>
      <c r="G19" s="2" t="s">
        <v>85</v>
      </c>
      <c r="H19" s="2" t="s">
        <v>159</v>
      </c>
      <c r="I19" s="148">
        <f>IF(Dataset!$G19='Sheet 1 week 1'!$E$7,1,0)</f>
        <v>0</v>
      </c>
      <c r="J19" s="148" t="str">
        <f>IF(OR(Dataset!$B19="ABC Manufacturing",Dataset!$B19="123 Industries"), "Yes", "No")</f>
        <v>No</v>
      </c>
      <c r="K19" s="148" t="str">
        <f>IF(COUNTIFS(Dataset!$B$2:$B$205,B19, Dataset!$A$2:$A$205, "&gt;="&amp;DATE(2021,1,1), Dataset!$A$2:$A$205, "&lt;="&amp;DATE(2022,12,31))&gt;0, "Existing Customer", "New Customer")</f>
        <v>Existing Customer</v>
      </c>
      <c r="L19" s="148">
        <f>IF(Dataset!$C19='Sheet 1 week 1'!$E$11,1,0)</f>
        <v>0</v>
      </c>
      <c r="M19" s="149"/>
      <c r="N19" s="153"/>
      <c r="O19" s="156"/>
      <c r="P19" s="143"/>
      <c r="Q19" s="143"/>
      <c r="R19" s="143"/>
      <c r="S19" s="157"/>
      <c r="T19" s="143"/>
      <c r="U19" s="143"/>
      <c r="V19" s="143"/>
      <c r="W19" s="143"/>
      <c r="X19" s="143"/>
      <c r="Y19" s="143"/>
      <c r="Z19" s="143"/>
      <c r="AA19" s="143"/>
      <c r="AB19" s="153"/>
      <c r="AC19" s="143"/>
      <c r="AD19" s="143"/>
      <c r="AE19" s="143"/>
      <c r="AF19" s="143"/>
      <c r="AG19" s="143"/>
      <c r="AH19" s="143"/>
      <c r="AI19" s="143"/>
      <c r="AJ19" s="143"/>
      <c r="AK19" s="153"/>
      <c r="AL19" s="143"/>
      <c r="AM19" s="154"/>
      <c r="AN19" s="143"/>
      <c r="AO19" s="143"/>
    </row>
    <row r="20">
      <c r="A20" s="146">
        <v>44764.0</v>
      </c>
      <c r="B20" s="2" t="s">
        <v>94</v>
      </c>
      <c r="C20" s="2" t="s">
        <v>87</v>
      </c>
      <c r="D20" s="2" t="s">
        <v>157</v>
      </c>
      <c r="E20" s="147">
        <v>450.0</v>
      </c>
      <c r="F20" s="2" t="s">
        <v>158</v>
      </c>
      <c r="G20" s="2" t="s">
        <v>85</v>
      </c>
      <c r="H20" s="2" t="s">
        <v>159</v>
      </c>
      <c r="I20" s="148">
        <f>IF(Dataset!$G20='Sheet 1 week 1'!$E$7,1,0)</f>
        <v>0</v>
      </c>
      <c r="J20" s="148" t="str">
        <f>IF(OR(Dataset!$B20="ABC Manufacturing",Dataset!$B20="123 Industries"), "Yes", "No")</f>
        <v>Yes</v>
      </c>
      <c r="K20" s="148" t="str">
        <f>IF(COUNTIFS(Dataset!$B$2:$B$205,B20, Dataset!$A$2:$A$205, "&gt;="&amp;DATE(2021,1,1), Dataset!$A$2:$A$205, "&lt;="&amp;DATE(2022,12,31))&gt;0, "Existing Customer", "New Customer")</f>
        <v>Existing Customer</v>
      </c>
      <c r="L20" s="148">
        <f>IF(Dataset!$C20='Sheet 1 week 1'!$E$11,1,0)</f>
        <v>0</v>
      </c>
      <c r="M20" s="149"/>
      <c r="N20" s="153"/>
      <c r="O20" s="156"/>
      <c r="P20" s="143"/>
      <c r="Q20" s="143"/>
      <c r="R20" s="143"/>
      <c r="S20" s="157"/>
      <c r="T20" s="143"/>
      <c r="U20" s="143"/>
      <c r="V20" s="143"/>
      <c r="W20" s="143"/>
      <c r="X20" s="143"/>
      <c r="Y20" s="143"/>
      <c r="Z20" s="143"/>
      <c r="AA20" s="143"/>
      <c r="AB20" s="153"/>
      <c r="AC20" s="143"/>
      <c r="AD20" s="143"/>
      <c r="AE20" s="143"/>
      <c r="AF20" s="143"/>
      <c r="AG20" s="143"/>
      <c r="AH20" s="143"/>
      <c r="AI20" s="143"/>
      <c r="AJ20" s="143"/>
      <c r="AK20" s="153"/>
      <c r="AL20" s="143"/>
      <c r="AM20" s="154"/>
      <c r="AN20" s="143"/>
      <c r="AO20" s="143"/>
    </row>
    <row r="21">
      <c r="A21" s="146">
        <v>44800.0</v>
      </c>
      <c r="B21" s="2" t="s">
        <v>164</v>
      </c>
      <c r="C21" s="2" t="s">
        <v>87</v>
      </c>
      <c r="D21" s="2" t="s">
        <v>157</v>
      </c>
      <c r="E21" s="147">
        <v>550.0</v>
      </c>
      <c r="F21" s="2" t="s">
        <v>161</v>
      </c>
      <c r="G21" s="2" t="s">
        <v>85</v>
      </c>
      <c r="H21" s="2" t="s">
        <v>159</v>
      </c>
      <c r="I21" s="148">
        <f>IF(Dataset!$G21='Sheet 1 week 1'!$E$7,1,0)</f>
        <v>0</v>
      </c>
      <c r="J21" s="148" t="str">
        <f>IF(OR(Dataset!$B21="ABC Manufacturing",Dataset!$B21="123 Industries"), "Yes", "No")</f>
        <v>No</v>
      </c>
      <c r="K21" s="148" t="str">
        <f>IF(COUNTIFS(Dataset!$B$2:$B$205,B21, Dataset!$A$2:$A$205, "&gt;="&amp;DATE(2021,1,1), Dataset!$A$2:$A$205, "&lt;="&amp;DATE(2022,12,31))&gt;0, "Existing Customer", "New Customer")</f>
        <v>Existing Customer</v>
      </c>
      <c r="L21" s="148">
        <f>IF(Dataset!$C21='Sheet 1 week 1'!$E$11,1,0)</f>
        <v>0</v>
      </c>
      <c r="M21" s="149"/>
      <c r="N21" s="153"/>
      <c r="O21" s="156"/>
      <c r="P21" s="143"/>
      <c r="Q21" s="143"/>
      <c r="R21" s="143"/>
      <c r="S21" s="157"/>
      <c r="T21" s="143"/>
      <c r="U21" s="143"/>
      <c r="V21" s="143"/>
      <c r="W21" s="143"/>
      <c r="X21" s="143"/>
      <c r="Y21" s="143"/>
      <c r="Z21" s="143"/>
      <c r="AA21" s="143"/>
      <c r="AB21" s="153"/>
      <c r="AC21" s="143"/>
      <c r="AD21" s="143"/>
      <c r="AE21" s="143"/>
      <c r="AF21" s="143"/>
      <c r="AG21" s="143"/>
      <c r="AH21" s="143"/>
      <c r="AI21" s="143"/>
      <c r="AJ21" s="143"/>
      <c r="AK21" s="153"/>
      <c r="AL21" s="143"/>
      <c r="AM21" s="154"/>
      <c r="AN21" s="143"/>
      <c r="AO21" s="143"/>
    </row>
    <row r="22">
      <c r="A22" s="146">
        <v>44805.0</v>
      </c>
      <c r="B22" s="2" t="s">
        <v>95</v>
      </c>
      <c r="C22" s="2" t="s">
        <v>87</v>
      </c>
      <c r="D22" s="2" t="s">
        <v>157</v>
      </c>
      <c r="E22" s="147">
        <v>950.0</v>
      </c>
      <c r="F22" s="2" t="s">
        <v>163</v>
      </c>
      <c r="G22" s="2" t="s">
        <v>85</v>
      </c>
      <c r="H22" s="2" t="s">
        <v>159</v>
      </c>
      <c r="I22" s="148">
        <f>IF(Dataset!$G22='Sheet 1 week 1'!$E$7,1,0)</f>
        <v>0</v>
      </c>
      <c r="J22" s="148" t="str">
        <f>IF(OR(Dataset!$B22="ABC Manufacturing",Dataset!$B22="123 Industries"), "Yes", "No")</f>
        <v>Yes</v>
      </c>
      <c r="K22" s="148" t="str">
        <f>IF(COUNTIFS(Dataset!$B$2:$B$205,B22, Dataset!$A$2:$A$205, "&gt;="&amp;DATE(2021,1,1), Dataset!$A$2:$A$205, "&lt;="&amp;DATE(2022,12,31))&gt;0, "Existing Customer", "New Customer")</f>
        <v>Existing Customer</v>
      </c>
      <c r="L22" s="148">
        <f>IF(Dataset!$C22='Sheet 1 week 1'!$E$11,1,0)</f>
        <v>0</v>
      </c>
      <c r="M22" s="149"/>
      <c r="N22" s="153"/>
      <c r="O22" s="156"/>
      <c r="P22" s="143"/>
      <c r="Q22" s="143"/>
      <c r="R22" s="143"/>
      <c r="S22" s="157"/>
      <c r="T22" s="143"/>
      <c r="U22" s="143"/>
      <c r="V22" s="143"/>
      <c r="W22" s="143"/>
      <c r="X22" s="143"/>
      <c r="Y22" s="143"/>
      <c r="Z22" s="143"/>
      <c r="AA22" s="143"/>
      <c r="AB22" s="153"/>
      <c r="AC22" s="143"/>
      <c r="AD22" s="143"/>
      <c r="AE22" s="143"/>
      <c r="AF22" s="143"/>
      <c r="AG22" s="143"/>
      <c r="AH22" s="143"/>
      <c r="AI22" s="143"/>
      <c r="AJ22" s="143"/>
      <c r="AK22" s="153"/>
      <c r="AL22" s="143"/>
      <c r="AM22" s="154"/>
      <c r="AN22" s="143"/>
      <c r="AO22" s="143"/>
    </row>
    <row r="23">
      <c r="A23" s="146">
        <v>44840.0</v>
      </c>
      <c r="B23" s="2" t="s">
        <v>160</v>
      </c>
      <c r="C23" s="2" t="s">
        <v>87</v>
      </c>
      <c r="D23" s="2" t="s">
        <v>157</v>
      </c>
      <c r="E23" s="147">
        <v>250.0</v>
      </c>
      <c r="F23" s="2" t="s">
        <v>158</v>
      </c>
      <c r="G23" s="2" t="s">
        <v>85</v>
      </c>
      <c r="H23" s="2" t="s">
        <v>159</v>
      </c>
      <c r="I23" s="148">
        <f>IF(Dataset!$G23='Sheet 1 week 1'!$E$7,1,0)</f>
        <v>0</v>
      </c>
      <c r="J23" s="148" t="str">
        <f>IF(OR(Dataset!$B23="ABC Manufacturing",Dataset!$B23="123 Industries"), "Yes", "No")</f>
        <v>No</v>
      </c>
      <c r="K23" s="148" t="str">
        <f>IF(COUNTIFS(Dataset!$B$2:$B$205,B23, Dataset!$A$2:$A$205, "&gt;="&amp;DATE(2021,1,1), Dataset!$A$2:$A$205, "&lt;="&amp;DATE(2022,12,31))&gt;0, "Existing Customer", "New Customer")</f>
        <v>Existing Customer</v>
      </c>
      <c r="L23" s="148">
        <f>IF(Dataset!$C23='Sheet 1 week 1'!$E$11,1,0)</f>
        <v>0</v>
      </c>
      <c r="M23" s="149"/>
      <c r="N23" s="153"/>
      <c r="O23" s="156"/>
      <c r="P23" s="143"/>
      <c r="Q23" s="143"/>
      <c r="R23" s="143"/>
      <c r="S23" s="157"/>
      <c r="T23" s="143"/>
      <c r="U23" s="143"/>
      <c r="V23" s="143"/>
      <c r="W23" s="143"/>
      <c r="X23" s="143"/>
      <c r="Y23" s="143"/>
      <c r="Z23" s="143"/>
      <c r="AA23" s="143"/>
      <c r="AB23" s="153"/>
      <c r="AC23" s="143"/>
      <c r="AD23" s="143"/>
      <c r="AE23" s="143"/>
      <c r="AF23" s="143"/>
      <c r="AG23" s="143"/>
      <c r="AH23" s="143"/>
      <c r="AI23" s="143"/>
      <c r="AJ23" s="143"/>
      <c r="AK23" s="153"/>
      <c r="AL23" s="143"/>
      <c r="AM23" s="154"/>
      <c r="AN23" s="143"/>
      <c r="AO23" s="143"/>
    </row>
    <row r="24">
      <c r="A24" s="146">
        <v>44876.0</v>
      </c>
      <c r="B24" s="2" t="s">
        <v>162</v>
      </c>
      <c r="C24" s="2" t="s">
        <v>87</v>
      </c>
      <c r="D24" s="2" t="s">
        <v>157</v>
      </c>
      <c r="E24" s="147">
        <v>750.0</v>
      </c>
      <c r="F24" s="2" t="s">
        <v>161</v>
      </c>
      <c r="G24" s="2" t="s">
        <v>85</v>
      </c>
      <c r="H24" s="2" t="s">
        <v>159</v>
      </c>
      <c r="I24" s="148">
        <f>IF(Dataset!$G24='Sheet 1 week 1'!$E$7,1,0)</f>
        <v>0</v>
      </c>
      <c r="J24" s="148" t="str">
        <f>IF(OR(Dataset!$B24="ABC Manufacturing",Dataset!$B24="123 Industries"), "Yes", "No")</f>
        <v>No</v>
      </c>
      <c r="K24" s="148" t="str">
        <f>IF(COUNTIFS(Dataset!$B$2:$B$205,B24, Dataset!$A$2:$A$205, "&gt;="&amp;DATE(2021,1,1), Dataset!$A$2:$A$205, "&lt;="&amp;DATE(2022,12,31))&gt;0, "Existing Customer", "New Customer")</f>
        <v>Existing Customer</v>
      </c>
      <c r="L24" s="148">
        <f>IF(Dataset!$C24='Sheet 1 week 1'!$E$11,1,0)</f>
        <v>0</v>
      </c>
      <c r="M24" s="149"/>
      <c r="N24" s="153"/>
      <c r="O24" s="156"/>
      <c r="P24" s="143"/>
      <c r="Q24" s="143"/>
      <c r="R24" s="143"/>
      <c r="S24" s="157"/>
      <c r="T24" s="143"/>
      <c r="U24" s="143"/>
      <c r="V24" s="143"/>
      <c r="W24" s="143"/>
      <c r="X24" s="143"/>
      <c r="Y24" s="143"/>
      <c r="Z24" s="143"/>
      <c r="AA24" s="143"/>
      <c r="AB24" s="153"/>
      <c r="AC24" s="143"/>
      <c r="AD24" s="143"/>
      <c r="AE24" s="143"/>
      <c r="AF24" s="143"/>
      <c r="AG24" s="143"/>
      <c r="AH24" s="143"/>
      <c r="AI24" s="143"/>
      <c r="AJ24" s="143"/>
      <c r="AK24" s="153"/>
      <c r="AL24" s="143"/>
      <c r="AM24" s="154"/>
      <c r="AN24" s="143"/>
      <c r="AO24" s="143"/>
    </row>
    <row r="25">
      <c r="A25" s="146">
        <v>44911.0</v>
      </c>
      <c r="B25" s="2" t="s">
        <v>94</v>
      </c>
      <c r="C25" s="2" t="s">
        <v>87</v>
      </c>
      <c r="D25" s="2" t="s">
        <v>157</v>
      </c>
      <c r="E25" s="147">
        <v>650.0</v>
      </c>
      <c r="F25" s="2" t="s">
        <v>163</v>
      </c>
      <c r="G25" s="2" t="s">
        <v>85</v>
      </c>
      <c r="H25" s="2" t="s">
        <v>159</v>
      </c>
      <c r="I25" s="148">
        <f>IF(Dataset!$G25='Sheet 1 week 1'!$E$7,1,0)</f>
        <v>0</v>
      </c>
      <c r="J25" s="148" t="str">
        <f>IF(OR(Dataset!$B25="ABC Manufacturing",Dataset!$B25="123 Industries"), "Yes", "No")</f>
        <v>Yes</v>
      </c>
      <c r="K25" s="148" t="str">
        <f>IF(COUNTIFS(Dataset!$B$2:$B$205,B25, Dataset!$A$2:$A$205, "&gt;="&amp;DATE(2021,1,1), Dataset!$A$2:$A$205, "&lt;="&amp;DATE(2022,12,31))&gt;0, "Existing Customer", "New Customer")</f>
        <v>Existing Customer</v>
      </c>
      <c r="L25" s="148">
        <f>IF(Dataset!$C25='Sheet 1 week 1'!$E$11,1,0)</f>
        <v>0</v>
      </c>
      <c r="M25" s="149"/>
      <c r="N25" s="153"/>
      <c r="O25" s="156"/>
      <c r="P25" s="143"/>
      <c r="Q25" s="143"/>
      <c r="R25" s="143"/>
      <c r="S25" s="157"/>
      <c r="T25" s="143"/>
      <c r="U25" s="143"/>
      <c r="V25" s="143"/>
      <c r="W25" s="143"/>
      <c r="X25" s="143"/>
      <c r="Y25" s="143"/>
      <c r="Z25" s="143"/>
      <c r="AA25" s="143"/>
      <c r="AB25" s="153"/>
      <c r="AC25" s="143"/>
      <c r="AD25" s="143"/>
      <c r="AE25" s="143"/>
      <c r="AF25" s="143"/>
      <c r="AG25" s="143"/>
      <c r="AH25" s="143"/>
      <c r="AI25" s="143"/>
      <c r="AJ25" s="143"/>
      <c r="AK25" s="153"/>
      <c r="AL25" s="143"/>
      <c r="AM25" s="154"/>
      <c r="AN25" s="143"/>
      <c r="AO25" s="143"/>
    </row>
    <row r="26">
      <c r="A26" s="146">
        <v>44947.0</v>
      </c>
      <c r="B26" s="2" t="s">
        <v>164</v>
      </c>
      <c r="C26" s="2" t="s">
        <v>87</v>
      </c>
      <c r="D26" s="2" t="s">
        <v>157</v>
      </c>
      <c r="E26" s="147">
        <v>350.0</v>
      </c>
      <c r="F26" s="2" t="s">
        <v>158</v>
      </c>
      <c r="G26" s="2" t="s">
        <v>85</v>
      </c>
      <c r="H26" s="2" t="s">
        <v>159</v>
      </c>
      <c r="I26" s="148">
        <f>IF(Dataset!$G26='Sheet 1 week 1'!$E$7,1,0)</f>
        <v>0</v>
      </c>
      <c r="J26" s="148" t="str">
        <f>IF(OR(Dataset!$B26="ABC Manufacturing",Dataset!$B26="123 Industries"), "Yes", "No")</f>
        <v>No</v>
      </c>
      <c r="K26" s="148" t="str">
        <f>IF(COUNTIFS(Dataset!$B$2:$B$205,B26, Dataset!$A$2:$A$205, "&gt;="&amp;DATE(2021,1,1), Dataset!$A$2:$A$205, "&lt;="&amp;DATE(2022,12,31))&gt;0, "Existing Customer", "New Customer")</f>
        <v>Existing Customer</v>
      </c>
      <c r="L26" s="148">
        <f>IF(Dataset!$C26='Sheet 1 week 1'!$E$11,1,0)</f>
        <v>0</v>
      </c>
      <c r="M26" s="149"/>
      <c r="N26" s="153"/>
      <c r="O26" s="156"/>
      <c r="P26" s="143"/>
      <c r="Q26" s="143"/>
      <c r="R26" s="143"/>
      <c r="S26" s="157"/>
      <c r="T26" s="143"/>
      <c r="U26" s="143"/>
      <c r="V26" s="143"/>
      <c r="W26" s="143"/>
      <c r="X26" s="143"/>
      <c r="Y26" s="143"/>
      <c r="Z26" s="143"/>
      <c r="AA26" s="143"/>
      <c r="AB26" s="153"/>
      <c r="AC26" s="143"/>
      <c r="AD26" s="143"/>
      <c r="AE26" s="143"/>
      <c r="AF26" s="143"/>
      <c r="AG26" s="143"/>
      <c r="AH26" s="143"/>
      <c r="AI26" s="143"/>
      <c r="AJ26" s="143"/>
      <c r="AK26" s="153"/>
      <c r="AL26" s="143"/>
      <c r="AM26" s="154"/>
      <c r="AN26" s="143"/>
      <c r="AO26" s="143"/>
    </row>
    <row r="27">
      <c r="A27" s="146">
        <v>44983.0</v>
      </c>
      <c r="B27" s="2" t="s">
        <v>95</v>
      </c>
      <c r="C27" s="2" t="s">
        <v>87</v>
      </c>
      <c r="D27" s="2" t="s">
        <v>157</v>
      </c>
      <c r="E27" s="147">
        <v>150.0</v>
      </c>
      <c r="F27" s="2" t="s">
        <v>161</v>
      </c>
      <c r="G27" s="2" t="s">
        <v>85</v>
      </c>
      <c r="H27" s="2" t="s">
        <v>159</v>
      </c>
      <c r="I27" s="148">
        <f>IF(Dataset!$G27='Sheet 1 week 1'!$E$7,1,0)</f>
        <v>0</v>
      </c>
      <c r="J27" s="148" t="str">
        <f>IF(OR(Dataset!$B27="ABC Manufacturing",Dataset!$B27="123 Industries"), "Yes", "No")</f>
        <v>Yes</v>
      </c>
      <c r="K27" s="148" t="str">
        <f>IF(COUNTIFS(Dataset!$B$2:$B$205,B27, Dataset!$A$2:$A$205, "&gt;="&amp;DATE(2021,1,1), Dataset!$A$2:$A$205, "&lt;="&amp;DATE(2022,12,31))&gt;0, "Existing Customer", "New Customer")</f>
        <v>Existing Customer</v>
      </c>
      <c r="L27" s="148">
        <f>IF(Dataset!$C27='Sheet 1 week 1'!$E$11,1,0)</f>
        <v>0</v>
      </c>
      <c r="M27" s="149"/>
      <c r="N27" s="153"/>
      <c r="O27" s="156"/>
      <c r="P27" s="143"/>
      <c r="Q27" s="143"/>
      <c r="R27" s="143"/>
      <c r="S27" s="157"/>
      <c r="T27" s="143"/>
      <c r="U27" s="143"/>
      <c r="V27" s="143"/>
      <c r="W27" s="143"/>
      <c r="X27" s="143"/>
      <c r="Y27" s="143"/>
      <c r="Z27" s="143"/>
      <c r="AA27" s="143"/>
      <c r="AB27" s="153"/>
      <c r="AC27" s="143"/>
      <c r="AD27" s="143"/>
      <c r="AE27" s="143"/>
      <c r="AF27" s="143"/>
      <c r="AG27" s="143"/>
      <c r="AH27" s="143"/>
      <c r="AI27" s="143"/>
      <c r="AJ27" s="143"/>
      <c r="AK27" s="153"/>
      <c r="AL27" s="143"/>
      <c r="AM27" s="154"/>
      <c r="AN27" s="143"/>
      <c r="AO27" s="143"/>
    </row>
    <row r="28">
      <c r="A28" s="146">
        <v>44988.0</v>
      </c>
      <c r="B28" s="2" t="s">
        <v>160</v>
      </c>
      <c r="C28" s="2" t="s">
        <v>87</v>
      </c>
      <c r="D28" s="2" t="s">
        <v>157</v>
      </c>
      <c r="E28" s="147">
        <v>850.0</v>
      </c>
      <c r="F28" s="2" t="s">
        <v>163</v>
      </c>
      <c r="G28" s="2" t="s">
        <v>85</v>
      </c>
      <c r="H28" s="2" t="s">
        <v>159</v>
      </c>
      <c r="I28" s="148">
        <f>IF(Dataset!$G28='Sheet 1 week 1'!$E$7,1,0)</f>
        <v>0</v>
      </c>
      <c r="J28" s="148" t="str">
        <f>IF(OR(Dataset!$B28="ABC Manufacturing",Dataset!$B28="123 Industries"), "Yes", "No")</f>
        <v>No</v>
      </c>
      <c r="K28" s="148" t="str">
        <f>IF(COUNTIFS(Dataset!$B$2:$B$205,B28, Dataset!$A$2:$A$205, "&gt;="&amp;DATE(2021,1,1), Dataset!$A$2:$A$205, "&lt;="&amp;DATE(2022,12,31))&gt;0, "Existing Customer", "New Customer")</f>
        <v>Existing Customer</v>
      </c>
      <c r="L28" s="148">
        <f>IF(Dataset!$C28='Sheet 1 week 1'!$E$11,1,0)</f>
        <v>0</v>
      </c>
      <c r="M28" s="149"/>
      <c r="N28" s="153"/>
      <c r="O28" s="156"/>
      <c r="P28" s="143"/>
      <c r="Q28" s="143"/>
      <c r="R28" s="143"/>
      <c r="S28" s="157"/>
      <c r="T28" s="143"/>
      <c r="U28" s="143"/>
      <c r="V28" s="143"/>
      <c r="W28" s="143"/>
      <c r="X28" s="143"/>
      <c r="Y28" s="143"/>
      <c r="Z28" s="143"/>
      <c r="AA28" s="143"/>
      <c r="AB28" s="153"/>
      <c r="AC28" s="143"/>
      <c r="AD28" s="143"/>
      <c r="AE28" s="143"/>
      <c r="AF28" s="143"/>
      <c r="AG28" s="143"/>
      <c r="AH28" s="143"/>
      <c r="AI28" s="143"/>
      <c r="AJ28" s="143"/>
      <c r="AK28" s="153"/>
      <c r="AL28" s="143"/>
      <c r="AM28" s="154"/>
      <c r="AN28" s="143"/>
      <c r="AO28" s="143"/>
    </row>
    <row r="29">
      <c r="A29" s="146">
        <v>45024.0</v>
      </c>
      <c r="B29" s="2" t="s">
        <v>162</v>
      </c>
      <c r="C29" s="2" t="s">
        <v>87</v>
      </c>
      <c r="D29" s="2" t="s">
        <v>157</v>
      </c>
      <c r="E29" s="147">
        <v>450.0</v>
      </c>
      <c r="F29" s="2" t="s">
        <v>158</v>
      </c>
      <c r="G29" s="2" t="s">
        <v>85</v>
      </c>
      <c r="H29" s="2" t="s">
        <v>159</v>
      </c>
      <c r="I29" s="148">
        <f>IF(Dataset!$G29='Sheet 1 week 1'!$E$7,1,0)</f>
        <v>0</v>
      </c>
      <c r="J29" s="148" t="str">
        <f>IF(OR(Dataset!$B29="ABC Manufacturing",Dataset!$B29="123 Industries"), "Yes", "No")</f>
        <v>No</v>
      </c>
      <c r="K29" s="148" t="str">
        <f>IF(COUNTIFS(Dataset!$B$2:$B$205,B29, Dataset!$A$2:$A$205, "&gt;="&amp;DATE(2021,1,1), Dataset!$A$2:$A$205, "&lt;="&amp;DATE(2022,12,31))&gt;0, "Existing Customer", "New Customer")</f>
        <v>Existing Customer</v>
      </c>
      <c r="L29" s="148">
        <f>IF(Dataset!$C29='Sheet 1 week 1'!$E$11,1,0)</f>
        <v>0</v>
      </c>
      <c r="M29" s="149"/>
      <c r="N29" s="153"/>
      <c r="O29" s="156"/>
      <c r="P29" s="143"/>
      <c r="Q29" s="143"/>
      <c r="R29" s="143"/>
      <c r="S29" s="157"/>
      <c r="T29" s="143"/>
      <c r="U29" s="143"/>
      <c r="V29" s="143"/>
      <c r="W29" s="143"/>
      <c r="X29" s="143"/>
      <c r="Y29" s="143"/>
      <c r="Z29" s="143"/>
      <c r="AA29" s="143"/>
      <c r="AB29" s="153"/>
      <c r="AC29" s="143"/>
      <c r="AD29" s="143"/>
      <c r="AE29" s="143"/>
      <c r="AF29" s="143"/>
      <c r="AG29" s="143"/>
      <c r="AH29" s="143"/>
      <c r="AI29" s="143"/>
      <c r="AJ29" s="143"/>
      <c r="AK29" s="153"/>
      <c r="AL29" s="143"/>
      <c r="AM29" s="154"/>
      <c r="AN29" s="143"/>
      <c r="AO29" s="143"/>
    </row>
    <row r="30">
      <c r="A30" s="146">
        <v>45059.0</v>
      </c>
      <c r="B30" s="2" t="s">
        <v>94</v>
      </c>
      <c r="C30" s="2" t="s">
        <v>87</v>
      </c>
      <c r="D30" s="2" t="s">
        <v>157</v>
      </c>
      <c r="E30" s="147">
        <v>550.0</v>
      </c>
      <c r="F30" s="2" t="s">
        <v>161</v>
      </c>
      <c r="G30" s="2" t="s">
        <v>85</v>
      </c>
      <c r="H30" s="2" t="s">
        <v>159</v>
      </c>
      <c r="I30" s="148">
        <f>IF(Dataset!$G30='Sheet 1 week 1'!$E$7,1,0)</f>
        <v>0</v>
      </c>
      <c r="J30" s="148" t="str">
        <f>IF(OR(Dataset!$B30="ABC Manufacturing",Dataset!$B30="123 Industries"), "Yes", "No")</f>
        <v>Yes</v>
      </c>
      <c r="K30" s="148" t="str">
        <f>IF(COUNTIFS(Dataset!$B$2:$B$205,B30, Dataset!$A$2:$A$205, "&gt;="&amp;DATE(2021,1,1), Dataset!$A$2:$A$205, "&lt;="&amp;DATE(2022,12,31))&gt;0, "Existing Customer", "New Customer")</f>
        <v>Existing Customer</v>
      </c>
      <c r="L30" s="148">
        <f>IF(Dataset!$C30='Sheet 1 week 1'!$E$11,1,0)</f>
        <v>0</v>
      </c>
      <c r="M30" s="149"/>
      <c r="N30" s="153"/>
      <c r="O30" s="156"/>
      <c r="P30" s="143"/>
      <c r="Q30" s="143"/>
      <c r="R30" s="143"/>
      <c r="S30" s="157"/>
      <c r="T30" s="143"/>
      <c r="U30" s="143"/>
      <c r="V30" s="143"/>
      <c r="W30" s="143"/>
      <c r="X30" s="143"/>
      <c r="Y30" s="143"/>
      <c r="Z30" s="143"/>
      <c r="AA30" s="143"/>
      <c r="AB30" s="153"/>
      <c r="AC30" s="143"/>
      <c r="AD30" s="143"/>
      <c r="AE30" s="143"/>
      <c r="AF30" s="143"/>
      <c r="AG30" s="143"/>
      <c r="AH30" s="143"/>
      <c r="AI30" s="143"/>
      <c r="AJ30" s="143"/>
      <c r="AK30" s="153"/>
      <c r="AL30" s="143"/>
      <c r="AM30" s="154"/>
      <c r="AN30" s="143"/>
      <c r="AO30" s="143"/>
    </row>
    <row r="31">
      <c r="A31" s="146">
        <v>45095.0</v>
      </c>
      <c r="B31" s="2" t="s">
        <v>164</v>
      </c>
      <c r="C31" s="2" t="s">
        <v>87</v>
      </c>
      <c r="D31" s="2" t="s">
        <v>157</v>
      </c>
      <c r="E31" s="147">
        <v>950.0</v>
      </c>
      <c r="F31" s="2" t="s">
        <v>163</v>
      </c>
      <c r="G31" s="2" t="s">
        <v>85</v>
      </c>
      <c r="H31" s="2" t="s">
        <v>159</v>
      </c>
      <c r="I31" s="148">
        <f>IF(Dataset!$G31='Sheet 1 week 1'!$E$7,1,0)</f>
        <v>0</v>
      </c>
      <c r="J31" s="148" t="str">
        <f>IF(OR(Dataset!$B31="ABC Manufacturing",Dataset!$B31="123 Industries"), "Yes", "No")</f>
        <v>No</v>
      </c>
      <c r="K31" s="148" t="str">
        <f>IF(COUNTIFS(Dataset!$B$2:$B$205,B31, Dataset!$A$2:$A$205, "&gt;="&amp;DATE(2021,1,1), Dataset!$A$2:$A$205, "&lt;="&amp;DATE(2022,12,31))&gt;0, "Existing Customer", "New Customer")</f>
        <v>Existing Customer</v>
      </c>
      <c r="L31" s="148">
        <f>IF(Dataset!$C31='Sheet 1 week 1'!$E$11,1,0)</f>
        <v>0</v>
      </c>
      <c r="M31" s="149"/>
      <c r="N31" s="153"/>
      <c r="O31" s="156"/>
      <c r="P31" s="143"/>
      <c r="Q31" s="143"/>
      <c r="R31" s="143"/>
      <c r="S31" s="157"/>
      <c r="T31" s="143"/>
      <c r="U31" s="143"/>
      <c r="V31" s="143"/>
      <c r="W31" s="143"/>
      <c r="X31" s="143"/>
      <c r="Y31" s="143"/>
      <c r="Z31" s="143"/>
      <c r="AA31" s="143"/>
      <c r="AB31" s="153"/>
      <c r="AC31" s="143"/>
      <c r="AD31" s="143"/>
      <c r="AE31" s="143"/>
      <c r="AF31" s="143"/>
      <c r="AG31" s="143"/>
      <c r="AH31" s="143"/>
      <c r="AI31" s="143"/>
      <c r="AJ31" s="143"/>
      <c r="AK31" s="153"/>
      <c r="AL31" s="143"/>
      <c r="AM31" s="154"/>
      <c r="AN31" s="143"/>
      <c r="AO31" s="143"/>
    </row>
    <row r="32">
      <c r="A32" s="146">
        <v>45130.0</v>
      </c>
      <c r="B32" s="2" t="s">
        <v>95</v>
      </c>
      <c r="C32" s="2" t="s">
        <v>87</v>
      </c>
      <c r="D32" s="2" t="s">
        <v>157</v>
      </c>
      <c r="E32" s="147">
        <v>250.0</v>
      </c>
      <c r="F32" s="2" t="s">
        <v>158</v>
      </c>
      <c r="G32" s="2" t="s">
        <v>85</v>
      </c>
      <c r="H32" s="2" t="s">
        <v>159</v>
      </c>
      <c r="I32" s="148">
        <f>IF(Dataset!$G32='Sheet 1 week 1'!$E$7,1,0)</f>
        <v>0</v>
      </c>
      <c r="J32" s="148" t="str">
        <f>IF(OR(Dataset!$B32="ABC Manufacturing",Dataset!$B32="123 Industries"), "Yes", "No")</f>
        <v>Yes</v>
      </c>
      <c r="K32" s="148" t="str">
        <f>IF(COUNTIFS(Dataset!$B$2:$B$205,B32, Dataset!$A$2:$A$205, "&gt;="&amp;DATE(2021,1,1), Dataset!$A$2:$A$205, "&lt;="&amp;DATE(2022,12,31))&gt;0, "Existing Customer", "New Customer")</f>
        <v>Existing Customer</v>
      </c>
      <c r="L32" s="148">
        <f>IF(Dataset!$C32='Sheet 1 week 1'!$E$11,1,0)</f>
        <v>0</v>
      </c>
      <c r="M32" s="149"/>
      <c r="N32" s="153"/>
      <c r="O32" s="156"/>
      <c r="P32" s="143"/>
      <c r="Q32" s="143"/>
      <c r="R32" s="143"/>
      <c r="S32" s="157"/>
      <c r="T32" s="143"/>
      <c r="U32" s="143"/>
      <c r="V32" s="143"/>
      <c r="W32" s="143"/>
      <c r="X32" s="143"/>
      <c r="Y32" s="143"/>
      <c r="Z32" s="143"/>
      <c r="AA32" s="143"/>
      <c r="AB32" s="153"/>
      <c r="AC32" s="143"/>
      <c r="AD32" s="143"/>
      <c r="AE32" s="143"/>
      <c r="AF32" s="143"/>
      <c r="AG32" s="143"/>
      <c r="AH32" s="143"/>
      <c r="AI32" s="143"/>
      <c r="AJ32" s="143"/>
      <c r="AK32" s="153"/>
      <c r="AL32" s="143"/>
      <c r="AM32" s="154"/>
      <c r="AN32" s="143"/>
      <c r="AO32" s="143"/>
    </row>
    <row r="33">
      <c r="A33" s="146">
        <v>45166.0</v>
      </c>
      <c r="B33" s="2" t="s">
        <v>160</v>
      </c>
      <c r="C33" s="2" t="s">
        <v>87</v>
      </c>
      <c r="D33" s="2" t="s">
        <v>157</v>
      </c>
      <c r="E33" s="147">
        <v>750.0</v>
      </c>
      <c r="F33" s="2" t="s">
        <v>161</v>
      </c>
      <c r="G33" s="2" t="s">
        <v>85</v>
      </c>
      <c r="H33" s="2" t="s">
        <v>159</v>
      </c>
      <c r="I33" s="148">
        <f>IF(Dataset!$G33='Sheet 1 week 1'!$E$7,1,0)</f>
        <v>0</v>
      </c>
      <c r="J33" s="148" t="str">
        <f>IF(OR(Dataset!$B33="ABC Manufacturing",Dataset!$B33="123 Industries"), "Yes", "No")</f>
        <v>No</v>
      </c>
      <c r="K33" s="148" t="str">
        <f>IF(COUNTIFS(Dataset!$B$2:$B$205,B33, Dataset!$A$2:$A$205, "&gt;="&amp;DATE(2021,1,1), Dataset!$A$2:$A$205, "&lt;="&amp;DATE(2022,12,31))&gt;0, "Existing Customer", "New Customer")</f>
        <v>Existing Customer</v>
      </c>
      <c r="L33" s="148">
        <f>IF(Dataset!$C33='Sheet 1 week 1'!$E$11,1,0)</f>
        <v>0</v>
      </c>
      <c r="M33" s="149"/>
      <c r="N33" s="153"/>
      <c r="O33" s="156"/>
      <c r="P33" s="143"/>
      <c r="Q33" s="143"/>
      <c r="R33" s="143"/>
      <c r="S33" s="157"/>
      <c r="T33" s="143"/>
      <c r="U33" s="143"/>
      <c r="V33" s="143"/>
      <c r="W33" s="143"/>
      <c r="X33" s="143"/>
      <c r="Y33" s="143"/>
      <c r="Z33" s="143"/>
      <c r="AA33" s="143"/>
      <c r="AB33" s="153"/>
      <c r="AC33" s="143"/>
      <c r="AD33" s="143"/>
      <c r="AE33" s="143"/>
      <c r="AF33" s="143"/>
      <c r="AG33" s="143"/>
      <c r="AH33" s="143"/>
      <c r="AI33" s="143"/>
      <c r="AJ33" s="143"/>
      <c r="AK33" s="153"/>
      <c r="AL33" s="143"/>
      <c r="AM33" s="154"/>
      <c r="AN33" s="143"/>
      <c r="AO33" s="143"/>
    </row>
    <row r="34">
      <c r="A34" s="146">
        <v>45171.0</v>
      </c>
      <c r="B34" s="2" t="s">
        <v>162</v>
      </c>
      <c r="C34" s="2" t="s">
        <v>87</v>
      </c>
      <c r="D34" s="2" t="s">
        <v>157</v>
      </c>
      <c r="E34" s="147">
        <v>650.0</v>
      </c>
      <c r="F34" s="2" t="s">
        <v>163</v>
      </c>
      <c r="G34" s="2" t="s">
        <v>85</v>
      </c>
      <c r="H34" s="2" t="s">
        <v>159</v>
      </c>
      <c r="I34" s="148">
        <f>IF(Dataset!$G34='Sheet 1 week 1'!$E$7,1,0)</f>
        <v>0</v>
      </c>
      <c r="J34" s="148" t="str">
        <f>IF(OR(Dataset!$B34="ABC Manufacturing",Dataset!$B34="123 Industries"), "Yes", "No")</f>
        <v>No</v>
      </c>
      <c r="K34" s="148" t="str">
        <f>IF(COUNTIFS(Dataset!$B$2:$B$205,B34, Dataset!$A$2:$A$205, "&gt;="&amp;DATE(2021,1,1), Dataset!$A$2:$A$205, "&lt;="&amp;DATE(2022,12,31))&gt;0, "Existing Customer", "New Customer")</f>
        <v>Existing Customer</v>
      </c>
      <c r="L34" s="148">
        <f>IF(Dataset!$C34='Sheet 1 week 1'!$E$11,1,0)</f>
        <v>0</v>
      </c>
      <c r="M34" s="149"/>
      <c r="N34" s="153"/>
      <c r="O34" s="156"/>
      <c r="P34" s="143"/>
      <c r="Q34" s="143"/>
      <c r="R34" s="143"/>
      <c r="S34" s="157"/>
      <c r="T34" s="143"/>
      <c r="U34" s="143"/>
      <c r="V34" s="143"/>
      <c r="W34" s="143"/>
      <c r="X34" s="143"/>
      <c r="Y34" s="143"/>
      <c r="Z34" s="143"/>
      <c r="AA34" s="143"/>
      <c r="AB34" s="153"/>
      <c r="AC34" s="143"/>
      <c r="AD34" s="143"/>
      <c r="AE34" s="143"/>
      <c r="AF34" s="143"/>
      <c r="AG34" s="143"/>
      <c r="AH34" s="143"/>
      <c r="AI34" s="143"/>
      <c r="AJ34" s="143"/>
      <c r="AK34" s="153"/>
      <c r="AL34" s="143"/>
      <c r="AM34" s="154"/>
      <c r="AN34" s="143"/>
      <c r="AO34" s="143"/>
    </row>
    <row r="35">
      <c r="A35" s="146">
        <v>45206.0</v>
      </c>
      <c r="B35" s="2" t="s">
        <v>94</v>
      </c>
      <c r="C35" s="2" t="s">
        <v>87</v>
      </c>
      <c r="D35" s="2" t="s">
        <v>157</v>
      </c>
      <c r="E35" s="147">
        <v>350.0</v>
      </c>
      <c r="F35" s="2" t="s">
        <v>158</v>
      </c>
      <c r="G35" s="2" t="s">
        <v>85</v>
      </c>
      <c r="H35" s="2" t="s">
        <v>159</v>
      </c>
      <c r="I35" s="148">
        <f>IF(Dataset!$G35='Sheet 1 week 1'!$E$7,1,0)</f>
        <v>0</v>
      </c>
      <c r="J35" s="148" t="str">
        <f>IF(OR(Dataset!$B35="ABC Manufacturing",Dataset!$B35="123 Industries"), "Yes", "No")</f>
        <v>Yes</v>
      </c>
      <c r="K35" s="148" t="str">
        <f>IF(COUNTIFS(Dataset!$B$2:$B$205,B35, Dataset!$A$2:$A$205, "&gt;="&amp;DATE(2021,1,1), Dataset!$A$2:$A$205, "&lt;="&amp;DATE(2022,12,31))&gt;0, "Existing Customer", "New Customer")</f>
        <v>Existing Customer</v>
      </c>
      <c r="L35" s="148">
        <f>IF(Dataset!$C35='Sheet 1 week 1'!$E$11,1,0)</f>
        <v>0</v>
      </c>
      <c r="M35" s="149"/>
      <c r="N35" s="153"/>
      <c r="O35" s="156"/>
      <c r="P35" s="143"/>
      <c r="Q35" s="143"/>
      <c r="R35" s="143"/>
      <c r="S35" s="157"/>
      <c r="T35" s="143"/>
      <c r="U35" s="143"/>
      <c r="V35" s="143"/>
      <c r="W35" s="143"/>
      <c r="X35" s="143"/>
      <c r="Y35" s="143"/>
      <c r="Z35" s="143"/>
      <c r="AA35" s="143"/>
      <c r="AB35" s="153"/>
      <c r="AC35" s="143"/>
      <c r="AD35" s="143"/>
      <c r="AE35" s="143"/>
      <c r="AF35" s="143"/>
      <c r="AG35" s="143"/>
      <c r="AH35" s="143"/>
      <c r="AI35" s="143"/>
      <c r="AJ35" s="143"/>
      <c r="AK35" s="153"/>
      <c r="AL35" s="143"/>
      <c r="AM35" s="154"/>
      <c r="AN35" s="143"/>
      <c r="AO35" s="143"/>
    </row>
    <row r="36">
      <c r="A36" s="146">
        <v>45242.0</v>
      </c>
      <c r="B36" s="2" t="s">
        <v>164</v>
      </c>
      <c r="C36" s="2" t="s">
        <v>87</v>
      </c>
      <c r="D36" s="2" t="s">
        <v>157</v>
      </c>
      <c r="E36" s="147">
        <v>150.0</v>
      </c>
      <c r="F36" s="2" t="s">
        <v>161</v>
      </c>
      <c r="G36" s="2" t="s">
        <v>85</v>
      </c>
      <c r="H36" s="2" t="s">
        <v>159</v>
      </c>
      <c r="I36" s="148">
        <f>IF(Dataset!$G36='Sheet 1 week 1'!$E$7,1,0)</f>
        <v>0</v>
      </c>
      <c r="J36" s="148" t="str">
        <f>IF(OR(Dataset!$B36="ABC Manufacturing",Dataset!$B36="123 Industries"), "Yes", "No")</f>
        <v>No</v>
      </c>
      <c r="K36" s="148" t="str">
        <f>IF(COUNTIFS(Dataset!$B$2:$B$205,B36, Dataset!$A$2:$A$205, "&gt;="&amp;DATE(2021,1,1), Dataset!$A$2:$A$205, "&lt;="&amp;DATE(2022,12,31))&gt;0, "Existing Customer", "New Customer")</f>
        <v>Existing Customer</v>
      </c>
      <c r="L36" s="148">
        <f>IF(Dataset!$C36='Sheet 1 week 1'!$E$11,1,0)</f>
        <v>0</v>
      </c>
      <c r="M36" s="149"/>
      <c r="N36" s="153"/>
      <c r="O36" s="156"/>
      <c r="P36" s="143"/>
      <c r="Q36" s="143"/>
      <c r="R36" s="143"/>
      <c r="S36" s="157"/>
      <c r="T36" s="143"/>
      <c r="U36" s="143"/>
      <c r="V36" s="143"/>
      <c r="W36" s="143"/>
      <c r="X36" s="143"/>
      <c r="Y36" s="143"/>
      <c r="Z36" s="143"/>
      <c r="AA36" s="143"/>
      <c r="AB36" s="153"/>
      <c r="AC36" s="143"/>
      <c r="AD36" s="143"/>
      <c r="AE36" s="143"/>
      <c r="AF36" s="143"/>
      <c r="AG36" s="143"/>
      <c r="AH36" s="143"/>
      <c r="AI36" s="143"/>
      <c r="AJ36" s="143"/>
      <c r="AK36" s="153"/>
      <c r="AL36" s="143"/>
      <c r="AM36" s="154"/>
      <c r="AN36" s="143"/>
      <c r="AO36" s="143"/>
    </row>
    <row r="37">
      <c r="A37" s="146">
        <v>45277.0</v>
      </c>
      <c r="B37" s="2" t="s">
        <v>95</v>
      </c>
      <c r="C37" s="2" t="s">
        <v>87</v>
      </c>
      <c r="D37" s="2" t="s">
        <v>157</v>
      </c>
      <c r="E37" s="147">
        <v>850.0</v>
      </c>
      <c r="F37" s="2" t="s">
        <v>163</v>
      </c>
      <c r="G37" s="2" t="s">
        <v>85</v>
      </c>
      <c r="H37" s="2" t="s">
        <v>159</v>
      </c>
      <c r="I37" s="148">
        <f>IF(Dataset!$G37='Sheet 1 week 1'!$E$7,1,0)</f>
        <v>0</v>
      </c>
      <c r="J37" s="148" t="str">
        <f>IF(OR(Dataset!$B37="ABC Manufacturing",Dataset!$B37="123 Industries"), "Yes", "No")</f>
        <v>Yes</v>
      </c>
      <c r="K37" s="148" t="str">
        <f>IF(COUNTIFS(Dataset!$B$2:$B$205,B37, Dataset!$A$2:$A$205, "&gt;="&amp;DATE(2021,1,1), Dataset!$A$2:$A$205, "&lt;="&amp;DATE(2022,12,31))&gt;0, "Existing Customer", "New Customer")</f>
        <v>Existing Customer</v>
      </c>
      <c r="L37" s="148">
        <f>IF(Dataset!$C37='Sheet 1 week 1'!$E$11,1,0)</f>
        <v>0</v>
      </c>
      <c r="M37" s="149"/>
      <c r="N37" s="153"/>
      <c r="O37" s="156"/>
      <c r="P37" s="143"/>
      <c r="Q37" s="143"/>
      <c r="R37" s="143"/>
      <c r="S37" s="157"/>
      <c r="T37" s="143"/>
      <c r="U37" s="143"/>
      <c r="V37" s="143"/>
      <c r="W37" s="143"/>
      <c r="X37" s="143"/>
      <c r="Y37" s="143"/>
      <c r="Z37" s="143"/>
      <c r="AA37" s="143"/>
      <c r="AB37" s="153"/>
      <c r="AC37" s="143"/>
      <c r="AD37" s="143"/>
      <c r="AE37" s="143"/>
      <c r="AF37" s="143"/>
      <c r="AG37" s="143"/>
      <c r="AH37" s="143"/>
      <c r="AI37" s="143"/>
      <c r="AJ37" s="143"/>
      <c r="AK37" s="153"/>
      <c r="AL37" s="143"/>
      <c r="AM37" s="154"/>
      <c r="AN37" s="143"/>
      <c r="AO37" s="143"/>
    </row>
    <row r="38">
      <c r="A38" s="146">
        <v>44206.0</v>
      </c>
      <c r="B38" s="2" t="s">
        <v>95</v>
      </c>
      <c r="C38" s="2" t="s">
        <v>87</v>
      </c>
      <c r="D38" s="2" t="s">
        <v>157</v>
      </c>
      <c r="E38" s="147">
        <v>500.5</v>
      </c>
      <c r="F38" s="2" t="s">
        <v>158</v>
      </c>
      <c r="G38" s="2" t="s">
        <v>85</v>
      </c>
      <c r="H38" s="2" t="s">
        <v>159</v>
      </c>
      <c r="I38" s="148">
        <f>IF(Dataset!$G38='Sheet 1 week 1'!$E$7,1,0)</f>
        <v>0</v>
      </c>
      <c r="J38" s="148" t="str">
        <f>IF(OR(Dataset!$B38="ABC Manufacturing",Dataset!$B38="123 Industries"), "Yes", "No")</f>
        <v>Yes</v>
      </c>
      <c r="K38" s="148" t="str">
        <f>IF(COUNTIFS(Dataset!$B$2:$B$205,B38, Dataset!$A$2:$A$205, "&gt;="&amp;DATE(2021,1,1), Dataset!$A$2:$A$205, "&lt;="&amp;DATE(2022,12,31))&gt;0, "Existing Customer", "New Customer")</f>
        <v>Existing Customer</v>
      </c>
      <c r="L38" s="148">
        <f>IF(Dataset!$C38='Sheet 1 week 1'!$E$11,1,0)</f>
        <v>0</v>
      </c>
      <c r="M38" s="149"/>
      <c r="N38" s="153"/>
      <c r="O38" s="156"/>
      <c r="P38" s="143"/>
      <c r="Q38" s="143"/>
      <c r="R38" s="143"/>
      <c r="S38" s="157"/>
      <c r="T38" s="143"/>
      <c r="U38" s="143"/>
      <c r="V38" s="143"/>
      <c r="W38" s="143"/>
      <c r="X38" s="143"/>
      <c r="Y38" s="143"/>
      <c r="Z38" s="143"/>
      <c r="AA38" s="143"/>
      <c r="AB38" s="153"/>
      <c r="AC38" s="143"/>
      <c r="AD38" s="143"/>
      <c r="AE38" s="143"/>
      <c r="AF38" s="143"/>
      <c r="AG38" s="143"/>
      <c r="AH38" s="143"/>
      <c r="AI38" s="143"/>
      <c r="AJ38" s="143"/>
      <c r="AK38" s="153"/>
      <c r="AL38" s="143"/>
      <c r="AM38" s="154"/>
      <c r="AN38" s="143"/>
      <c r="AO38" s="143"/>
    </row>
    <row r="39">
      <c r="A39" s="146">
        <v>44242.0</v>
      </c>
      <c r="B39" s="2" t="s">
        <v>160</v>
      </c>
      <c r="C39" s="2" t="s">
        <v>87</v>
      </c>
      <c r="D39" s="2" t="s">
        <v>157</v>
      </c>
      <c r="E39" s="2">
        <v>700.75</v>
      </c>
      <c r="F39" s="2" t="s">
        <v>161</v>
      </c>
      <c r="G39" s="2" t="s">
        <v>85</v>
      </c>
      <c r="H39" s="2" t="s">
        <v>159</v>
      </c>
      <c r="I39" s="148">
        <f>IF(Dataset!$G39='Sheet 1 week 1'!$E$7,1,0)</f>
        <v>0</v>
      </c>
      <c r="J39" s="148" t="str">
        <f>IF(OR(Dataset!$B39="ABC Manufacturing",Dataset!$B39="123 Industries"), "Yes", "No")</f>
        <v>No</v>
      </c>
      <c r="K39" s="148" t="str">
        <f>IF(COUNTIFS(Dataset!$B$2:$B$205,B39, Dataset!$A$2:$A$205, "&gt;="&amp;DATE(2021,1,1), Dataset!$A$2:$A$205, "&lt;="&amp;DATE(2022,12,31))&gt;0, "Existing Customer", "New Customer")</f>
        <v>Existing Customer</v>
      </c>
      <c r="L39" s="148">
        <f>IF(Dataset!$C39='Sheet 1 week 1'!$E$11,1,0)</f>
        <v>0</v>
      </c>
      <c r="M39" s="149"/>
      <c r="N39" s="153"/>
      <c r="O39" s="156"/>
      <c r="P39" s="143"/>
      <c r="Q39" s="143"/>
      <c r="R39" s="143"/>
      <c r="S39" s="157"/>
      <c r="T39" s="143"/>
      <c r="U39" s="143"/>
      <c r="V39" s="143"/>
      <c r="W39" s="143"/>
      <c r="X39" s="143"/>
      <c r="Y39" s="143"/>
      <c r="Z39" s="143"/>
      <c r="AA39" s="143"/>
      <c r="AB39" s="153"/>
      <c r="AC39" s="143"/>
      <c r="AD39" s="143"/>
      <c r="AE39" s="143"/>
      <c r="AF39" s="143"/>
      <c r="AG39" s="143"/>
      <c r="AH39" s="143"/>
      <c r="AI39" s="143"/>
      <c r="AJ39" s="143"/>
      <c r="AK39" s="153"/>
      <c r="AL39" s="143"/>
      <c r="AM39" s="154"/>
      <c r="AN39" s="143"/>
      <c r="AO39" s="143"/>
    </row>
    <row r="40">
      <c r="A40" s="146">
        <v>44275.0</v>
      </c>
      <c r="B40" s="2" t="s">
        <v>165</v>
      </c>
      <c r="C40" s="2" t="s">
        <v>87</v>
      </c>
      <c r="D40" s="2" t="s">
        <v>157</v>
      </c>
      <c r="E40" s="2">
        <v>300.25</v>
      </c>
      <c r="F40" s="2" t="s">
        <v>163</v>
      </c>
      <c r="G40" s="2" t="s">
        <v>85</v>
      </c>
      <c r="H40" s="2" t="s">
        <v>159</v>
      </c>
      <c r="I40" s="148">
        <f>IF(Dataset!$G40='Sheet 1 week 1'!$E$7,1,0)</f>
        <v>0</v>
      </c>
      <c r="J40" s="148" t="str">
        <f>IF(OR(Dataset!$B40="ABC Manufacturing",Dataset!$B40="123 Industries"), "Yes", "No")</f>
        <v>No</v>
      </c>
      <c r="K40" s="148" t="str">
        <f>IF(COUNTIFS(Dataset!$B$2:$B$205,B40, Dataset!$A$2:$A$205, "&gt;="&amp;DATE(2021,1,1), Dataset!$A$2:$A$205, "&lt;="&amp;DATE(2022,12,31))&gt;0, "Existing Customer", "New Customer")</f>
        <v>Existing Customer</v>
      </c>
      <c r="L40" s="148">
        <f>IF(Dataset!$C40='Sheet 1 week 1'!$E$11,1,0)</f>
        <v>0</v>
      </c>
      <c r="M40" s="149"/>
      <c r="N40" s="153"/>
      <c r="O40" s="156"/>
      <c r="P40" s="143"/>
      <c r="Q40" s="143"/>
      <c r="R40" s="143"/>
      <c r="S40" s="157"/>
      <c r="T40" s="143"/>
      <c r="U40" s="143"/>
      <c r="V40" s="143"/>
      <c r="W40" s="143"/>
      <c r="X40" s="143"/>
      <c r="Y40" s="143"/>
      <c r="Z40" s="143"/>
      <c r="AA40" s="143"/>
      <c r="AB40" s="153"/>
      <c r="AC40" s="143"/>
      <c r="AD40" s="143"/>
      <c r="AE40" s="143"/>
      <c r="AF40" s="143"/>
      <c r="AG40" s="143"/>
      <c r="AH40" s="143"/>
      <c r="AI40" s="143"/>
      <c r="AJ40" s="143"/>
      <c r="AK40" s="153"/>
      <c r="AL40" s="143"/>
      <c r="AM40" s="154"/>
      <c r="AN40" s="143"/>
      <c r="AO40" s="143"/>
    </row>
    <row r="41">
      <c r="A41" s="146">
        <v>44291.0</v>
      </c>
      <c r="B41" s="2" t="s">
        <v>166</v>
      </c>
      <c r="C41" s="2" t="s">
        <v>87</v>
      </c>
      <c r="D41" s="2" t="s">
        <v>157</v>
      </c>
      <c r="E41" s="2">
        <v>900.8</v>
      </c>
      <c r="F41" s="2" t="s">
        <v>158</v>
      </c>
      <c r="G41" s="2" t="s">
        <v>85</v>
      </c>
      <c r="H41" s="2" t="s">
        <v>159</v>
      </c>
      <c r="I41" s="148">
        <f>IF(Dataset!$G41='Sheet 1 week 1'!$E$7,1,0)</f>
        <v>0</v>
      </c>
      <c r="J41" s="148" t="str">
        <f>IF(OR(Dataset!$B41="ABC Manufacturing",Dataset!$B41="123 Industries"), "Yes", "No")</f>
        <v>No</v>
      </c>
      <c r="K41" s="148" t="str">
        <f>IF(COUNTIFS(Dataset!$B$2:$B$205,B41, Dataset!$A$2:$A$205, "&gt;="&amp;DATE(2021,1,1), Dataset!$A$2:$A$205, "&lt;="&amp;DATE(2022,12,31))&gt;0, "Existing Customer", "New Customer")</f>
        <v>Existing Customer</v>
      </c>
      <c r="L41" s="148">
        <f>IF(Dataset!$C41='Sheet 1 week 1'!$E$11,1,0)</f>
        <v>0</v>
      </c>
      <c r="M41" s="149"/>
      <c r="N41" s="153"/>
      <c r="O41" s="156"/>
      <c r="P41" s="143"/>
      <c r="Q41" s="143"/>
      <c r="R41" s="143"/>
      <c r="S41" s="157"/>
      <c r="T41" s="143"/>
      <c r="U41" s="143"/>
      <c r="V41" s="143"/>
      <c r="W41" s="143"/>
      <c r="X41" s="143"/>
      <c r="Y41" s="143"/>
      <c r="Z41" s="143"/>
      <c r="AA41" s="143"/>
      <c r="AB41" s="153"/>
      <c r="AC41" s="143"/>
      <c r="AD41" s="143"/>
      <c r="AE41" s="143"/>
      <c r="AF41" s="143"/>
      <c r="AG41" s="143"/>
      <c r="AH41" s="143"/>
      <c r="AI41" s="143"/>
      <c r="AJ41" s="143"/>
      <c r="AK41" s="153"/>
      <c r="AL41" s="143"/>
      <c r="AM41" s="154"/>
      <c r="AN41" s="143"/>
      <c r="AO41" s="143"/>
    </row>
    <row r="42">
      <c r="A42" s="146">
        <v>44326.0</v>
      </c>
      <c r="B42" s="2" t="s">
        <v>167</v>
      </c>
      <c r="C42" s="2" t="s">
        <v>87</v>
      </c>
      <c r="D42" s="2" t="s">
        <v>157</v>
      </c>
      <c r="E42" s="2">
        <v>400.6</v>
      </c>
      <c r="F42" s="2" t="s">
        <v>161</v>
      </c>
      <c r="G42" s="2" t="s">
        <v>85</v>
      </c>
      <c r="H42" s="2" t="s">
        <v>159</v>
      </c>
      <c r="I42" s="148">
        <f>IF(Dataset!$G42='Sheet 1 week 1'!$E$7,1,0)</f>
        <v>0</v>
      </c>
      <c r="J42" s="148" t="str">
        <f>IF(OR(Dataset!$B42="ABC Manufacturing",Dataset!$B42="123 Industries"), "Yes", "No")</f>
        <v>No</v>
      </c>
      <c r="K42" s="148" t="str">
        <f>IF(COUNTIFS(Dataset!$B$2:$B$205,B42, Dataset!$A$2:$A$205, "&gt;="&amp;DATE(2021,1,1), Dataset!$A$2:$A$205, "&lt;="&amp;DATE(2022,12,31))&gt;0, "Existing Customer", "New Customer")</f>
        <v>Existing Customer</v>
      </c>
      <c r="L42" s="148">
        <f>IF(Dataset!$C42='Sheet 1 week 1'!$E$11,1,0)</f>
        <v>0</v>
      </c>
      <c r="M42" s="149"/>
      <c r="N42" s="153"/>
      <c r="O42" s="156"/>
      <c r="P42" s="143"/>
      <c r="Q42" s="143"/>
      <c r="R42" s="143"/>
      <c r="S42" s="157"/>
      <c r="T42" s="143"/>
      <c r="U42" s="143"/>
      <c r="V42" s="143"/>
      <c r="W42" s="143"/>
      <c r="X42" s="143"/>
      <c r="Y42" s="143"/>
      <c r="Z42" s="143"/>
      <c r="AA42" s="143"/>
      <c r="AB42" s="153"/>
      <c r="AC42" s="143"/>
      <c r="AD42" s="143"/>
      <c r="AE42" s="143"/>
      <c r="AF42" s="143"/>
      <c r="AG42" s="143"/>
      <c r="AH42" s="143"/>
      <c r="AI42" s="143"/>
      <c r="AJ42" s="143"/>
      <c r="AK42" s="153"/>
      <c r="AL42" s="143"/>
      <c r="AM42" s="154"/>
      <c r="AN42" s="143"/>
      <c r="AO42" s="143"/>
    </row>
    <row r="43">
      <c r="A43" s="146">
        <v>44362.0</v>
      </c>
      <c r="B43" s="2" t="s">
        <v>168</v>
      </c>
      <c r="C43" s="2" t="s">
        <v>87</v>
      </c>
      <c r="D43" s="2" t="s">
        <v>157</v>
      </c>
      <c r="E43" s="2">
        <v>600.35</v>
      </c>
      <c r="F43" s="2" t="s">
        <v>163</v>
      </c>
      <c r="G43" s="2" t="s">
        <v>85</v>
      </c>
      <c r="H43" s="2" t="s">
        <v>159</v>
      </c>
      <c r="I43" s="148">
        <f>IF(Dataset!$G43='Sheet 1 week 1'!$E$7,1,0)</f>
        <v>0</v>
      </c>
      <c r="J43" s="148" t="str">
        <f>IF(OR(Dataset!$B43="ABC Manufacturing",Dataset!$B43="123 Industries"), "Yes", "No")</f>
        <v>No</v>
      </c>
      <c r="K43" s="148" t="str">
        <f>IF(COUNTIFS(Dataset!$B$2:$B$205,B43, Dataset!$A$2:$A$205, "&gt;="&amp;DATE(2021,1,1), Dataset!$A$2:$A$205, "&lt;="&amp;DATE(2022,12,31))&gt;0, "Existing Customer", "New Customer")</f>
        <v>Existing Customer</v>
      </c>
      <c r="L43" s="148">
        <f>IF(Dataset!$C43='Sheet 1 week 1'!$E$11,1,0)</f>
        <v>0</v>
      </c>
      <c r="M43" s="149"/>
      <c r="N43" s="153"/>
      <c r="O43" s="156"/>
      <c r="P43" s="143"/>
      <c r="Q43" s="143"/>
      <c r="R43" s="143"/>
      <c r="S43" s="157"/>
      <c r="T43" s="143"/>
      <c r="U43" s="143"/>
      <c r="V43" s="143"/>
      <c r="W43" s="143"/>
      <c r="X43" s="143"/>
      <c r="Y43" s="143"/>
      <c r="Z43" s="143"/>
      <c r="AA43" s="143"/>
      <c r="AB43" s="153"/>
      <c r="AC43" s="143"/>
      <c r="AD43" s="143"/>
      <c r="AE43" s="143"/>
      <c r="AF43" s="143"/>
      <c r="AG43" s="143"/>
      <c r="AH43" s="143"/>
      <c r="AI43" s="143"/>
      <c r="AJ43" s="143"/>
      <c r="AK43" s="153"/>
      <c r="AL43" s="143"/>
      <c r="AM43" s="154"/>
      <c r="AN43" s="143"/>
      <c r="AO43" s="143"/>
    </row>
    <row r="44">
      <c r="A44" s="146">
        <v>44397.0</v>
      </c>
      <c r="B44" s="2" t="s">
        <v>169</v>
      </c>
      <c r="C44" s="2" t="s">
        <v>87</v>
      </c>
      <c r="D44" s="2" t="s">
        <v>157</v>
      </c>
      <c r="E44" s="2">
        <v>800.9</v>
      </c>
      <c r="F44" s="2" t="s">
        <v>158</v>
      </c>
      <c r="G44" s="2" t="s">
        <v>85</v>
      </c>
      <c r="H44" s="2" t="s">
        <v>159</v>
      </c>
      <c r="I44" s="148">
        <f>IF(Dataset!$G44='Sheet 1 week 1'!$E$7,1,0)</f>
        <v>0</v>
      </c>
      <c r="J44" s="148" t="str">
        <f>IF(OR(Dataset!$B44="ABC Manufacturing",Dataset!$B44="123 Industries"), "Yes", "No")</f>
        <v>No</v>
      </c>
      <c r="K44" s="148" t="str">
        <f>IF(COUNTIFS(Dataset!$B$2:$B$205,B44, Dataset!$A$2:$A$205, "&gt;="&amp;DATE(2021,1,1), Dataset!$A$2:$A$205, "&lt;="&amp;DATE(2022,12,31))&gt;0, "Existing Customer", "New Customer")</f>
        <v>Existing Customer</v>
      </c>
      <c r="L44" s="148">
        <f>IF(Dataset!$C44='Sheet 1 week 1'!$E$11,1,0)</f>
        <v>0</v>
      </c>
      <c r="M44" s="149"/>
      <c r="N44" s="153"/>
      <c r="O44" s="156"/>
      <c r="P44" s="143"/>
      <c r="Q44" s="143"/>
      <c r="R44" s="143"/>
      <c r="S44" s="143"/>
      <c r="T44" s="143"/>
      <c r="U44" s="143"/>
      <c r="V44" s="143"/>
      <c r="W44" s="143"/>
      <c r="X44" s="143"/>
      <c r="Y44" s="143"/>
      <c r="Z44" s="143"/>
      <c r="AA44" s="143"/>
      <c r="AB44" s="153"/>
      <c r="AC44" s="143"/>
      <c r="AD44" s="143"/>
      <c r="AE44" s="143"/>
      <c r="AF44" s="143"/>
      <c r="AG44" s="143"/>
      <c r="AH44" s="143"/>
      <c r="AI44" s="143"/>
      <c r="AJ44" s="143"/>
      <c r="AK44" s="153"/>
      <c r="AL44" s="143"/>
      <c r="AM44" s="154"/>
      <c r="AN44" s="143"/>
      <c r="AO44" s="143"/>
    </row>
    <row r="45">
      <c r="A45" s="146">
        <v>44433.0</v>
      </c>
      <c r="B45" s="2" t="s">
        <v>170</v>
      </c>
      <c r="C45" s="2" t="s">
        <v>87</v>
      </c>
      <c r="D45" s="2" t="s">
        <v>157</v>
      </c>
      <c r="E45" s="2">
        <v>200.75</v>
      </c>
      <c r="F45" s="2" t="s">
        <v>161</v>
      </c>
      <c r="G45" s="2" t="s">
        <v>85</v>
      </c>
      <c r="H45" s="2" t="s">
        <v>159</v>
      </c>
      <c r="I45" s="148">
        <f>IF(Dataset!$G45='Sheet 1 week 1'!$E$7,1,0)</f>
        <v>0</v>
      </c>
      <c r="J45" s="148" t="str">
        <f>IF(OR(Dataset!$B45="ABC Manufacturing",Dataset!$B45="123 Industries"), "Yes", "No")</f>
        <v>No</v>
      </c>
      <c r="K45" s="148" t="str">
        <f>IF(COUNTIFS(Dataset!$B$2:$B$205,B45, Dataset!$A$2:$A$205, "&gt;="&amp;DATE(2021,1,1), Dataset!$A$2:$A$205, "&lt;="&amp;DATE(2022,12,31))&gt;0, "Existing Customer", "New Customer")</f>
        <v>Existing Customer</v>
      </c>
      <c r="L45" s="148">
        <f>IF(Dataset!$C45='Sheet 1 week 1'!$E$11,1,0)</f>
        <v>0</v>
      </c>
      <c r="M45" s="149"/>
      <c r="N45" s="153"/>
      <c r="O45" s="156"/>
      <c r="P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  <c r="AA45" s="143"/>
      <c r="AB45" s="153"/>
      <c r="AC45" s="143"/>
      <c r="AD45" s="143"/>
      <c r="AE45" s="143"/>
      <c r="AF45" s="143"/>
      <c r="AG45" s="143"/>
      <c r="AH45" s="143"/>
      <c r="AI45" s="143"/>
      <c r="AJ45" s="143"/>
      <c r="AK45" s="153"/>
      <c r="AL45" s="143"/>
      <c r="AM45" s="154"/>
      <c r="AN45" s="143"/>
      <c r="AO45" s="143"/>
    </row>
    <row r="46">
      <c r="A46" s="146">
        <v>44469.0</v>
      </c>
      <c r="B46" s="2" t="s">
        <v>171</v>
      </c>
      <c r="C46" s="2" t="s">
        <v>87</v>
      </c>
      <c r="D46" s="2" t="s">
        <v>157</v>
      </c>
      <c r="E46" s="2">
        <v>1000.45</v>
      </c>
      <c r="F46" s="2" t="s">
        <v>163</v>
      </c>
      <c r="G46" s="2" t="s">
        <v>85</v>
      </c>
      <c r="H46" s="2" t="s">
        <v>159</v>
      </c>
      <c r="I46" s="148">
        <f>IF(Dataset!$G46='Sheet 1 week 1'!$E$7,1,0)</f>
        <v>0</v>
      </c>
      <c r="J46" s="148" t="str">
        <f>IF(OR(Dataset!$B46="ABC Manufacturing",Dataset!$B46="123 Industries"), "Yes", "No")</f>
        <v>No</v>
      </c>
      <c r="K46" s="148" t="str">
        <f>IF(COUNTIFS(Dataset!$B$2:$B$205,B46, Dataset!$A$2:$A$205, "&gt;="&amp;DATE(2021,1,1), Dataset!$A$2:$A$205, "&lt;="&amp;DATE(2022,12,31))&gt;0, "Existing Customer", "New Customer")</f>
        <v>Existing Customer</v>
      </c>
      <c r="L46" s="148">
        <f>IF(Dataset!$C46='Sheet 1 week 1'!$E$11,1,0)</f>
        <v>0</v>
      </c>
      <c r="M46" s="149"/>
      <c r="N46" s="153"/>
      <c r="O46" s="156"/>
      <c r="P46" s="143"/>
      <c r="Q46" s="143"/>
      <c r="R46" s="143"/>
      <c r="S46" s="143"/>
      <c r="T46" s="143"/>
      <c r="U46" s="143"/>
      <c r="V46" s="143"/>
      <c r="W46" s="143"/>
      <c r="X46" s="143"/>
      <c r="Y46" s="143"/>
      <c r="Z46" s="143"/>
      <c r="AA46" s="143"/>
      <c r="AB46" s="153"/>
      <c r="AC46" s="143"/>
      <c r="AD46" s="143"/>
      <c r="AE46" s="143"/>
      <c r="AF46" s="143"/>
      <c r="AG46" s="143"/>
      <c r="AH46" s="143"/>
      <c r="AI46" s="143"/>
      <c r="AJ46" s="143"/>
      <c r="AK46" s="153"/>
      <c r="AL46" s="143"/>
      <c r="AM46" s="154"/>
      <c r="AN46" s="143"/>
      <c r="AO46" s="143"/>
    </row>
    <row r="47">
      <c r="A47" s="146">
        <v>44474.0</v>
      </c>
      <c r="B47" s="2" t="s">
        <v>172</v>
      </c>
      <c r="C47" s="2" t="s">
        <v>87</v>
      </c>
      <c r="D47" s="2" t="s">
        <v>157</v>
      </c>
      <c r="E47" s="2">
        <v>550.25</v>
      </c>
      <c r="F47" s="2" t="s">
        <v>158</v>
      </c>
      <c r="G47" s="2" t="s">
        <v>85</v>
      </c>
      <c r="H47" s="2" t="s">
        <v>159</v>
      </c>
      <c r="I47" s="148">
        <f>IF(Dataset!$G47='Sheet 1 week 1'!$E$7,1,0)</f>
        <v>0</v>
      </c>
      <c r="J47" s="148" t="str">
        <f>IF(OR(Dataset!$B47="ABC Manufacturing",Dataset!$B47="123 Industries"), "Yes", "No")</f>
        <v>No</v>
      </c>
      <c r="K47" s="148" t="str">
        <f>IF(COUNTIFS(Dataset!$B$2:$B$205,B47, Dataset!$A$2:$A$205, "&gt;="&amp;DATE(2021,1,1), Dataset!$A$2:$A$205, "&lt;="&amp;DATE(2022,12,31))&gt;0, "Existing Customer", "New Customer")</f>
        <v>Existing Customer</v>
      </c>
      <c r="L47" s="148">
        <f>IF(Dataset!$C47='Sheet 1 week 1'!$E$11,1,0)</f>
        <v>0</v>
      </c>
      <c r="M47" s="149"/>
      <c r="N47" s="153"/>
      <c r="O47" s="156"/>
      <c r="P47" s="143"/>
      <c r="Q47" s="143"/>
      <c r="R47" s="143"/>
      <c r="S47" s="143"/>
      <c r="T47" s="143"/>
      <c r="U47" s="143"/>
      <c r="V47" s="143"/>
      <c r="W47" s="143"/>
      <c r="X47" s="143"/>
      <c r="Y47" s="143"/>
      <c r="Z47" s="143"/>
      <c r="AA47" s="143"/>
      <c r="AB47" s="153"/>
      <c r="AC47" s="143"/>
      <c r="AD47" s="143"/>
      <c r="AE47" s="143"/>
      <c r="AF47" s="143"/>
      <c r="AG47" s="143"/>
      <c r="AH47" s="143"/>
      <c r="AI47" s="143"/>
      <c r="AJ47" s="143"/>
      <c r="AK47" s="153"/>
      <c r="AL47" s="143"/>
      <c r="AM47" s="154"/>
      <c r="AN47" s="143"/>
      <c r="AO47" s="143"/>
    </row>
    <row r="48">
      <c r="A48" s="146">
        <v>44510.0</v>
      </c>
      <c r="B48" s="2" t="s">
        <v>173</v>
      </c>
      <c r="C48" s="2" t="s">
        <v>87</v>
      </c>
      <c r="D48" s="2" t="s">
        <v>157</v>
      </c>
      <c r="E48" s="2">
        <v>450.7</v>
      </c>
      <c r="F48" s="2" t="s">
        <v>161</v>
      </c>
      <c r="G48" s="2" t="s">
        <v>85</v>
      </c>
      <c r="H48" s="2" t="s">
        <v>159</v>
      </c>
      <c r="I48" s="148">
        <f>IF(Dataset!$G48='Sheet 1 week 1'!$E$7,1,0)</f>
        <v>0</v>
      </c>
      <c r="J48" s="148" t="str">
        <f>IF(OR(Dataset!$B48="ABC Manufacturing",Dataset!$B48="123 Industries"), "Yes", "No")</f>
        <v>No</v>
      </c>
      <c r="K48" s="148" t="str">
        <f>IF(COUNTIFS(Dataset!$B$2:$B$205,B48, Dataset!$A$2:$A$205, "&gt;="&amp;DATE(2021,1,1), Dataset!$A$2:$A$205, "&lt;="&amp;DATE(2022,12,31))&gt;0, "Existing Customer", "New Customer")</f>
        <v>Existing Customer</v>
      </c>
      <c r="L48" s="148">
        <f>IF(Dataset!$C48='Sheet 1 week 1'!$E$11,1,0)</f>
        <v>0</v>
      </c>
      <c r="M48" s="149"/>
      <c r="N48" s="153"/>
      <c r="O48" s="156"/>
      <c r="P48" s="143"/>
      <c r="Q48" s="143"/>
      <c r="R48" s="143"/>
      <c r="S48" s="143"/>
      <c r="T48" s="143"/>
      <c r="U48" s="143"/>
      <c r="V48" s="143"/>
      <c r="W48" s="143"/>
      <c r="X48" s="143"/>
      <c r="Y48" s="143"/>
      <c r="Z48" s="143"/>
      <c r="AA48" s="143"/>
      <c r="AB48" s="153"/>
      <c r="AC48" s="143"/>
      <c r="AD48" s="143"/>
      <c r="AE48" s="143"/>
      <c r="AF48" s="143"/>
      <c r="AG48" s="143"/>
      <c r="AH48" s="143"/>
      <c r="AI48" s="143"/>
      <c r="AJ48" s="143"/>
      <c r="AK48" s="153"/>
      <c r="AL48" s="143"/>
      <c r="AM48" s="154"/>
      <c r="AN48" s="143"/>
      <c r="AO48" s="143"/>
    </row>
    <row r="49">
      <c r="A49" s="146">
        <v>44545.0</v>
      </c>
      <c r="B49" s="2" t="s">
        <v>174</v>
      </c>
      <c r="C49" s="2" t="s">
        <v>87</v>
      </c>
      <c r="D49" s="2" t="s">
        <v>157</v>
      </c>
      <c r="E49" s="2">
        <v>350.8</v>
      </c>
      <c r="F49" s="2" t="s">
        <v>163</v>
      </c>
      <c r="G49" s="2" t="s">
        <v>85</v>
      </c>
      <c r="H49" s="2" t="s">
        <v>159</v>
      </c>
      <c r="I49" s="148">
        <f>IF(Dataset!$G49='Sheet 1 week 1'!$E$7,1,0)</f>
        <v>0</v>
      </c>
      <c r="J49" s="148" t="str">
        <f>IF(OR(Dataset!$B49="ABC Manufacturing",Dataset!$B49="123 Industries"), "Yes", "No")</f>
        <v>No</v>
      </c>
      <c r="K49" s="148" t="str">
        <f>IF(COUNTIFS(Dataset!$B$2:$B$205,B49, Dataset!$A$2:$A$205, "&gt;="&amp;DATE(2021,1,1), Dataset!$A$2:$A$205, "&lt;="&amp;DATE(2022,12,31))&gt;0, "Existing Customer", "New Customer")</f>
        <v>Existing Customer</v>
      </c>
      <c r="L49" s="148">
        <f>IF(Dataset!$C49='Sheet 1 week 1'!$E$11,1,0)</f>
        <v>0</v>
      </c>
      <c r="M49" s="149"/>
      <c r="N49" s="153"/>
      <c r="O49" s="156"/>
      <c r="P49" s="143"/>
      <c r="Q49" s="143"/>
      <c r="R49" s="143"/>
      <c r="S49" s="143"/>
      <c r="T49" s="143"/>
      <c r="U49" s="143"/>
      <c r="V49" s="143"/>
      <c r="W49" s="143"/>
      <c r="X49" s="143"/>
      <c r="Y49" s="143"/>
      <c r="Z49" s="143"/>
      <c r="AA49" s="143"/>
      <c r="AB49" s="153"/>
      <c r="AC49" s="143"/>
      <c r="AD49" s="143"/>
      <c r="AE49" s="143"/>
      <c r="AF49" s="143"/>
      <c r="AG49" s="143"/>
      <c r="AH49" s="143"/>
      <c r="AI49" s="143"/>
      <c r="AJ49" s="143"/>
      <c r="AK49" s="153"/>
      <c r="AL49" s="143"/>
      <c r="AM49" s="154"/>
      <c r="AN49" s="143"/>
      <c r="AO49" s="143"/>
    </row>
    <row r="50">
      <c r="A50" s="146">
        <v>44581.0</v>
      </c>
      <c r="B50" s="2" t="s">
        <v>175</v>
      </c>
      <c r="C50" s="2" t="s">
        <v>87</v>
      </c>
      <c r="D50" s="2" t="s">
        <v>157</v>
      </c>
      <c r="E50" s="2">
        <v>950.6</v>
      </c>
      <c r="F50" s="2" t="s">
        <v>158</v>
      </c>
      <c r="G50" s="2" t="s">
        <v>85</v>
      </c>
      <c r="H50" s="2" t="s">
        <v>159</v>
      </c>
      <c r="I50" s="148">
        <f>IF(Dataset!$G50='Sheet 1 week 1'!$E$7,1,0)</f>
        <v>0</v>
      </c>
      <c r="J50" s="148" t="str">
        <f>IF(OR(Dataset!$B50="ABC Manufacturing",Dataset!$B50="123 Industries"), "Yes", "No")</f>
        <v>No</v>
      </c>
      <c r="K50" s="148" t="str">
        <f>IF(COUNTIFS(Dataset!$B$2:$B$205,B50, Dataset!$A$2:$A$205, "&gt;="&amp;DATE(2021,1,1), Dataset!$A$2:$A$205, "&lt;="&amp;DATE(2022,12,31))&gt;0, "Existing Customer", "New Customer")</f>
        <v>Existing Customer</v>
      </c>
      <c r="L50" s="148">
        <f>IF(Dataset!$C50='Sheet 1 week 1'!$E$11,1,0)</f>
        <v>0</v>
      </c>
      <c r="M50" s="149"/>
      <c r="N50" s="153"/>
      <c r="O50" s="156"/>
      <c r="P50" s="143"/>
      <c r="Q50" s="143"/>
      <c r="R50" s="143"/>
      <c r="S50" s="143"/>
      <c r="T50" s="143"/>
      <c r="U50" s="143"/>
      <c r="V50" s="143"/>
      <c r="W50" s="143"/>
      <c r="X50" s="143"/>
      <c r="Y50" s="143"/>
      <c r="Z50" s="143"/>
      <c r="AA50" s="143"/>
      <c r="AB50" s="153"/>
      <c r="AC50" s="143"/>
      <c r="AD50" s="143"/>
      <c r="AE50" s="143"/>
      <c r="AF50" s="143"/>
      <c r="AG50" s="143"/>
      <c r="AH50" s="143"/>
      <c r="AI50" s="143"/>
      <c r="AJ50" s="143"/>
      <c r="AK50" s="153"/>
      <c r="AL50" s="143"/>
      <c r="AM50" s="154"/>
      <c r="AN50" s="143"/>
      <c r="AO50" s="143"/>
    </row>
    <row r="51">
      <c r="A51" s="146">
        <v>44617.0</v>
      </c>
      <c r="B51" s="2" t="s">
        <v>176</v>
      </c>
      <c r="C51" s="2" t="s">
        <v>87</v>
      </c>
      <c r="D51" s="2" t="s">
        <v>157</v>
      </c>
      <c r="E51" s="2">
        <v>250.9</v>
      </c>
      <c r="F51" s="2" t="s">
        <v>161</v>
      </c>
      <c r="G51" s="2" t="s">
        <v>85</v>
      </c>
      <c r="H51" s="2" t="s">
        <v>159</v>
      </c>
      <c r="I51" s="148">
        <f>IF(Dataset!$G51='Sheet 1 week 1'!$E$7,1,0)</f>
        <v>0</v>
      </c>
      <c r="J51" s="148" t="str">
        <f>IF(OR(Dataset!$B51="ABC Manufacturing",Dataset!$B51="123 Industries"), "Yes", "No")</f>
        <v>No</v>
      </c>
      <c r="K51" s="148" t="str">
        <f>IF(COUNTIFS(Dataset!$B$2:$B$205,B51, Dataset!$A$2:$A$205, "&gt;="&amp;DATE(2021,1,1), Dataset!$A$2:$A$205, "&lt;="&amp;DATE(2022,12,31))&gt;0, "Existing Customer", "New Customer")</f>
        <v>Existing Customer</v>
      </c>
      <c r="L51" s="148">
        <f>IF(Dataset!$C51='Sheet 1 week 1'!$E$11,1,0)</f>
        <v>0</v>
      </c>
      <c r="M51" s="149"/>
      <c r="N51" s="153"/>
      <c r="O51" s="156"/>
      <c r="P51" s="143"/>
      <c r="Q51" s="143"/>
      <c r="R51" s="143"/>
      <c r="S51" s="143"/>
      <c r="T51" s="143"/>
      <c r="U51" s="143"/>
      <c r="V51" s="143"/>
      <c r="W51" s="143"/>
      <c r="X51" s="143"/>
      <c r="Y51" s="143"/>
      <c r="Z51" s="143"/>
      <c r="AA51" s="143"/>
      <c r="AB51" s="153"/>
      <c r="AC51" s="143"/>
      <c r="AD51" s="143"/>
      <c r="AE51" s="143"/>
      <c r="AF51" s="143"/>
      <c r="AG51" s="143"/>
      <c r="AH51" s="143"/>
      <c r="AI51" s="143"/>
      <c r="AJ51" s="143"/>
      <c r="AK51" s="153"/>
      <c r="AL51" s="143"/>
      <c r="AM51" s="143"/>
      <c r="AN51" s="143"/>
      <c r="AO51" s="143"/>
    </row>
    <row r="52">
      <c r="A52" s="146">
        <v>44622.0</v>
      </c>
      <c r="B52" s="2" t="s">
        <v>177</v>
      </c>
      <c r="C52" s="2" t="s">
        <v>87</v>
      </c>
      <c r="D52" s="2" t="s">
        <v>157</v>
      </c>
      <c r="E52" s="2">
        <v>750.25</v>
      </c>
      <c r="F52" s="2" t="s">
        <v>163</v>
      </c>
      <c r="G52" s="2" t="s">
        <v>85</v>
      </c>
      <c r="H52" s="2" t="s">
        <v>159</v>
      </c>
      <c r="I52" s="148">
        <f>IF(Dataset!$G52='Sheet 1 week 1'!$E$7,1,0)</f>
        <v>0</v>
      </c>
      <c r="J52" s="148" t="str">
        <f>IF(OR(Dataset!$B52="ABC Manufacturing",Dataset!$B52="123 Industries"), "Yes", "No")</f>
        <v>No</v>
      </c>
      <c r="K52" s="148" t="str">
        <f>IF(COUNTIFS(Dataset!$B$2:$B$205,B52, Dataset!$A$2:$A$205, "&gt;="&amp;DATE(2021,1,1), Dataset!$A$2:$A$205, "&lt;="&amp;DATE(2022,12,31))&gt;0, "Existing Customer", "New Customer")</f>
        <v>Existing Customer</v>
      </c>
      <c r="L52" s="148">
        <f>IF(Dataset!$C52='Sheet 1 week 1'!$E$11,1,0)</f>
        <v>0</v>
      </c>
      <c r="M52" s="149"/>
      <c r="N52" s="153"/>
      <c r="O52" s="156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  <c r="AA52" s="143"/>
      <c r="AB52" s="153"/>
      <c r="AC52" s="143"/>
      <c r="AD52" s="143"/>
      <c r="AE52" s="143"/>
      <c r="AF52" s="143"/>
      <c r="AG52" s="143"/>
      <c r="AH52" s="143"/>
      <c r="AI52" s="143"/>
      <c r="AJ52" s="143"/>
      <c r="AK52" s="153"/>
      <c r="AL52" s="143"/>
      <c r="AM52" s="143"/>
      <c r="AN52" s="143"/>
      <c r="AO52" s="143"/>
    </row>
    <row r="53">
      <c r="A53" s="146">
        <v>44658.0</v>
      </c>
      <c r="B53" s="2" t="s">
        <v>178</v>
      </c>
      <c r="C53" s="2" t="s">
        <v>87</v>
      </c>
      <c r="D53" s="2" t="s">
        <v>157</v>
      </c>
      <c r="E53" s="2">
        <v>850.35</v>
      </c>
      <c r="F53" s="2" t="s">
        <v>158</v>
      </c>
      <c r="G53" s="2" t="s">
        <v>85</v>
      </c>
      <c r="H53" s="2" t="s">
        <v>159</v>
      </c>
      <c r="I53" s="148">
        <f>IF(Dataset!$G53='Sheet 1 week 1'!$E$7,1,0)</f>
        <v>0</v>
      </c>
      <c r="J53" s="148" t="str">
        <f>IF(OR(Dataset!$B53="ABC Manufacturing",Dataset!$B53="123 Industries"), "Yes", "No")</f>
        <v>No</v>
      </c>
      <c r="K53" s="148" t="str">
        <f>IF(COUNTIFS(Dataset!$B$2:$B$205,B53, Dataset!$A$2:$A$205, "&gt;="&amp;DATE(2021,1,1), Dataset!$A$2:$A$205, "&lt;="&amp;DATE(2022,12,31))&gt;0, "Existing Customer", "New Customer")</f>
        <v>Existing Customer</v>
      </c>
      <c r="L53" s="148">
        <f>IF(Dataset!$C53='Sheet 1 week 1'!$E$11,1,0)</f>
        <v>0</v>
      </c>
      <c r="M53" s="149"/>
      <c r="N53" s="153"/>
      <c r="O53" s="156"/>
      <c r="P53" s="143"/>
      <c r="Q53" s="143"/>
      <c r="R53" s="143"/>
      <c r="S53" s="143"/>
      <c r="T53" s="143"/>
      <c r="U53" s="143"/>
      <c r="V53" s="143"/>
      <c r="W53" s="143"/>
      <c r="X53" s="143"/>
      <c r="Y53" s="143"/>
      <c r="Z53" s="143"/>
      <c r="AA53" s="143"/>
      <c r="AB53" s="153"/>
      <c r="AC53" s="143"/>
      <c r="AD53" s="143"/>
      <c r="AE53" s="143"/>
      <c r="AF53" s="143"/>
      <c r="AG53" s="143"/>
      <c r="AH53" s="143"/>
      <c r="AI53" s="143"/>
      <c r="AJ53" s="143"/>
      <c r="AK53" s="153"/>
      <c r="AL53" s="143"/>
      <c r="AM53" s="143"/>
      <c r="AN53" s="143"/>
      <c r="AO53" s="143"/>
    </row>
    <row r="54">
      <c r="A54" s="146">
        <v>44693.0</v>
      </c>
      <c r="B54" s="2" t="s">
        <v>179</v>
      </c>
      <c r="C54" s="2" t="s">
        <v>87</v>
      </c>
      <c r="D54" s="2" t="s">
        <v>157</v>
      </c>
      <c r="E54" s="2">
        <v>150.4</v>
      </c>
      <c r="F54" s="2" t="s">
        <v>161</v>
      </c>
      <c r="G54" s="2" t="s">
        <v>85</v>
      </c>
      <c r="H54" s="2" t="s">
        <v>159</v>
      </c>
      <c r="I54" s="148">
        <f>IF(Dataset!$G54='Sheet 1 week 1'!$E$7,1,0)</f>
        <v>0</v>
      </c>
      <c r="J54" s="148" t="str">
        <f>IF(OR(Dataset!$B54="ABC Manufacturing",Dataset!$B54="123 Industries"), "Yes", "No")</f>
        <v>No</v>
      </c>
      <c r="K54" s="148" t="str">
        <f>IF(COUNTIFS(Dataset!$B$2:$B$205,B54, Dataset!$A$2:$A$205, "&gt;="&amp;DATE(2021,1,1), Dataset!$A$2:$A$205, "&lt;="&amp;DATE(2022,12,31))&gt;0, "Existing Customer", "New Customer")</f>
        <v>Existing Customer</v>
      </c>
      <c r="L54" s="148">
        <f>IF(Dataset!$C54='Sheet 1 week 1'!$E$11,1,0)</f>
        <v>0</v>
      </c>
      <c r="M54" s="149"/>
      <c r="N54" s="153"/>
      <c r="O54" s="156"/>
      <c r="P54" s="143"/>
      <c r="Q54" s="143"/>
      <c r="R54" s="143"/>
      <c r="S54" s="143"/>
      <c r="T54" s="143"/>
      <c r="U54" s="143"/>
      <c r="V54" s="143"/>
      <c r="W54" s="143"/>
      <c r="X54" s="143"/>
      <c r="Y54" s="143"/>
      <c r="Z54" s="143"/>
      <c r="AA54" s="143"/>
      <c r="AB54" s="153"/>
      <c r="AC54" s="143"/>
      <c r="AD54" s="143"/>
      <c r="AE54" s="143"/>
      <c r="AF54" s="143"/>
      <c r="AG54" s="143"/>
      <c r="AH54" s="143"/>
      <c r="AI54" s="143"/>
      <c r="AJ54" s="143"/>
      <c r="AK54" s="153"/>
      <c r="AL54" s="143"/>
      <c r="AM54" s="143"/>
      <c r="AN54" s="143"/>
      <c r="AO54" s="143"/>
    </row>
    <row r="55">
      <c r="A55" s="146">
        <v>44729.0</v>
      </c>
      <c r="B55" s="2" t="s">
        <v>180</v>
      </c>
      <c r="C55" s="2" t="s">
        <v>87</v>
      </c>
      <c r="D55" s="2" t="s">
        <v>157</v>
      </c>
      <c r="E55" s="2">
        <v>650.75</v>
      </c>
      <c r="F55" s="2" t="s">
        <v>163</v>
      </c>
      <c r="G55" s="2" t="s">
        <v>85</v>
      </c>
      <c r="H55" s="2" t="s">
        <v>159</v>
      </c>
      <c r="I55" s="148">
        <f>IF(Dataset!$G55='Sheet 1 week 1'!$E$7,1,0)</f>
        <v>0</v>
      </c>
      <c r="J55" s="148" t="str">
        <f>IF(OR(Dataset!$B55="ABC Manufacturing",Dataset!$B55="123 Industries"), "Yes", "No")</f>
        <v>No</v>
      </c>
      <c r="K55" s="148" t="str">
        <f>IF(COUNTIFS(Dataset!$B$2:$B$205,B55, Dataset!$A$2:$A$205, "&gt;="&amp;DATE(2021,1,1), Dataset!$A$2:$A$205, "&lt;="&amp;DATE(2022,12,31))&gt;0, "Existing Customer", "New Customer")</f>
        <v>Existing Customer</v>
      </c>
      <c r="L55" s="148">
        <f>IF(Dataset!$C55='Sheet 1 week 1'!$E$11,1,0)</f>
        <v>0</v>
      </c>
      <c r="M55" s="149"/>
      <c r="N55" s="153"/>
      <c r="O55" s="156"/>
      <c r="P55" s="143"/>
      <c r="Q55" s="143"/>
      <c r="R55" s="143"/>
      <c r="S55" s="143"/>
      <c r="T55" s="143"/>
      <c r="U55" s="143"/>
      <c r="V55" s="143"/>
      <c r="W55" s="143"/>
      <c r="X55" s="143"/>
      <c r="Y55" s="143"/>
      <c r="Z55" s="143"/>
      <c r="AA55" s="143"/>
      <c r="AB55" s="153"/>
      <c r="AC55" s="143"/>
      <c r="AD55" s="143"/>
      <c r="AE55" s="143"/>
      <c r="AF55" s="143"/>
      <c r="AG55" s="143"/>
      <c r="AH55" s="143"/>
      <c r="AI55" s="143"/>
      <c r="AJ55" s="143"/>
      <c r="AK55" s="153"/>
      <c r="AL55" s="143"/>
      <c r="AM55" s="143"/>
      <c r="AN55" s="143"/>
      <c r="AO55" s="143"/>
    </row>
    <row r="56">
      <c r="A56" s="146">
        <v>44764.0</v>
      </c>
      <c r="B56" s="2" t="s">
        <v>181</v>
      </c>
      <c r="C56" s="2" t="s">
        <v>87</v>
      </c>
      <c r="D56" s="2" t="s">
        <v>157</v>
      </c>
      <c r="E56" s="2">
        <v>450.65</v>
      </c>
      <c r="F56" s="2" t="s">
        <v>158</v>
      </c>
      <c r="G56" s="2" t="s">
        <v>85</v>
      </c>
      <c r="H56" s="2" t="s">
        <v>159</v>
      </c>
      <c r="I56" s="148">
        <f>IF(Dataset!$G56='Sheet 1 week 1'!$E$7,1,0)</f>
        <v>0</v>
      </c>
      <c r="J56" s="148" t="str">
        <f>IF(OR(Dataset!$B56="ABC Manufacturing",Dataset!$B56="123 Industries"), "Yes", "No")</f>
        <v>No</v>
      </c>
      <c r="K56" s="148" t="str">
        <f>IF(COUNTIFS(Dataset!$B$2:$B$205,B56, Dataset!$A$2:$A$205, "&gt;="&amp;DATE(2021,1,1), Dataset!$A$2:$A$205, "&lt;="&amp;DATE(2022,12,31))&gt;0, "Existing Customer", "New Customer")</f>
        <v>Existing Customer</v>
      </c>
      <c r="L56" s="148">
        <f>IF(Dataset!$C56='Sheet 1 week 1'!$E$11,1,0)</f>
        <v>0</v>
      </c>
      <c r="M56" s="149"/>
      <c r="N56" s="153"/>
      <c r="O56" s="156"/>
      <c r="P56" s="143"/>
      <c r="Q56" s="143"/>
      <c r="R56" s="143"/>
      <c r="S56" s="143"/>
      <c r="T56" s="143"/>
      <c r="U56" s="143"/>
      <c r="V56" s="143"/>
      <c r="W56" s="143"/>
      <c r="X56" s="143"/>
      <c r="Y56" s="143"/>
      <c r="Z56" s="143"/>
      <c r="AA56" s="143"/>
      <c r="AB56" s="153"/>
      <c r="AC56" s="143"/>
      <c r="AD56" s="143"/>
      <c r="AE56" s="143"/>
      <c r="AF56" s="143"/>
      <c r="AG56" s="143"/>
      <c r="AH56" s="143"/>
      <c r="AI56" s="143"/>
      <c r="AJ56" s="143"/>
      <c r="AK56" s="153"/>
      <c r="AL56" s="143"/>
      <c r="AM56" s="143"/>
      <c r="AN56" s="143"/>
      <c r="AO56" s="143"/>
    </row>
    <row r="57">
      <c r="A57" s="146">
        <v>44800.0</v>
      </c>
      <c r="B57" s="2" t="s">
        <v>182</v>
      </c>
      <c r="C57" s="2" t="s">
        <v>87</v>
      </c>
      <c r="D57" s="2" t="s">
        <v>157</v>
      </c>
      <c r="E57" s="2">
        <v>550.8</v>
      </c>
      <c r="F57" s="2" t="s">
        <v>161</v>
      </c>
      <c r="G57" s="2" t="s">
        <v>85</v>
      </c>
      <c r="H57" s="2" t="s">
        <v>159</v>
      </c>
      <c r="I57" s="148">
        <f>IF(Dataset!$G57='Sheet 1 week 1'!$E$7,1,0)</f>
        <v>0</v>
      </c>
      <c r="J57" s="148" t="str">
        <f>IF(OR(Dataset!$B57="ABC Manufacturing",Dataset!$B57="123 Industries"), "Yes", "No")</f>
        <v>No</v>
      </c>
      <c r="K57" s="148" t="str">
        <f>IF(COUNTIFS(Dataset!$B$2:$B$205,B57, Dataset!$A$2:$A$205, "&gt;="&amp;DATE(2021,1,1), Dataset!$A$2:$A$205, "&lt;="&amp;DATE(2022,12,31))&gt;0, "Existing Customer", "New Customer")</f>
        <v>Existing Customer</v>
      </c>
      <c r="L57" s="148">
        <f>IF(Dataset!$C57='Sheet 1 week 1'!$E$11,1,0)</f>
        <v>0</v>
      </c>
      <c r="M57" s="149"/>
      <c r="N57" s="153"/>
      <c r="O57" s="156"/>
      <c r="P57" s="143"/>
      <c r="Q57" s="143"/>
      <c r="R57" s="143"/>
      <c r="S57" s="143"/>
      <c r="T57" s="143"/>
      <c r="U57" s="143"/>
      <c r="V57" s="143"/>
      <c r="W57" s="143"/>
      <c r="X57" s="143"/>
      <c r="Y57" s="143"/>
      <c r="Z57" s="143"/>
      <c r="AA57" s="143"/>
      <c r="AB57" s="153"/>
      <c r="AC57" s="143"/>
      <c r="AD57" s="143"/>
      <c r="AE57" s="143"/>
      <c r="AF57" s="143"/>
      <c r="AG57" s="143"/>
      <c r="AH57" s="143"/>
      <c r="AI57" s="143"/>
      <c r="AJ57" s="143"/>
      <c r="AK57" s="153"/>
      <c r="AL57" s="143"/>
      <c r="AM57" s="143"/>
      <c r="AN57" s="143"/>
      <c r="AO57" s="143"/>
    </row>
    <row r="58">
      <c r="A58" s="146">
        <v>44805.0</v>
      </c>
      <c r="B58" s="2" t="s">
        <v>183</v>
      </c>
      <c r="C58" s="2" t="s">
        <v>87</v>
      </c>
      <c r="D58" s="2" t="s">
        <v>157</v>
      </c>
      <c r="E58" s="2">
        <v>950.7</v>
      </c>
      <c r="F58" s="2" t="s">
        <v>163</v>
      </c>
      <c r="G58" s="2" t="s">
        <v>85</v>
      </c>
      <c r="H58" s="2" t="s">
        <v>159</v>
      </c>
      <c r="I58" s="148">
        <f>IF(Dataset!$G58='Sheet 1 week 1'!$E$7,1,0)</f>
        <v>0</v>
      </c>
      <c r="J58" s="148" t="str">
        <f>IF(OR(Dataset!$B58="ABC Manufacturing",Dataset!$B58="123 Industries"), "Yes", "No")</f>
        <v>No</v>
      </c>
      <c r="K58" s="148" t="str">
        <f>IF(COUNTIFS(Dataset!$B$2:$B$205,B58, Dataset!$A$2:$A$205, "&gt;="&amp;DATE(2021,1,1), Dataset!$A$2:$A$205, "&lt;="&amp;DATE(2022,12,31))&gt;0, "Existing Customer", "New Customer")</f>
        <v>Existing Customer</v>
      </c>
      <c r="L58" s="148">
        <f>IF(Dataset!$C58='Sheet 1 week 1'!$E$11,1,0)</f>
        <v>0</v>
      </c>
      <c r="M58" s="149"/>
      <c r="N58" s="153"/>
      <c r="O58" s="156"/>
      <c r="P58" s="143"/>
      <c r="Q58" s="143"/>
      <c r="R58" s="143"/>
      <c r="S58" s="143"/>
      <c r="T58" s="143"/>
      <c r="U58" s="143"/>
      <c r="V58" s="143"/>
      <c r="W58" s="143"/>
      <c r="X58" s="143"/>
      <c r="Y58" s="143"/>
      <c r="Z58" s="143"/>
      <c r="AA58" s="143"/>
      <c r="AB58" s="153"/>
      <c r="AC58" s="143"/>
      <c r="AD58" s="143"/>
      <c r="AE58" s="143"/>
      <c r="AF58" s="143"/>
      <c r="AG58" s="143"/>
      <c r="AH58" s="143"/>
      <c r="AI58" s="143"/>
      <c r="AJ58" s="143"/>
      <c r="AK58" s="153"/>
      <c r="AL58" s="143"/>
      <c r="AM58" s="143"/>
      <c r="AN58" s="143"/>
      <c r="AO58" s="143"/>
    </row>
    <row r="59">
      <c r="A59" s="146">
        <v>44840.0</v>
      </c>
      <c r="B59" s="2" t="s">
        <v>184</v>
      </c>
      <c r="C59" s="2" t="s">
        <v>87</v>
      </c>
      <c r="D59" s="2" t="s">
        <v>157</v>
      </c>
      <c r="E59" s="2">
        <v>250.9</v>
      </c>
      <c r="F59" s="2" t="s">
        <v>158</v>
      </c>
      <c r="G59" s="2" t="s">
        <v>85</v>
      </c>
      <c r="H59" s="2" t="s">
        <v>159</v>
      </c>
      <c r="I59" s="148">
        <f>IF(Dataset!$G59='Sheet 1 week 1'!$E$7,1,0)</f>
        <v>0</v>
      </c>
      <c r="J59" s="148" t="str">
        <f>IF(OR(Dataset!$B59="ABC Manufacturing",Dataset!$B59="123 Industries"), "Yes", "No")</f>
        <v>No</v>
      </c>
      <c r="K59" s="148" t="str">
        <f>IF(COUNTIFS(Dataset!$B$2:$B$205,B59, Dataset!$A$2:$A$205, "&gt;="&amp;DATE(2021,1,1), Dataset!$A$2:$A$205, "&lt;="&amp;DATE(2022,12,31))&gt;0, "Existing Customer", "New Customer")</f>
        <v>Existing Customer</v>
      </c>
      <c r="L59" s="148">
        <f>IF(Dataset!$C59='Sheet 1 week 1'!$E$11,1,0)</f>
        <v>0</v>
      </c>
      <c r="M59" s="149"/>
      <c r="N59" s="153"/>
      <c r="O59" s="156"/>
      <c r="P59" s="143"/>
      <c r="Q59" s="143"/>
      <c r="R59" s="143"/>
      <c r="S59" s="143"/>
      <c r="T59" s="143"/>
      <c r="U59" s="143"/>
      <c r="V59" s="143"/>
      <c r="W59" s="143"/>
      <c r="X59" s="143"/>
      <c r="Y59" s="143"/>
      <c r="Z59" s="143"/>
      <c r="AA59" s="143"/>
      <c r="AB59" s="153"/>
      <c r="AC59" s="143"/>
      <c r="AD59" s="143"/>
      <c r="AE59" s="143"/>
      <c r="AF59" s="143"/>
      <c r="AG59" s="143"/>
      <c r="AH59" s="143"/>
      <c r="AI59" s="143"/>
      <c r="AJ59" s="143"/>
      <c r="AK59" s="153"/>
      <c r="AL59" s="143"/>
      <c r="AM59" s="143"/>
      <c r="AN59" s="143"/>
      <c r="AO59" s="143"/>
    </row>
    <row r="60">
      <c r="A60" s="146">
        <v>44876.0</v>
      </c>
      <c r="B60" s="2" t="s">
        <v>185</v>
      </c>
      <c r="C60" s="2" t="s">
        <v>87</v>
      </c>
      <c r="D60" s="2" t="s">
        <v>157</v>
      </c>
      <c r="E60" s="2">
        <v>750.5</v>
      </c>
      <c r="F60" s="2" t="s">
        <v>161</v>
      </c>
      <c r="G60" s="2" t="s">
        <v>85</v>
      </c>
      <c r="H60" s="2" t="s">
        <v>159</v>
      </c>
      <c r="I60" s="148">
        <f>IF(Dataset!$G60='Sheet 1 week 1'!$E$7,1,0)</f>
        <v>0</v>
      </c>
      <c r="J60" s="148" t="str">
        <f>IF(OR(Dataset!$B60="ABC Manufacturing",Dataset!$B60="123 Industries"), "Yes", "No")</f>
        <v>No</v>
      </c>
      <c r="K60" s="148" t="str">
        <f>IF(COUNTIFS(Dataset!$B$2:$B$205,B60, Dataset!$A$2:$A$205, "&gt;="&amp;DATE(2021,1,1), Dataset!$A$2:$A$205, "&lt;="&amp;DATE(2022,12,31))&gt;0, "Existing Customer", "New Customer")</f>
        <v>Existing Customer</v>
      </c>
      <c r="L60" s="148">
        <f>IF(Dataset!$C60='Sheet 1 week 1'!$E$11,1,0)</f>
        <v>0</v>
      </c>
      <c r="M60" s="149"/>
      <c r="N60" s="153"/>
      <c r="O60" s="156"/>
      <c r="P60" s="143"/>
      <c r="Q60" s="143"/>
      <c r="R60" s="143"/>
      <c r="S60" s="143"/>
      <c r="T60" s="143"/>
      <c r="U60" s="143"/>
      <c r="V60" s="143"/>
      <c r="W60" s="143"/>
      <c r="X60" s="143"/>
      <c r="Y60" s="143"/>
      <c r="Z60" s="143"/>
      <c r="AA60" s="143"/>
      <c r="AB60" s="153"/>
      <c r="AC60" s="143"/>
      <c r="AD60" s="143"/>
      <c r="AE60" s="143"/>
      <c r="AF60" s="143"/>
      <c r="AG60" s="143"/>
      <c r="AH60" s="143"/>
      <c r="AI60" s="143"/>
      <c r="AJ60" s="143"/>
      <c r="AK60" s="153"/>
      <c r="AL60" s="143"/>
      <c r="AM60" s="143"/>
      <c r="AN60" s="143"/>
      <c r="AO60" s="143"/>
    </row>
    <row r="61">
      <c r="A61" s="146">
        <v>44911.0</v>
      </c>
      <c r="B61" s="2" t="s">
        <v>186</v>
      </c>
      <c r="C61" s="2" t="s">
        <v>87</v>
      </c>
      <c r="D61" s="2" t="s">
        <v>157</v>
      </c>
      <c r="E61" s="2">
        <v>650.6</v>
      </c>
      <c r="F61" s="2" t="s">
        <v>163</v>
      </c>
      <c r="G61" s="2" t="s">
        <v>85</v>
      </c>
      <c r="H61" s="2" t="s">
        <v>159</v>
      </c>
      <c r="I61" s="148">
        <f>IF(Dataset!$G61='Sheet 1 week 1'!$E$7,1,0)</f>
        <v>0</v>
      </c>
      <c r="J61" s="148" t="str">
        <f>IF(OR(Dataset!$B61="ABC Manufacturing",Dataset!$B61="123 Industries"), "Yes", "No")</f>
        <v>No</v>
      </c>
      <c r="K61" s="148" t="str">
        <f>IF(COUNTIFS(Dataset!$B$2:$B$205,B61, Dataset!$A$2:$A$205, "&gt;="&amp;DATE(2021,1,1), Dataset!$A$2:$A$205, "&lt;="&amp;DATE(2022,12,31))&gt;0, "Existing Customer", "New Customer")</f>
        <v>Existing Customer</v>
      </c>
      <c r="L61" s="148">
        <f>IF(Dataset!$C61='Sheet 1 week 1'!$E$11,1,0)</f>
        <v>0</v>
      </c>
      <c r="M61" s="149"/>
      <c r="N61" s="153"/>
      <c r="O61" s="156"/>
      <c r="P61" s="143"/>
      <c r="Q61" s="143"/>
      <c r="R61" s="143"/>
      <c r="S61" s="143"/>
      <c r="T61" s="143"/>
      <c r="U61" s="143"/>
      <c r="V61" s="143"/>
      <c r="W61" s="143"/>
      <c r="X61" s="143"/>
      <c r="Y61" s="143"/>
      <c r="Z61" s="143"/>
      <c r="AA61" s="143"/>
      <c r="AB61" s="153"/>
      <c r="AC61" s="143"/>
      <c r="AD61" s="143"/>
      <c r="AE61" s="143"/>
      <c r="AF61" s="143"/>
      <c r="AG61" s="143"/>
      <c r="AH61" s="143"/>
      <c r="AI61" s="143"/>
      <c r="AJ61" s="143"/>
      <c r="AK61" s="153"/>
      <c r="AL61" s="143"/>
      <c r="AM61" s="143"/>
      <c r="AN61" s="143"/>
      <c r="AO61" s="143"/>
    </row>
    <row r="62">
      <c r="A62" s="146">
        <v>44947.0</v>
      </c>
      <c r="B62" s="2" t="s">
        <v>99</v>
      </c>
      <c r="C62" s="2" t="s">
        <v>87</v>
      </c>
      <c r="D62" s="2" t="s">
        <v>157</v>
      </c>
      <c r="E62" s="2">
        <v>350.75</v>
      </c>
      <c r="F62" s="2" t="s">
        <v>158</v>
      </c>
      <c r="G62" s="2" t="s">
        <v>85</v>
      </c>
      <c r="H62" s="2" t="s">
        <v>159</v>
      </c>
      <c r="I62" s="148">
        <f>IF(Dataset!$G62='Sheet 1 week 1'!$E$7,1,0)</f>
        <v>0</v>
      </c>
      <c r="J62" s="148" t="str">
        <f>IF(OR(Dataset!$B62="ABC Manufacturing",Dataset!$B62="123 Industries"), "Yes", "No")</f>
        <v>No</v>
      </c>
      <c r="K62" s="148" t="str">
        <f>IF(COUNTIFS(Dataset!$B$2:$B$205,B62, Dataset!$A$2:$A$205, "&gt;="&amp;DATE(2021,1,1), Dataset!$A$2:$A$205, "&lt;="&amp;DATE(2022,12,31))&gt;0, "Existing Customer", "New Customer")</f>
        <v>New Customer</v>
      </c>
      <c r="L62" s="148">
        <f>IF(Dataset!$C62='Sheet 1 week 1'!$E$11,1,0)</f>
        <v>0</v>
      </c>
      <c r="M62" s="149"/>
      <c r="N62" s="153"/>
      <c r="O62" s="156"/>
      <c r="P62" s="143"/>
      <c r="Q62" s="143"/>
      <c r="R62" s="143"/>
      <c r="S62" s="143"/>
      <c r="T62" s="143"/>
      <c r="U62" s="143"/>
      <c r="V62" s="143"/>
      <c r="W62" s="143"/>
      <c r="X62" s="143"/>
      <c r="Y62" s="143"/>
      <c r="Z62" s="143"/>
      <c r="AA62" s="143"/>
      <c r="AB62" s="153"/>
      <c r="AC62" s="143"/>
      <c r="AD62" s="143"/>
      <c r="AE62" s="143"/>
      <c r="AF62" s="143"/>
      <c r="AG62" s="143"/>
      <c r="AH62" s="143"/>
      <c r="AI62" s="143"/>
      <c r="AJ62" s="143"/>
      <c r="AK62" s="153"/>
      <c r="AL62" s="143"/>
      <c r="AM62" s="143"/>
      <c r="AN62" s="143"/>
      <c r="AO62" s="143"/>
    </row>
    <row r="63">
      <c r="A63" s="146">
        <v>44983.0</v>
      </c>
      <c r="B63" s="2" t="s">
        <v>124</v>
      </c>
      <c r="C63" s="2" t="s">
        <v>87</v>
      </c>
      <c r="D63" s="2" t="s">
        <v>157</v>
      </c>
      <c r="E63" s="2">
        <v>150.9</v>
      </c>
      <c r="F63" s="2" t="s">
        <v>161</v>
      </c>
      <c r="G63" s="2" t="s">
        <v>85</v>
      </c>
      <c r="H63" s="2" t="s">
        <v>159</v>
      </c>
      <c r="I63" s="148">
        <f>IF(Dataset!$G63='Sheet 1 week 1'!$E$7,1,0)</f>
        <v>0</v>
      </c>
      <c r="J63" s="148" t="str">
        <f>IF(OR(Dataset!$B63="ABC Manufacturing",Dataset!$B63="123 Industries"), "Yes", "No")</f>
        <v>No</v>
      </c>
      <c r="K63" s="148" t="str">
        <f>IF(COUNTIFS(Dataset!$B$2:$B$205,B63, Dataset!$A$2:$A$205, "&gt;="&amp;DATE(2021,1,1), Dataset!$A$2:$A$205, "&lt;="&amp;DATE(2022,12,31))&gt;0, "Existing Customer", "New Customer")</f>
        <v>New Customer</v>
      </c>
      <c r="L63" s="148">
        <f>IF(Dataset!$C63='Sheet 1 week 1'!$E$11,1,0)</f>
        <v>0</v>
      </c>
      <c r="M63" s="149"/>
      <c r="N63" s="153"/>
      <c r="O63" s="156"/>
      <c r="P63" s="143"/>
      <c r="Q63" s="143"/>
      <c r="R63" s="143"/>
      <c r="S63" s="143"/>
      <c r="T63" s="143"/>
      <c r="U63" s="143"/>
      <c r="V63" s="143"/>
      <c r="W63" s="143"/>
      <c r="X63" s="143"/>
      <c r="Y63" s="143"/>
      <c r="Z63" s="143"/>
      <c r="AA63" s="143"/>
      <c r="AB63" s="153"/>
      <c r="AC63" s="143"/>
      <c r="AD63" s="143"/>
      <c r="AE63" s="143"/>
      <c r="AF63" s="143"/>
      <c r="AG63" s="143"/>
      <c r="AH63" s="143"/>
      <c r="AI63" s="143"/>
      <c r="AJ63" s="143"/>
      <c r="AK63" s="153"/>
      <c r="AL63" s="143"/>
      <c r="AM63" s="143"/>
      <c r="AN63" s="143"/>
      <c r="AO63" s="143"/>
    </row>
    <row r="64">
      <c r="A64" s="146">
        <v>44988.0</v>
      </c>
      <c r="B64" s="2" t="s">
        <v>112</v>
      </c>
      <c r="C64" s="2" t="s">
        <v>87</v>
      </c>
      <c r="D64" s="2" t="s">
        <v>157</v>
      </c>
      <c r="E64" s="2">
        <v>850.45</v>
      </c>
      <c r="F64" s="2" t="s">
        <v>163</v>
      </c>
      <c r="G64" s="2" t="s">
        <v>85</v>
      </c>
      <c r="H64" s="2" t="s">
        <v>159</v>
      </c>
      <c r="I64" s="148">
        <f>IF(Dataset!$G64='Sheet 1 week 1'!$E$7,1,0)</f>
        <v>0</v>
      </c>
      <c r="J64" s="148" t="str">
        <f>IF(OR(Dataset!$B64="ABC Manufacturing",Dataset!$B64="123 Industries"), "Yes", "No")</f>
        <v>No</v>
      </c>
      <c r="K64" s="148" t="str">
        <f>IF(COUNTIFS(Dataset!$B$2:$B$205,B64, Dataset!$A$2:$A$205, "&gt;="&amp;DATE(2021,1,1), Dataset!$A$2:$A$205, "&lt;="&amp;DATE(2022,12,31))&gt;0, "Existing Customer", "New Customer")</f>
        <v>New Customer</v>
      </c>
      <c r="L64" s="148">
        <f>IF(Dataset!$C64='Sheet 1 week 1'!$E$11,1,0)</f>
        <v>0</v>
      </c>
      <c r="M64" s="149"/>
      <c r="N64" s="153"/>
      <c r="O64" s="156"/>
      <c r="P64" s="143"/>
      <c r="Q64" s="143"/>
      <c r="R64" s="143"/>
      <c r="S64" s="143"/>
      <c r="T64" s="143"/>
      <c r="U64" s="143"/>
      <c r="V64" s="143"/>
      <c r="W64" s="143"/>
      <c r="X64" s="143"/>
      <c r="Y64" s="143"/>
      <c r="Z64" s="143"/>
      <c r="AA64" s="143"/>
      <c r="AB64" s="153"/>
      <c r="AC64" s="143"/>
      <c r="AD64" s="143"/>
      <c r="AE64" s="143"/>
      <c r="AF64" s="143"/>
      <c r="AG64" s="143"/>
      <c r="AH64" s="143"/>
      <c r="AI64" s="143"/>
      <c r="AJ64" s="143"/>
      <c r="AK64" s="153"/>
      <c r="AL64" s="143"/>
      <c r="AM64" s="143"/>
      <c r="AN64" s="143"/>
      <c r="AO64" s="143"/>
    </row>
    <row r="65">
      <c r="A65" s="146">
        <v>45024.0</v>
      </c>
      <c r="B65" s="2" t="s">
        <v>118</v>
      </c>
      <c r="C65" s="2" t="s">
        <v>87</v>
      </c>
      <c r="D65" s="2" t="s">
        <v>157</v>
      </c>
      <c r="E65" s="2">
        <v>450.8</v>
      </c>
      <c r="F65" s="2" t="s">
        <v>158</v>
      </c>
      <c r="G65" s="2" t="s">
        <v>85</v>
      </c>
      <c r="H65" s="2" t="s">
        <v>159</v>
      </c>
      <c r="I65" s="148">
        <f>IF(Dataset!$G65='Sheet 1 week 1'!$E$7,1,0)</f>
        <v>0</v>
      </c>
      <c r="J65" s="148" t="str">
        <f>IF(OR(Dataset!$B65="ABC Manufacturing",Dataset!$B65="123 Industries"), "Yes", "No")</f>
        <v>No</v>
      </c>
      <c r="K65" s="148" t="str">
        <f>IF(COUNTIFS(Dataset!$B$2:$B$205,B65, Dataset!$A$2:$A$205, "&gt;="&amp;DATE(2021,1,1), Dataset!$A$2:$A$205, "&lt;="&amp;DATE(2022,12,31))&gt;0, "Existing Customer", "New Customer")</f>
        <v>New Customer</v>
      </c>
      <c r="L65" s="148">
        <f>IF(Dataset!$C65='Sheet 1 week 1'!$E$11,1,0)</f>
        <v>0</v>
      </c>
      <c r="M65" s="149"/>
      <c r="N65" s="153"/>
      <c r="O65" s="156"/>
      <c r="P65" s="143"/>
      <c r="Q65" s="143"/>
      <c r="R65" s="143"/>
      <c r="S65" s="143"/>
      <c r="T65" s="143"/>
      <c r="U65" s="143"/>
      <c r="V65" s="143"/>
      <c r="W65" s="143"/>
      <c r="X65" s="143"/>
      <c r="Y65" s="143"/>
      <c r="Z65" s="143"/>
      <c r="AA65" s="143"/>
      <c r="AB65" s="153"/>
      <c r="AC65" s="143"/>
      <c r="AD65" s="143"/>
      <c r="AE65" s="143"/>
      <c r="AF65" s="143"/>
      <c r="AG65" s="143"/>
      <c r="AH65" s="143"/>
      <c r="AI65" s="143"/>
      <c r="AJ65" s="143"/>
      <c r="AK65" s="153"/>
      <c r="AL65" s="143"/>
      <c r="AM65" s="143"/>
      <c r="AN65" s="143"/>
      <c r="AO65" s="143"/>
    </row>
    <row r="66">
      <c r="A66" s="146">
        <v>45059.0</v>
      </c>
      <c r="B66" s="2" t="s">
        <v>103</v>
      </c>
      <c r="C66" s="2" t="s">
        <v>87</v>
      </c>
      <c r="D66" s="2" t="s">
        <v>157</v>
      </c>
      <c r="E66" s="2">
        <v>550.9</v>
      </c>
      <c r="F66" s="2" t="s">
        <v>161</v>
      </c>
      <c r="G66" s="2" t="s">
        <v>85</v>
      </c>
      <c r="H66" s="2" t="s">
        <v>159</v>
      </c>
      <c r="I66" s="148">
        <f>IF(Dataset!$G66='Sheet 1 week 1'!$E$7,1,0)</f>
        <v>0</v>
      </c>
      <c r="J66" s="148" t="str">
        <f>IF(OR(Dataset!$B66="ABC Manufacturing",Dataset!$B66="123 Industries"), "Yes", "No")</f>
        <v>No</v>
      </c>
      <c r="K66" s="148" t="str">
        <f>IF(COUNTIFS(Dataset!$B$2:$B$205,B66, Dataset!$A$2:$A$205, "&gt;="&amp;DATE(2021,1,1), Dataset!$A$2:$A$205, "&lt;="&amp;DATE(2022,12,31))&gt;0, "Existing Customer", "New Customer")</f>
        <v>New Customer</v>
      </c>
      <c r="L66" s="148">
        <f>IF(Dataset!$C66='Sheet 1 week 1'!$E$11,1,0)</f>
        <v>0</v>
      </c>
      <c r="M66" s="149"/>
      <c r="N66" s="153"/>
      <c r="O66" s="156"/>
      <c r="P66" s="143"/>
      <c r="Q66" s="143"/>
      <c r="R66" s="143"/>
      <c r="S66" s="143"/>
      <c r="T66" s="143"/>
      <c r="U66" s="143"/>
      <c r="V66" s="143"/>
      <c r="W66" s="143"/>
      <c r="X66" s="143"/>
      <c r="Y66" s="143"/>
      <c r="Z66" s="143"/>
      <c r="AA66" s="143"/>
      <c r="AB66" s="153"/>
      <c r="AC66" s="143"/>
      <c r="AD66" s="143"/>
      <c r="AE66" s="143"/>
      <c r="AF66" s="143"/>
      <c r="AG66" s="143"/>
      <c r="AH66" s="143"/>
      <c r="AI66" s="143"/>
      <c r="AJ66" s="143"/>
      <c r="AK66" s="153"/>
      <c r="AL66" s="143"/>
      <c r="AM66" s="143"/>
      <c r="AN66" s="143"/>
      <c r="AO66" s="143"/>
    </row>
    <row r="67">
      <c r="A67" s="146">
        <v>45095.0</v>
      </c>
      <c r="B67" s="2" t="s">
        <v>101</v>
      </c>
      <c r="C67" s="2" t="s">
        <v>87</v>
      </c>
      <c r="D67" s="2" t="s">
        <v>157</v>
      </c>
      <c r="E67" s="2">
        <v>950.25</v>
      </c>
      <c r="F67" s="2" t="s">
        <v>163</v>
      </c>
      <c r="G67" s="2" t="s">
        <v>85</v>
      </c>
      <c r="H67" s="2" t="s">
        <v>159</v>
      </c>
      <c r="I67" s="148">
        <f>IF(Dataset!$G67='Sheet 1 week 1'!$E$7,1,0)</f>
        <v>0</v>
      </c>
      <c r="J67" s="148" t="str">
        <f>IF(OR(Dataset!$B67="ABC Manufacturing",Dataset!$B67="123 Industries"), "Yes", "No")</f>
        <v>No</v>
      </c>
      <c r="K67" s="148" t="str">
        <f>IF(COUNTIFS(Dataset!$B$2:$B$205,B67, Dataset!$A$2:$A$205, "&gt;="&amp;DATE(2021,1,1), Dataset!$A$2:$A$205, "&lt;="&amp;DATE(2022,12,31))&gt;0, "Existing Customer", "New Customer")</f>
        <v>New Customer</v>
      </c>
      <c r="L67" s="148">
        <f>IF(Dataset!$C67='Sheet 1 week 1'!$E$11,1,0)</f>
        <v>0</v>
      </c>
      <c r="M67" s="149"/>
      <c r="N67" s="153"/>
      <c r="O67" s="156"/>
      <c r="P67" s="143"/>
      <c r="Q67" s="143"/>
      <c r="R67" s="143"/>
      <c r="S67" s="143"/>
      <c r="T67" s="143"/>
      <c r="U67" s="143"/>
      <c r="V67" s="143"/>
      <c r="W67" s="143"/>
      <c r="X67" s="143"/>
      <c r="Y67" s="143"/>
      <c r="Z67" s="143"/>
      <c r="AA67" s="143"/>
      <c r="AB67" s="153"/>
      <c r="AC67" s="143"/>
      <c r="AD67" s="143"/>
      <c r="AE67" s="143"/>
      <c r="AF67" s="143"/>
      <c r="AG67" s="143"/>
      <c r="AH67" s="143"/>
      <c r="AI67" s="143"/>
      <c r="AJ67" s="143"/>
      <c r="AK67" s="153"/>
      <c r="AL67" s="143"/>
      <c r="AM67" s="143"/>
      <c r="AN67" s="143"/>
      <c r="AO67" s="143"/>
    </row>
    <row r="68">
      <c r="A68" s="146">
        <v>45130.0</v>
      </c>
      <c r="B68" s="2" t="s">
        <v>113</v>
      </c>
      <c r="C68" s="2" t="s">
        <v>87</v>
      </c>
      <c r="D68" s="2" t="s">
        <v>157</v>
      </c>
      <c r="E68" s="2">
        <v>250.5</v>
      </c>
      <c r="F68" s="2" t="s">
        <v>158</v>
      </c>
      <c r="G68" s="2" t="s">
        <v>85</v>
      </c>
      <c r="H68" s="2" t="s">
        <v>159</v>
      </c>
      <c r="I68" s="148">
        <f>IF(Dataset!$G68='Sheet 1 week 1'!$E$7,1,0)</f>
        <v>0</v>
      </c>
      <c r="J68" s="148" t="str">
        <f>IF(OR(Dataset!$B68="ABC Manufacturing",Dataset!$B68="123 Industries"), "Yes", "No")</f>
        <v>No</v>
      </c>
      <c r="K68" s="148" t="str">
        <f>IF(COUNTIFS(Dataset!$B$2:$B$205,B68, Dataset!$A$2:$A$205, "&gt;="&amp;DATE(2021,1,1), Dataset!$A$2:$A$205, "&lt;="&amp;DATE(2022,12,31))&gt;0, "Existing Customer", "New Customer")</f>
        <v>New Customer</v>
      </c>
      <c r="L68" s="148">
        <f>IF(Dataset!$C68='Sheet 1 week 1'!$E$11,1,0)</f>
        <v>0</v>
      </c>
      <c r="M68" s="149"/>
      <c r="N68" s="153"/>
      <c r="O68" s="156"/>
      <c r="P68" s="143"/>
      <c r="Q68" s="143"/>
      <c r="R68" s="143"/>
      <c r="S68" s="143"/>
      <c r="T68" s="143"/>
      <c r="U68" s="143"/>
      <c r="V68" s="143"/>
      <c r="W68" s="143"/>
      <c r="X68" s="143"/>
      <c r="Y68" s="143"/>
      <c r="Z68" s="143"/>
      <c r="AA68" s="143"/>
      <c r="AB68" s="153"/>
      <c r="AC68" s="143"/>
      <c r="AD68" s="143"/>
      <c r="AE68" s="143"/>
      <c r="AF68" s="143"/>
      <c r="AG68" s="143"/>
      <c r="AH68" s="143"/>
      <c r="AI68" s="143"/>
      <c r="AJ68" s="143"/>
      <c r="AK68" s="153"/>
      <c r="AL68" s="143"/>
      <c r="AM68" s="143"/>
      <c r="AN68" s="143"/>
      <c r="AO68" s="143"/>
    </row>
    <row r="69">
      <c r="A69" s="146">
        <v>45166.0</v>
      </c>
      <c r="B69" s="2" t="s">
        <v>187</v>
      </c>
      <c r="C69" s="2" t="s">
        <v>87</v>
      </c>
      <c r="D69" s="2" t="s">
        <v>157</v>
      </c>
      <c r="E69" s="2">
        <v>750.6</v>
      </c>
      <c r="F69" s="2" t="s">
        <v>161</v>
      </c>
      <c r="G69" s="2" t="s">
        <v>85</v>
      </c>
      <c r="H69" s="2" t="s">
        <v>159</v>
      </c>
      <c r="I69" s="148">
        <f>IF(Dataset!$G69='Sheet 1 week 1'!$E$7,1,0)</f>
        <v>0</v>
      </c>
      <c r="J69" s="148" t="str">
        <f>IF(OR(Dataset!$B69="ABC Manufacturing",Dataset!$B69="123 Industries"), "Yes", "No")</f>
        <v>No</v>
      </c>
      <c r="K69" s="148" t="str">
        <f>IF(COUNTIFS(Dataset!$B$2:$B$205,B69, Dataset!$A$2:$A$205, "&gt;="&amp;DATE(2021,1,1), Dataset!$A$2:$A$205, "&lt;="&amp;DATE(2022,12,31))&gt;0, "Existing Customer", "New Customer")</f>
        <v>Existing Customer</v>
      </c>
      <c r="L69" s="148">
        <f>IF(Dataset!$C69='Sheet 1 week 1'!$E$11,1,0)</f>
        <v>0</v>
      </c>
      <c r="M69" s="149"/>
      <c r="N69" s="153"/>
      <c r="O69" s="156"/>
      <c r="P69" s="143"/>
      <c r="Q69" s="143"/>
      <c r="R69" s="143"/>
      <c r="S69" s="143"/>
      <c r="T69" s="143"/>
      <c r="U69" s="143"/>
      <c r="V69" s="143"/>
      <c r="W69" s="143"/>
      <c r="X69" s="143"/>
      <c r="Y69" s="143"/>
      <c r="Z69" s="143"/>
      <c r="AA69" s="143"/>
      <c r="AB69" s="153"/>
      <c r="AC69" s="143"/>
      <c r="AD69" s="143"/>
      <c r="AE69" s="143"/>
      <c r="AF69" s="143"/>
      <c r="AG69" s="143"/>
      <c r="AH69" s="143"/>
      <c r="AI69" s="143"/>
      <c r="AJ69" s="143"/>
      <c r="AK69" s="153"/>
      <c r="AL69" s="143"/>
      <c r="AM69" s="143"/>
      <c r="AN69" s="143"/>
      <c r="AO69" s="143"/>
    </row>
    <row r="70">
      <c r="A70" s="146">
        <v>45171.0</v>
      </c>
      <c r="B70" s="2" t="s">
        <v>104</v>
      </c>
      <c r="C70" s="2" t="s">
        <v>87</v>
      </c>
      <c r="D70" s="2" t="s">
        <v>157</v>
      </c>
      <c r="E70" s="2">
        <v>650.25</v>
      </c>
      <c r="F70" s="2" t="s">
        <v>163</v>
      </c>
      <c r="G70" s="2" t="s">
        <v>85</v>
      </c>
      <c r="H70" s="2" t="s">
        <v>159</v>
      </c>
      <c r="I70" s="148">
        <f>IF(Dataset!$G70='Sheet 1 week 1'!$E$7,1,0)</f>
        <v>0</v>
      </c>
      <c r="J70" s="148" t="str">
        <f>IF(OR(Dataset!$B70="ABC Manufacturing",Dataset!$B70="123 Industries"), "Yes", "No")</f>
        <v>No</v>
      </c>
      <c r="K70" s="148" t="str">
        <f>IF(COUNTIFS(Dataset!$B$2:$B$205,B70, Dataset!$A$2:$A$205, "&gt;="&amp;DATE(2021,1,1), Dataset!$A$2:$A$205, "&lt;="&amp;DATE(2022,12,31))&gt;0, "Existing Customer", "New Customer")</f>
        <v>New Customer</v>
      </c>
      <c r="L70" s="148">
        <f>IF(Dataset!$C70='Sheet 1 week 1'!$E$11,1,0)</f>
        <v>0</v>
      </c>
      <c r="M70" s="149"/>
      <c r="N70" s="153"/>
      <c r="O70" s="156"/>
      <c r="P70" s="143"/>
      <c r="Q70" s="143"/>
      <c r="R70" s="143"/>
      <c r="S70" s="143"/>
      <c r="T70" s="143"/>
      <c r="U70" s="143"/>
      <c r="V70" s="143"/>
      <c r="W70" s="143"/>
      <c r="X70" s="143"/>
      <c r="Y70" s="143"/>
      <c r="Z70" s="143"/>
      <c r="AA70" s="143"/>
      <c r="AB70" s="153"/>
      <c r="AC70" s="143"/>
      <c r="AD70" s="143"/>
      <c r="AE70" s="143"/>
      <c r="AF70" s="143"/>
      <c r="AG70" s="143"/>
      <c r="AH70" s="143"/>
      <c r="AI70" s="143"/>
      <c r="AJ70" s="143"/>
      <c r="AK70" s="153"/>
      <c r="AL70" s="143"/>
      <c r="AM70" s="143"/>
      <c r="AN70" s="143"/>
      <c r="AO70" s="143"/>
    </row>
    <row r="71">
      <c r="A71" s="146">
        <v>45206.0</v>
      </c>
      <c r="B71" s="2" t="s">
        <v>121</v>
      </c>
      <c r="C71" s="2" t="s">
        <v>87</v>
      </c>
      <c r="D71" s="2" t="s">
        <v>157</v>
      </c>
      <c r="E71" s="2">
        <v>350.7</v>
      </c>
      <c r="F71" s="2" t="s">
        <v>158</v>
      </c>
      <c r="G71" s="2" t="s">
        <v>85</v>
      </c>
      <c r="H71" s="2" t="s">
        <v>159</v>
      </c>
      <c r="I71" s="148">
        <f>IF(Dataset!$G71='Sheet 1 week 1'!$E$7,1,0)</f>
        <v>0</v>
      </c>
      <c r="J71" s="148" t="str">
        <f>IF(OR(Dataset!$B71="ABC Manufacturing",Dataset!$B71="123 Industries"), "Yes", "No")</f>
        <v>No</v>
      </c>
      <c r="K71" s="148" t="str">
        <f>IF(COUNTIFS(Dataset!$B$2:$B$205,B71, Dataset!$A$2:$A$205, "&gt;="&amp;DATE(2021,1,1), Dataset!$A$2:$A$205, "&lt;="&amp;DATE(2022,12,31))&gt;0, "Existing Customer", "New Customer")</f>
        <v>New Customer</v>
      </c>
      <c r="L71" s="148">
        <f>IF(Dataset!$C71='Sheet 1 week 1'!$E$11,1,0)</f>
        <v>0</v>
      </c>
      <c r="M71" s="149"/>
      <c r="N71" s="153"/>
      <c r="O71" s="156"/>
      <c r="P71" s="143"/>
      <c r="Q71" s="143"/>
      <c r="R71" s="143"/>
      <c r="S71" s="143"/>
      <c r="T71" s="143"/>
      <c r="U71" s="143"/>
      <c r="V71" s="143"/>
      <c r="W71" s="143"/>
      <c r="X71" s="143"/>
      <c r="Y71" s="143"/>
      <c r="Z71" s="143"/>
      <c r="AA71" s="143"/>
      <c r="AB71" s="153"/>
      <c r="AC71" s="143"/>
      <c r="AD71" s="143"/>
      <c r="AE71" s="143"/>
      <c r="AF71" s="143"/>
      <c r="AG71" s="143"/>
      <c r="AH71" s="143"/>
      <c r="AI71" s="143"/>
      <c r="AJ71" s="143"/>
      <c r="AK71" s="153"/>
      <c r="AL71" s="143"/>
      <c r="AM71" s="143"/>
      <c r="AN71" s="143"/>
      <c r="AO71" s="143"/>
    </row>
    <row r="72">
      <c r="A72" s="146">
        <v>45242.0</v>
      </c>
      <c r="B72" s="2" t="s">
        <v>111</v>
      </c>
      <c r="C72" s="2" t="s">
        <v>87</v>
      </c>
      <c r="D72" s="2" t="s">
        <v>157</v>
      </c>
      <c r="E72" s="2">
        <v>150.8</v>
      </c>
      <c r="F72" s="2" t="s">
        <v>161</v>
      </c>
      <c r="G72" s="2" t="s">
        <v>85</v>
      </c>
      <c r="H72" s="2" t="s">
        <v>159</v>
      </c>
      <c r="I72" s="148">
        <f>IF(Dataset!$G72='Sheet 1 week 1'!$E$7,1,0)</f>
        <v>0</v>
      </c>
      <c r="J72" s="148" t="str">
        <f>IF(OR(Dataset!$B72="ABC Manufacturing",Dataset!$B72="123 Industries"), "Yes", "No")</f>
        <v>No</v>
      </c>
      <c r="K72" s="148" t="str">
        <f>IF(COUNTIFS(Dataset!$B$2:$B$205,B72, Dataset!$A$2:$A$205, "&gt;="&amp;DATE(2021,1,1), Dataset!$A$2:$A$205, "&lt;="&amp;DATE(2022,12,31))&gt;0, "Existing Customer", "New Customer")</f>
        <v>New Customer</v>
      </c>
      <c r="L72" s="148">
        <f>IF(Dataset!$C72='Sheet 1 week 1'!$E$11,1,0)</f>
        <v>0</v>
      </c>
      <c r="M72" s="149"/>
      <c r="N72" s="153"/>
      <c r="O72" s="156"/>
      <c r="P72" s="143"/>
      <c r="Q72" s="143"/>
      <c r="R72" s="143"/>
      <c r="S72" s="143"/>
      <c r="T72" s="143"/>
      <c r="U72" s="143"/>
      <c r="V72" s="143"/>
      <c r="W72" s="143"/>
      <c r="X72" s="143"/>
      <c r="Y72" s="143"/>
      <c r="Z72" s="143"/>
      <c r="AA72" s="143"/>
      <c r="AB72" s="153"/>
      <c r="AC72" s="143"/>
      <c r="AD72" s="143"/>
      <c r="AE72" s="143"/>
      <c r="AF72" s="143"/>
      <c r="AG72" s="143"/>
      <c r="AH72" s="143"/>
      <c r="AI72" s="143"/>
      <c r="AJ72" s="143"/>
      <c r="AK72" s="153"/>
      <c r="AL72" s="143"/>
      <c r="AM72" s="143"/>
      <c r="AN72" s="143"/>
      <c r="AO72" s="143"/>
    </row>
    <row r="73">
      <c r="A73" s="146">
        <v>45277.0</v>
      </c>
      <c r="B73" s="2" t="s">
        <v>117</v>
      </c>
      <c r="C73" s="2" t="s">
        <v>87</v>
      </c>
      <c r="D73" s="2" t="s">
        <v>157</v>
      </c>
      <c r="E73" s="2">
        <v>850.45</v>
      </c>
      <c r="F73" s="2" t="s">
        <v>163</v>
      </c>
      <c r="G73" s="2" t="s">
        <v>85</v>
      </c>
      <c r="H73" s="2" t="s">
        <v>159</v>
      </c>
      <c r="I73" s="148">
        <f>IF(Dataset!$G73='Sheet 1 week 1'!$E$7,1,0)</f>
        <v>0</v>
      </c>
      <c r="J73" s="148" t="str">
        <f>IF(OR(Dataset!$B73="ABC Manufacturing",Dataset!$B73="123 Industries"), "Yes", "No")</f>
        <v>No</v>
      </c>
      <c r="K73" s="148" t="str">
        <f>IF(COUNTIFS(Dataset!$B$2:$B$205,B73, Dataset!$A$2:$A$205, "&gt;="&amp;DATE(2021,1,1), Dataset!$A$2:$A$205, "&lt;="&amp;DATE(2022,12,31))&gt;0, "Existing Customer", "New Customer")</f>
        <v>New Customer</v>
      </c>
      <c r="L73" s="148">
        <f>IF(Dataset!$C73='Sheet 1 week 1'!$E$11,1,0)</f>
        <v>0</v>
      </c>
      <c r="M73" s="149"/>
      <c r="N73" s="153"/>
      <c r="O73" s="156"/>
      <c r="P73" s="143"/>
      <c r="Q73" s="143"/>
      <c r="R73" s="143"/>
      <c r="S73" s="143"/>
      <c r="T73" s="143"/>
      <c r="U73" s="143"/>
      <c r="V73" s="143"/>
      <c r="W73" s="143"/>
      <c r="X73" s="143"/>
      <c r="Y73" s="143"/>
      <c r="Z73" s="143"/>
      <c r="AA73" s="143"/>
      <c r="AB73" s="153"/>
      <c r="AC73" s="143"/>
      <c r="AD73" s="143"/>
      <c r="AE73" s="143"/>
      <c r="AF73" s="143"/>
      <c r="AG73" s="143"/>
      <c r="AH73" s="143"/>
      <c r="AI73" s="143"/>
      <c r="AJ73" s="143"/>
      <c r="AK73" s="153"/>
      <c r="AL73" s="143"/>
      <c r="AM73" s="143"/>
      <c r="AN73" s="143"/>
      <c r="AO73" s="143"/>
    </row>
    <row r="74">
      <c r="A74" s="146">
        <v>44206.0</v>
      </c>
      <c r="B74" s="2" t="s">
        <v>188</v>
      </c>
      <c r="C74" s="2" t="s">
        <v>87</v>
      </c>
      <c r="D74" s="2" t="s">
        <v>157</v>
      </c>
      <c r="E74" s="2">
        <v>5000.25</v>
      </c>
      <c r="F74" s="2" t="s">
        <v>158</v>
      </c>
      <c r="G74" s="2" t="s">
        <v>85</v>
      </c>
      <c r="H74" s="2" t="s">
        <v>159</v>
      </c>
      <c r="I74" s="148">
        <f>IF(Dataset!$G74='Sheet 1 week 1'!$E$7,1,0)</f>
        <v>0</v>
      </c>
      <c r="J74" s="148" t="str">
        <f>IF(OR(Dataset!$B74="ABC Manufacturing",Dataset!$B74="123 Industries"), "Yes", "No")</f>
        <v>No</v>
      </c>
      <c r="K74" s="148" t="str">
        <f>IF(COUNTIFS(Dataset!$B$2:$B$205,B74, Dataset!$A$2:$A$205, "&gt;="&amp;DATE(2021,1,1), Dataset!$A$2:$A$205, "&lt;="&amp;DATE(2022,12,31))&gt;0, "Existing Customer", "New Customer")</f>
        <v>Existing Customer</v>
      </c>
      <c r="L74" s="148">
        <f>IF(Dataset!$C74='Sheet 1 week 1'!$E$11,1,0)</f>
        <v>0</v>
      </c>
      <c r="M74" s="149"/>
      <c r="N74" s="153"/>
      <c r="O74" s="156"/>
      <c r="P74" s="143"/>
      <c r="Q74" s="143"/>
      <c r="R74" s="143"/>
      <c r="S74" s="143"/>
      <c r="T74" s="143"/>
      <c r="U74" s="143"/>
      <c r="V74" s="143"/>
      <c r="W74" s="143"/>
      <c r="X74" s="143"/>
      <c r="Y74" s="143"/>
      <c r="Z74" s="143"/>
      <c r="AA74" s="143"/>
      <c r="AB74" s="153"/>
      <c r="AC74" s="143"/>
      <c r="AD74" s="143"/>
      <c r="AE74" s="143"/>
      <c r="AF74" s="143"/>
      <c r="AG74" s="143"/>
      <c r="AH74" s="143"/>
      <c r="AI74" s="143"/>
      <c r="AJ74" s="143"/>
      <c r="AK74" s="153"/>
      <c r="AL74" s="143"/>
      <c r="AM74" s="143"/>
      <c r="AN74" s="143"/>
      <c r="AO74" s="143"/>
    </row>
    <row r="75">
      <c r="A75" s="146">
        <v>44242.0</v>
      </c>
      <c r="B75" s="2" t="s">
        <v>189</v>
      </c>
      <c r="C75" s="2" t="s">
        <v>87</v>
      </c>
      <c r="D75" s="2" t="s">
        <v>157</v>
      </c>
      <c r="E75" s="2">
        <v>7000.75</v>
      </c>
      <c r="F75" s="2" t="s">
        <v>161</v>
      </c>
      <c r="G75" s="2" t="s">
        <v>85</v>
      </c>
      <c r="H75" s="2" t="s">
        <v>159</v>
      </c>
      <c r="I75" s="148">
        <f>IF(Dataset!$G75='Sheet 1 week 1'!$E$7,1,0)</f>
        <v>0</v>
      </c>
      <c r="J75" s="148" t="str">
        <f>IF(OR(Dataset!$B75="ABC Manufacturing",Dataset!$B75="123 Industries"), "Yes", "No")</f>
        <v>No</v>
      </c>
      <c r="K75" s="148" t="str">
        <f>IF(COUNTIFS(Dataset!$B$2:$B$205,B75, Dataset!$A$2:$A$205, "&gt;="&amp;DATE(2021,1,1), Dataset!$A$2:$A$205, "&lt;="&amp;DATE(2022,12,31))&gt;0, "Existing Customer", "New Customer")</f>
        <v>Existing Customer</v>
      </c>
      <c r="L75" s="148">
        <f>IF(Dataset!$C75='Sheet 1 week 1'!$E$11,1,0)</f>
        <v>0</v>
      </c>
      <c r="M75" s="149"/>
      <c r="N75" s="153"/>
      <c r="O75" s="156"/>
      <c r="P75" s="143"/>
      <c r="Q75" s="143"/>
      <c r="R75" s="143"/>
      <c r="S75" s="143"/>
      <c r="T75" s="143"/>
      <c r="U75" s="143"/>
      <c r="V75" s="143"/>
      <c r="W75" s="143"/>
      <c r="X75" s="143"/>
      <c r="Y75" s="143"/>
      <c r="Z75" s="143"/>
      <c r="AA75" s="143"/>
      <c r="AB75" s="153"/>
      <c r="AC75" s="143"/>
      <c r="AD75" s="143"/>
      <c r="AE75" s="143"/>
      <c r="AF75" s="143"/>
      <c r="AG75" s="143"/>
      <c r="AH75" s="143"/>
      <c r="AI75" s="143"/>
      <c r="AJ75" s="143"/>
      <c r="AK75" s="153"/>
      <c r="AL75" s="143"/>
      <c r="AM75" s="143"/>
      <c r="AN75" s="143"/>
      <c r="AO75" s="143"/>
    </row>
    <row r="76">
      <c r="A76" s="146">
        <v>44275.0</v>
      </c>
      <c r="B76" s="2" t="s">
        <v>190</v>
      </c>
      <c r="C76" s="2" t="s">
        <v>87</v>
      </c>
      <c r="D76" s="2" t="s">
        <v>157</v>
      </c>
      <c r="E76" s="2">
        <v>3000.5</v>
      </c>
      <c r="F76" s="2" t="s">
        <v>163</v>
      </c>
      <c r="G76" s="2" t="s">
        <v>85</v>
      </c>
      <c r="H76" s="2" t="s">
        <v>159</v>
      </c>
      <c r="I76" s="148">
        <f>IF(Dataset!$G76='Sheet 1 week 1'!$E$7,1,0)</f>
        <v>0</v>
      </c>
      <c r="J76" s="148" t="str">
        <f>IF(OR(Dataset!$B76="ABC Manufacturing",Dataset!$B76="123 Industries"), "Yes", "No")</f>
        <v>No</v>
      </c>
      <c r="K76" s="148" t="str">
        <f>IF(COUNTIFS(Dataset!$B$2:$B$205,B76, Dataset!$A$2:$A$205, "&gt;="&amp;DATE(2021,1,1), Dataset!$A$2:$A$205, "&lt;="&amp;DATE(2022,12,31))&gt;0, "Existing Customer", "New Customer")</f>
        <v>Existing Customer</v>
      </c>
      <c r="L76" s="148">
        <f>IF(Dataset!$C76='Sheet 1 week 1'!$E$11,1,0)</f>
        <v>0</v>
      </c>
      <c r="M76" s="149"/>
      <c r="N76" s="153"/>
      <c r="O76" s="156"/>
      <c r="P76" s="143"/>
      <c r="Q76" s="143"/>
      <c r="R76" s="143"/>
      <c r="S76" s="143"/>
      <c r="T76" s="143"/>
      <c r="U76" s="143"/>
      <c r="V76" s="143"/>
      <c r="W76" s="143"/>
      <c r="X76" s="143"/>
      <c r="Y76" s="143"/>
      <c r="Z76" s="143"/>
      <c r="AA76" s="143"/>
      <c r="AB76" s="143"/>
      <c r="AC76" s="143"/>
      <c r="AD76" s="143"/>
      <c r="AE76" s="143"/>
      <c r="AF76" s="143"/>
      <c r="AG76" s="143"/>
      <c r="AH76" s="143"/>
      <c r="AI76" s="143"/>
      <c r="AJ76" s="143"/>
      <c r="AK76" s="143"/>
      <c r="AL76" s="143"/>
      <c r="AM76" s="143"/>
      <c r="AN76" s="143"/>
      <c r="AO76" s="143"/>
    </row>
    <row r="77">
      <c r="A77" s="146">
        <v>44291.0</v>
      </c>
      <c r="B77" s="2" t="s">
        <v>191</v>
      </c>
      <c r="C77" s="2" t="s">
        <v>87</v>
      </c>
      <c r="D77" s="2" t="s">
        <v>157</v>
      </c>
      <c r="E77" s="2">
        <v>9000.0</v>
      </c>
      <c r="F77" s="2" t="s">
        <v>158</v>
      </c>
      <c r="G77" s="2" t="s">
        <v>85</v>
      </c>
      <c r="H77" s="2" t="s">
        <v>159</v>
      </c>
      <c r="I77" s="148">
        <f>IF(Dataset!$G77='Sheet 1 week 1'!$E$7,1,0)</f>
        <v>0</v>
      </c>
      <c r="J77" s="148" t="str">
        <f>IF(OR(Dataset!$B77="ABC Manufacturing",Dataset!$B77="123 Industries"), "Yes", "No")</f>
        <v>No</v>
      </c>
      <c r="K77" s="148" t="str">
        <f>IF(COUNTIFS(Dataset!$B$2:$B$205,B77, Dataset!$A$2:$A$205, "&gt;="&amp;DATE(2021,1,1), Dataset!$A$2:$A$205, "&lt;="&amp;DATE(2022,12,31))&gt;0, "Existing Customer", "New Customer")</f>
        <v>Existing Customer</v>
      </c>
      <c r="L77" s="148">
        <f>IF(Dataset!$C77='Sheet 1 week 1'!$E$11,1,0)</f>
        <v>0</v>
      </c>
      <c r="M77" s="149"/>
      <c r="N77" s="153"/>
      <c r="O77" s="156"/>
      <c r="P77" s="143"/>
      <c r="Q77" s="143"/>
      <c r="R77" s="143"/>
      <c r="S77" s="143"/>
      <c r="T77" s="143"/>
      <c r="U77" s="143"/>
      <c r="V77" s="143"/>
      <c r="W77" s="143"/>
      <c r="X77" s="143"/>
      <c r="Y77" s="143"/>
      <c r="Z77" s="143"/>
      <c r="AA77" s="143"/>
      <c r="AB77" s="143"/>
      <c r="AC77" s="143"/>
      <c r="AD77" s="143"/>
      <c r="AE77" s="143"/>
      <c r="AF77" s="143"/>
      <c r="AG77" s="143"/>
      <c r="AH77" s="143"/>
      <c r="AI77" s="143"/>
      <c r="AJ77" s="143"/>
      <c r="AK77" s="143"/>
      <c r="AL77" s="143"/>
      <c r="AM77" s="143"/>
      <c r="AN77" s="143"/>
      <c r="AO77" s="143"/>
    </row>
    <row r="78">
      <c r="A78" s="146">
        <v>44326.0</v>
      </c>
      <c r="B78" s="2" t="s">
        <v>192</v>
      </c>
      <c r="C78" s="2" t="s">
        <v>87</v>
      </c>
      <c r="D78" s="2" t="s">
        <v>157</v>
      </c>
      <c r="E78" s="2">
        <v>4000.75</v>
      </c>
      <c r="F78" s="2" t="s">
        <v>161</v>
      </c>
      <c r="G78" s="2" t="s">
        <v>85</v>
      </c>
      <c r="H78" s="2" t="s">
        <v>159</v>
      </c>
      <c r="I78" s="148">
        <f>IF(Dataset!$G78='Sheet 1 week 1'!$E$7,1,0)</f>
        <v>0</v>
      </c>
      <c r="J78" s="148" t="str">
        <f>IF(OR(Dataset!$B78="ABC Manufacturing",Dataset!$B78="123 Industries"), "Yes", "No")</f>
        <v>No</v>
      </c>
      <c r="K78" s="148" t="str">
        <f>IF(COUNTIFS(Dataset!$B$2:$B$205,B78, Dataset!$A$2:$A$205, "&gt;="&amp;DATE(2021,1,1), Dataset!$A$2:$A$205, "&lt;="&amp;DATE(2022,12,31))&gt;0, "Existing Customer", "New Customer")</f>
        <v>Existing Customer</v>
      </c>
      <c r="L78" s="148">
        <f>IF(Dataset!$C78='Sheet 1 week 1'!$E$11,1,0)</f>
        <v>0</v>
      </c>
      <c r="M78" s="149"/>
      <c r="N78" s="153"/>
      <c r="O78" s="156"/>
      <c r="P78" s="143"/>
      <c r="Q78" s="143"/>
      <c r="R78" s="143"/>
      <c r="S78" s="143"/>
      <c r="T78" s="143"/>
      <c r="U78" s="143"/>
      <c r="V78" s="143"/>
      <c r="W78" s="143"/>
      <c r="X78" s="143"/>
      <c r="Y78" s="143"/>
      <c r="Z78" s="143"/>
      <c r="AA78" s="143"/>
      <c r="AB78" s="143"/>
      <c r="AC78" s="143"/>
      <c r="AD78" s="143"/>
      <c r="AE78" s="143"/>
      <c r="AF78" s="143"/>
      <c r="AG78" s="143"/>
      <c r="AH78" s="143"/>
      <c r="AI78" s="143"/>
      <c r="AJ78" s="143"/>
      <c r="AK78" s="143"/>
      <c r="AL78" s="143"/>
      <c r="AM78" s="143"/>
      <c r="AN78" s="143"/>
      <c r="AO78" s="143"/>
    </row>
    <row r="79">
      <c r="A79" s="146">
        <v>44362.0</v>
      </c>
      <c r="B79" s="2" t="s">
        <v>193</v>
      </c>
      <c r="C79" s="2" t="s">
        <v>87</v>
      </c>
      <c r="D79" s="2" t="s">
        <v>157</v>
      </c>
      <c r="E79" s="2">
        <v>6000.25</v>
      </c>
      <c r="F79" s="2" t="s">
        <v>163</v>
      </c>
      <c r="G79" s="2" t="s">
        <v>85</v>
      </c>
      <c r="H79" s="2" t="s">
        <v>159</v>
      </c>
      <c r="I79" s="148">
        <f>IF(Dataset!$G79='Sheet 1 week 1'!$E$7,1,0)</f>
        <v>0</v>
      </c>
      <c r="J79" s="148" t="str">
        <f>IF(OR(Dataset!$B79="ABC Manufacturing",Dataset!$B79="123 Industries"), "Yes", "No")</f>
        <v>No</v>
      </c>
      <c r="K79" s="148" t="str">
        <f>IF(COUNTIFS(Dataset!$B$2:$B$205,B79, Dataset!$A$2:$A$205, "&gt;="&amp;DATE(2021,1,1), Dataset!$A$2:$A$205, "&lt;="&amp;DATE(2022,12,31))&gt;0, "Existing Customer", "New Customer")</f>
        <v>Existing Customer</v>
      </c>
      <c r="L79" s="148">
        <f>IF(Dataset!$C79='Sheet 1 week 1'!$E$11,1,0)</f>
        <v>0</v>
      </c>
      <c r="M79" s="149"/>
      <c r="N79" s="153"/>
      <c r="O79" s="156"/>
      <c r="P79" s="143"/>
      <c r="Q79" s="143"/>
      <c r="R79" s="143"/>
      <c r="S79" s="143"/>
      <c r="T79" s="143"/>
      <c r="U79" s="143"/>
      <c r="V79" s="143"/>
      <c r="W79" s="143"/>
      <c r="X79" s="143"/>
      <c r="Y79" s="143"/>
      <c r="Z79" s="143"/>
      <c r="AA79" s="143"/>
      <c r="AB79" s="143"/>
      <c r="AC79" s="143"/>
      <c r="AD79" s="143"/>
      <c r="AE79" s="143"/>
      <c r="AF79" s="143"/>
      <c r="AG79" s="143"/>
      <c r="AH79" s="143"/>
      <c r="AI79" s="143"/>
      <c r="AJ79" s="143"/>
      <c r="AK79" s="143"/>
      <c r="AL79" s="143"/>
      <c r="AM79" s="143"/>
      <c r="AN79" s="143"/>
      <c r="AO79" s="143"/>
    </row>
    <row r="80">
      <c r="A80" s="146">
        <v>44397.0</v>
      </c>
      <c r="B80" s="2" t="s">
        <v>194</v>
      </c>
      <c r="C80" s="2" t="s">
        <v>87</v>
      </c>
      <c r="D80" s="2" t="s">
        <v>157</v>
      </c>
      <c r="E80" s="2">
        <v>8000.5</v>
      </c>
      <c r="F80" s="2" t="s">
        <v>158</v>
      </c>
      <c r="G80" s="2" t="s">
        <v>85</v>
      </c>
      <c r="H80" s="2" t="s">
        <v>159</v>
      </c>
      <c r="I80" s="148">
        <f>IF(Dataset!$G80='Sheet 1 week 1'!$E$7,1,0)</f>
        <v>0</v>
      </c>
      <c r="J80" s="148" t="str">
        <f>IF(OR(Dataset!$B80="ABC Manufacturing",Dataset!$B80="123 Industries"), "Yes", "No")</f>
        <v>No</v>
      </c>
      <c r="K80" s="148" t="str">
        <f>IF(COUNTIFS(Dataset!$B$2:$B$205,B80, Dataset!$A$2:$A$205, "&gt;="&amp;DATE(2021,1,1), Dataset!$A$2:$A$205, "&lt;="&amp;DATE(2022,12,31))&gt;0, "Existing Customer", "New Customer")</f>
        <v>Existing Customer</v>
      </c>
      <c r="L80" s="148">
        <f>IF(Dataset!$C80='Sheet 1 week 1'!$E$11,1,0)</f>
        <v>0</v>
      </c>
      <c r="M80" s="149"/>
      <c r="N80" s="153"/>
      <c r="O80" s="156"/>
      <c r="P80" s="143"/>
      <c r="Q80" s="143"/>
      <c r="R80" s="143"/>
      <c r="S80" s="143"/>
      <c r="T80" s="143"/>
      <c r="U80" s="143"/>
      <c r="V80" s="143"/>
      <c r="W80" s="143"/>
      <c r="X80" s="143"/>
      <c r="Y80" s="143"/>
      <c r="Z80" s="143"/>
      <c r="AA80" s="143"/>
      <c r="AB80" s="143"/>
      <c r="AC80" s="143"/>
      <c r="AD80" s="143"/>
      <c r="AE80" s="143"/>
      <c r="AF80" s="143"/>
      <c r="AG80" s="143"/>
      <c r="AH80" s="143"/>
      <c r="AI80" s="143"/>
      <c r="AJ80" s="143"/>
      <c r="AK80" s="143"/>
      <c r="AL80" s="143"/>
      <c r="AM80" s="143"/>
      <c r="AN80" s="143"/>
      <c r="AO80" s="143"/>
    </row>
    <row r="81">
      <c r="A81" s="146">
        <v>44433.0</v>
      </c>
      <c r="B81" s="2" t="s">
        <v>170</v>
      </c>
      <c r="C81" s="2" t="s">
        <v>87</v>
      </c>
      <c r="D81" s="2" t="s">
        <v>157</v>
      </c>
      <c r="E81" s="2">
        <v>2000.75</v>
      </c>
      <c r="F81" s="2" t="s">
        <v>161</v>
      </c>
      <c r="G81" s="2" t="s">
        <v>85</v>
      </c>
      <c r="H81" s="2" t="s">
        <v>159</v>
      </c>
      <c r="I81" s="148">
        <f>IF(Dataset!$G81='Sheet 1 week 1'!$E$7,1,0)</f>
        <v>0</v>
      </c>
      <c r="J81" s="148" t="str">
        <f>IF(OR(Dataset!$B81="ABC Manufacturing",Dataset!$B81="123 Industries"), "Yes", "No")</f>
        <v>No</v>
      </c>
      <c r="K81" s="148" t="str">
        <f>IF(COUNTIFS(Dataset!$B$2:$B$205,B81, Dataset!$A$2:$A$205, "&gt;="&amp;DATE(2021,1,1), Dataset!$A$2:$A$205, "&lt;="&amp;DATE(2022,12,31))&gt;0, "Existing Customer", "New Customer")</f>
        <v>Existing Customer</v>
      </c>
      <c r="L81" s="148">
        <f>IF(Dataset!$C81='Sheet 1 week 1'!$E$11,1,0)</f>
        <v>0</v>
      </c>
      <c r="M81" s="149"/>
      <c r="N81" s="153"/>
      <c r="O81" s="156"/>
      <c r="P81" s="143"/>
      <c r="Q81" s="143"/>
      <c r="R81" s="143"/>
      <c r="S81" s="143"/>
      <c r="T81" s="143"/>
      <c r="U81" s="143"/>
      <c r="V81" s="143"/>
      <c r="W81" s="143"/>
      <c r="X81" s="143"/>
      <c r="Y81" s="143"/>
      <c r="Z81" s="143"/>
      <c r="AA81" s="143"/>
      <c r="AB81" s="143"/>
      <c r="AC81" s="143"/>
      <c r="AD81" s="143"/>
      <c r="AE81" s="143"/>
      <c r="AF81" s="143"/>
      <c r="AG81" s="143"/>
      <c r="AH81" s="143"/>
      <c r="AI81" s="143"/>
      <c r="AJ81" s="143"/>
      <c r="AK81" s="143"/>
      <c r="AL81" s="143"/>
      <c r="AM81" s="143"/>
      <c r="AN81" s="143"/>
      <c r="AO81" s="143"/>
    </row>
    <row r="82">
      <c r="A82" s="146">
        <v>44469.0</v>
      </c>
      <c r="B82" s="2" t="s">
        <v>195</v>
      </c>
      <c r="C82" s="2" t="s">
        <v>87</v>
      </c>
      <c r="D82" s="2" t="s">
        <v>157</v>
      </c>
      <c r="E82" s="2">
        <v>10000.25</v>
      </c>
      <c r="F82" s="2" t="s">
        <v>163</v>
      </c>
      <c r="G82" s="2" t="s">
        <v>85</v>
      </c>
      <c r="H82" s="2" t="s">
        <v>159</v>
      </c>
      <c r="I82" s="148">
        <f>IF(Dataset!$G82='Sheet 1 week 1'!$E$7,1,0)</f>
        <v>0</v>
      </c>
      <c r="J82" s="148" t="str">
        <f>IF(OR(Dataset!$B82="ABC Manufacturing",Dataset!$B82="123 Industries"), "Yes", "No")</f>
        <v>No</v>
      </c>
      <c r="K82" s="148" t="str">
        <f>IF(COUNTIFS(Dataset!$B$2:$B$205,B82, Dataset!$A$2:$A$205, "&gt;="&amp;DATE(2021,1,1), Dataset!$A$2:$A$205, "&lt;="&amp;DATE(2022,12,31))&gt;0, "Existing Customer", "New Customer")</f>
        <v>Existing Customer</v>
      </c>
      <c r="L82" s="148">
        <f>IF(Dataset!$C82='Sheet 1 week 1'!$E$11,1,0)</f>
        <v>0</v>
      </c>
      <c r="M82" s="149"/>
      <c r="N82" s="153"/>
      <c r="O82" s="156"/>
      <c r="P82" s="143"/>
      <c r="Q82" s="143"/>
      <c r="R82" s="143"/>
      <c r="S82" s="143"/>
      <c r="T82" s="143"/>
      <c r="U82" s="143"/>
      <c r="V82" s="143"/>
      <c r="W82" s="143"/>
      <c r="X82" s="143"/>
      <c r="Y82" s="143"/>
      <c r="Z82" s="143"/>
      <c r="AA82" s="143"/>
      <c r="AB82" s="143"/>
      <c r="AC82" s="143"/>
      <c r="AD82" s="143"/>
      <c r="AE82" s="143"/>
      <c r="AF82" s="143"/>
      <c r="AG82" s="143"/>
      <c r="AH82" s="143"/>
      <c r="AI82" s="143"/>
      <c r="AJ82" s="143"/>
      <c r="AK82" s="143"/>
      <c r="AL82" s="143"/>
      <c r="AM82" s="143"/>
      <c r="AN82" s="143"/>
      <c r="AO82" s="143"/>
    </row>
    <row r="83">
      <c r="A83" s="146">
        <v>44474.0</v>
      </c>
      <c r="B83" s="2" t="s">
        <v>196</v>
      </c>
      <c r="C83" s="2" t="s">
        <v>87</v>
      </c>
      <c r="D83" s="2" t="s">
        <v>157</v>
      </c>
      <c r="E83" s="2">
        <v>5500.5</v>
      </c>
      <c r="F83" s="2" t="s">
        <v>158</v>
      </c>
      <c r="G83" s="2" t="s">
        <v>85</v>
      </c>
      <c r="H83" s="2" t="s">
        <v>159</v>
      </c>
      <c r="I83" s="148">
        <f>IF(Dataset!$G83='Sheet 1 week 1'!$E$7,1,0)</f>
        <v>0</v>
      </c>
      <c r="J83" s="148" t="str">
        <f>IF(OR(Dataset!$B83="ABC Manufacturing",Dataset!$B83="123 Industries"), "Yes", "No")</f>
        <v>No</v>
      </c>
      <c r="K83" s="148" t="str">
        <f>IF(COUNTIFS(Dataset!$B$2:$B$205,B83, Dataset!$A$2:$A$205, "&gt;="&amp;DATE(2021,1,1), Dataset!$A$2:$A$205, "&lt;="&amp;DATE(2022,12,31))&gt;0, "Existing Customer", "New Customer")</f>
        <v>Existing Customer</v>
      </c>
      <c r="L83" s="148">
        <f>IF(Dataset!$C83='Sheet 1 week 1'!$E$11,1,0)</f>
        <v>0</v>
      </c>
      <c r="M83" s="149"/>
      <c r="N83" s="153"/>
      <c r="O83" s="156"/>
      <c r="P83" s="143"/>
      <c r="Q83" s="143"/>
      <c r="R83" s="143"/>
      <c r="S83" s="143"/>
      <c r="T83" s="143"/>
      <c r="U83" s="143"/>
      <c r="V83" s="143"/>
      <c r="W83" s="143"/>
      <c r="X83" s="143"/>
      <c r="Y83" s="143"/>
      <c r="Z83" s="143"/>
      <c r="AA83" s="143"/>
      <c r="AB83" s="143"/>
      <c r="AC83" s="143"/>
      <c r="AD83" s="143"/>
      <c r="AE83" s="143"/>
      <c r="AF83" s="143"/>
      <c r="AG83" s="143"/>
      <c r="AH83" s="143"/>
      <c r="AI83" s="143"/>
      <c r="AJ83" s="143"/>
      <c r="AK83" s="143"/>
      <c r="AL83" s="143"/>
      <c r="AM83" s="143"/>
      <c r="AN83" s="143"/>
      <c r="AO83" s="143"/>
    </row>
    <row r="84">
      <c r="A84" s="146">
        <v>44510.0</v>
      </c>
      <c r="B84" s="2" t="s">
        <v>197</v>
      </c>
      <c r="C84" s="2" t="s">
        <v>87</v>
      </c>
      <c r="D84" s="2" t="s">
        <v>157</v>
      </c>
      <c r="E84" s="2">
        <v>4500.75</v>
      </c>
      <c r="F84" s="2" t="s">
        <v>161</v>
      </c>
      <c r="G84" s="2" t="s">
        <v>85</v>
      </c>
      <c r="H84" s="2" t="s">
        <v>159</v>
      </c>
      <c r="I84" s="148">
        <f>IF(Dataset!$G84='Sheet 1 week 1'!$E$7,1,0)</f>
        <v>0</v>
      </c>
      <c r="J84" s="148" t="str">
        <f>IF(OR(Dataset!$B84="ABC Manufacturing",Dataset!$B84="123 Industries"), "Yes", "No")</f>
        <v>No</v>
      </c>
      <c r="K84" s="148" t="str">
        <f>IF(COUNTIFS(Dataset!$B$2:$B$205,B84, Dataset!$A$2:$A$205, "&gt;="&amp;DATE(2021,1,1), Dataset!$A$2:$A$205, "&lt;="&amp;DATE(2022,12,31))&gt;0, "Existing Customer", "New Customer")</f>
        <v>Existing Customer</v>
      </c>
      <c r="L84" s="148">
        <f>IF(Dataset!$C84='Sheet 1 week 1'!$E$11,1,0)</f>
        <v>0</v>
      </c>
      <c r="M84" s="149"/>
      <c r="N84" s="153"/>
      <c r="O84" s="156"/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  <c r="AA84" s="143"/>
      <c r="AB84" s="143"/>
      <c r="AC84" s="143"/>
      <c r="AD84" s="143"/>
      <c r="AE84" s="143"/>
      <c r="AF84" s="143"/>
      <c r="AG84" s="143"/>
      <c r="AH84" s="143"/>
      <c r="AI84" s="143"/>
      <c r="AJ84" s="143"/>
      <c r="AK84" s="143"/>
      <c r="AL84" s="143"/>
      <c r="AM84" s="143"/>
      <c r="AN84" s="143"/>
      <c r="AO84" s="143"/>
    </row>
    <row r="85">
      <c r="A85" s="146">
        <v>44545.0</v>
      </c>
      <c r="B85" s="2" t="s">
        <v>167</v>
      </c>
      <c r="C85" s="2" t="s">
        <v>87</v>
      </c>
      <c r="D85" s="2" t="s">
        <v>157</v>
      </c>
      <c r="E85" s="2">
        <v>3500.25</v>
      </c>
      <c r="F85" s="2" t="s">
        <v>163</v>
      </c>
      <c r="G85" s="2" t="s">
        <v>85</v>
      </c>
      <c r="H85" s="2" t="s">
        <v>159</v>
      </c>
      <c r="I85" s="148">
        <f>IF(Dataset!$G85='Sheet 1 week 1'!$E$7,1,0)</f>
        <v>0</v>
      </c>
      <c r="J85" s="148" t="str">
        <f>IF(OR(Dataset!$B85="ABC Manufacturing",Dataset!$B85="123 Industries"), "Yes", "No")</f>
        <v>No</v>
      </c>
      <c r="K85" s="148" t="str">
        <f>IF(COUNTIFS(Dataset!$B$2:$B$205,B85, Dataset!$A$2:$A$205, "&gt;="&amp;DATE(2021,1,1), Dataset!$A$2:$A$205, "&lt;="&amp;DATE(2022,12,31))&gt;0, "Existing Customer", "New Customer")</f>
        <v>Existing Customer</v>
      </c>
      <c r="L85" s="148">
        <f>IF(Dataset!$C85='Sheet 1 week 1'!$E$11,1,0)</f>
        <v>0</v>
      </c>
      <c r="M85" s="149"/>
      <c r="N85" s="153"/>
      <c r="O85" s="156"/>
      <c r="P85" s="143"/>
      <c r="Q85" s="143"/>
      <c r="R85" s="143"/>
      <c r="S85" s="143"/>
      <c r="T85" s="143"/>
      <c r="U85" s="143"/>
      <c r="V85" s="143"/>
      <c r="W85" s="143"/>
      <c r="X85" s="143"/>
      <c r="Y85" s="143"/>
      <c r="Z85" s="143"/>
      <c r="AA85" s="143"/>
      <c r="AB85" s="143"/>
      <c r="AC85" s="143"/>
      <c r="AD85" s="143"/>
      <c r="AE85" s="143"/>
      <c r="AF85" s="143"/>
      <c r="AG85" s="143"/>
      <c r="AH85" s="143"/>
      <c r="AI85" s="143"/>
      <c r="AJ85" s="143"/>
      <c r="AK85" s="143"/>
      <c r="AL85" s="143"/>
      <c r="AM85" s="143"/>
      <c r="AN85" s="143"/>
      <c r="AO85" s="143"/>
    </row>
    <row r="86">
      <c r="A86" s="146">
        <v>44581.0</v>
      </c>
      <c r="B86" s="2" t="s">
        <v>175</v>
      </c>
      <c r="C86" s="2" t="s">
        <v>87</v>
      </c>
      <c r="D86" s="2" t="s">
        <v>157</v>
      </c>
      <c r="E86" s="2">
        <v>9500.5</v>
      </c>
      <c r="F86" s="2" t="s">
        <v>158</v>
      </c>
      <c r="G86" s="2" t="s">
        <v>85</v>
      </c>
      <c r="H86" s="2" t="s">
        <v>159</v>
      </c>
      <c r="I86" s="148">
        <f>IF(Dataset!$G86='Sheet 1 week 1'!$E$7,1,0)</f>
        <v>0</v>
      </c>
      <c r="J86" s="148" t="str">
        <f>IF(OR(Dataset!$B86="ABC Manufacturing",Dataset!$B86="123 Industries"), "Yes", "No")</f>
        <v>No</v>
      </c>
      <c r="K86" s="148" t="str">
        <f>IF(COUNTIFS(Dataset!$B$2:$B$205,B86, Dataset!$A$2:$A$205, "&gt;="&amp;DATE(2021,1,1), Dataset!$A$2:$A$205, "&lt;="&amp;DATE(2022,12,31))&gt;0, "Existing Customer", "New Customer")</f>
        <v>Existing Customer</v>
      </c>
      <c r="L86" s="148">
        <f>IF(Dataset!$C86='Sheet 1 week 1'!$E$11,1,0)</f>
        <v>0</v>
      </c>
      <c r="M86" s="149"/>
      <c r="N86" s="153"/>
      <c r="O86" s="156"/>
      <c r="P86" s="143"/>
      <c r="Q86" s="143"/>
      <c r="R86" s="143"/>
      <c r="S86" s="143"/>
      <c r="T86" s="143"/>
      <c r="U86" s="143"/>
      <c r="V86" s="143"/>
      <c r="W86" s="143"/>
      <c r="X86" s="143"/>
      <c r="Y86" s="143"/>
      <c r="Z86" s="143"/>
      <c r="AA86" s="143"/>
      <c r="AB86" s="143"/>
      <c r="AC86" s="143"/>
      <c r="AD86" s="143"/>
      <c r="AE86" s="143"/>
      <c r="AF86" s="143"/>
      <c r="AG86" s="143"/>
      <c r="AH86" s="143"/>
      <c r="AI86" s="143"/>
      <c r="AJ86" s="143"/>
      <c r="AK86" s="143"/>
      <c r="AL86" s="143"/>
      <c r="AM86" s="143"/>
      <c r="AN86" s="143"/>
      <c r="AO86" s="143"/>
    </row>
    <row r="87">
      <c r="A87" s="146">
        <v>44617.0</v>
      </c>
      <c r="B87" s="2" t="s">
        <v>172</v>
      </c>
      <c r="C87" s="2" t="s">
        <v>87</v>
      </c>
      <c r="D87" s="2" t="s">
        <v>157</v>
      </c>
      <c r="E87" s="2">
        <v>2500.75</v>
      </c>
      <c r="F87" s="2" t="s">
        <v>161</v>
      </c>
      <c r="G87" s="2" t="s">
        <v>85</v>
      </c>
      <c r="H87" s="2" t="s">
        <v>159</v>
      </c>
      <c r="I87" s="148">
        <f>IF(Dataset!$G87='Sheet 1 week 1'!$E$7,1,0)</f>
        <v>0</v>
      </c>
      <c r="J87" s="148" t="str">
        <f>IF(OR(Dataset!$B87="ABC Manufacturing",Dataset!$B87="123 Industries"), "Yes", "No")</f>
        <v>No</v>
      </c>
      <c r="K87" s="148" t="str">
        <f>IF(COUNTIFS(Dataset!$B$2:$B$205,B87, Dataset!$A$2:$A$205, "&gt;="&amp;DATE(2021,1,1), Dataset!$A$2:$A$205, "&lt;="&amp;DATE(2022,12,31))&gt;0, "Existing Customer", "New Customer")</f>
        <v>Existing Customer</v>
      </c>
      <c r="L87" s="148">
        <f>IF(Dataset!$C87='Sheet 1 week 1'!$E$11,1,0)</f>
        <v>0</v>
      </c>
      <c r="M87" s="149"/>
      <c r="N87" s="153"/>
      <c r="O87" s="156"/>
      <c r="P87" s="143"/>
      <c r="Q87" s="143"/>
      <c r="R87" s="143"/>
      <c r="S87" s="143"/>
      <c r="T87" s="143"/>
      <c r="U87" s="143"/>
      <c r="V87" s="143"/>
      <c r="W87" s="143"/>
      <c r="X87" s="143"/>
      <c r="Y87" s="143"/>
      <c r="Z87" s="143"/>
      <c r="AA87" s="143"/>
      <c r="AB87" s="143"/>
      <c r="AC87" s="143"/>
      <c r="AD87" s="143"/>
      <c r="AE87" s="143"/>
      <c r="AF87" s="143"/>
      <c r="AG87" s="143"/>
      <c r="AH87" s="143"/>
      <c r="AI87" s="143"/>
      <c r="AJ87" s="143"/>
      <c r="AK87" s="143"/>
      <c r="AL87" s="143"/>
      <c r="AM87" s="143"/>
      <c r="AN87" s="143"/>
      <c r="AO87" s="143"/>
    </row>
    <row r="88">
      <c r="A88" s="146">
        <v>44622.0</v>
      </c>
      <c r="B88" s="2" t="s">
        <v>198</v>
      </c>
      <c r="C88" s="2" t="s">
        <v>87</v>
      </c>
      <c r="D88" s="2" t="s">
        <v>157</v>
      </c>
      <c r="E88" s="2">
        <v>7500.25</v>
      </c>
      <c r="F88" s="2" t="s">
        <v>163</v>
      </c>
      <c r="G88" s="2" t="s">
        <v>85</v>
      </c>
      <c r="H88" s="2" t="s">
        <v>159</v>
      </c>
      <c r="I88" s="148">
        <f>IF(Dataset!$G88='Sheet 1 week 1'!$E$7,1,0)</f>
        <v>0</v>
      </c>
      <c r="J88" s="148" t="str">
        <f>IF(OR(Dataset!$B88="ABC Manufacturing",Dataset!$B88="123 Industries"), "Yes", "No")</f>
        <v>No</v>
      </c>
      <c r="K88" s="148" t="str">
        <f>IF(COUNTIFS(Dataset!$B$2:$B$205,B88, Dataset!$A$2:$A$205, "&gt;="&amp;DATE(2021,1,1), Dataset!$A$2:$A$205, "&lt;="&amp;DATE(2022,12,31))&gt;0, "Existing Customer", "New Customer")</f>
        <v>Existing Customer</v>
      </c>
      <c r="L88" s="148">
        <f>IF(Dataset!$C88='Sheet 1 week 1'!$E$11,1,0)</f>
        <v>0</v>
      </c>
      <c r="M88" s="149"/>
      <c r="N88" s="153"/>
      <c r="O88" s="156"/>
      <c r="P88" s="143"/>
      <c r="Q88" s="143"/>
      <c r="R88" s="143"/>
      <c r="S88" s="143"/>
      <c r="T88" s="143"/>
      <c r="U88" s="143"/>
      <c r="V88" s="143"/>
      <c r="W88" s="143"/>
      <c r="X88" s="143"/>
      <c r="Y88" s="143"/>
      <c r="Z88" s="143"/>
      <c r="AA88" s="143"/>
      <c r="AB88" s="143"/>
      <c r="AC88" s="143"/>
      <c r="AD88" s="143"/>
      <c r="AE88" s="143"/>
      <c r="AF88" s="143"/>
      <c r="AG88" s="143"/>
      <c r="AH88" s="143"/>
      <c r="AI88" s="143"/>
      <c r="AJ88" s="143"/>
      <c r="AK88" s="143"/>
      <c r="AL88" s="143"/>
      <c r="AM88" s="143"/>
      <c r="AN88" s="143"/>
      <c r="AO88" s="143"/>
    </row>
    <row r="89">
      <c r="A89" s="146">
        <v>44658.0</v>
      </c>
      <c r="B89" s="2" t="s">
        <v>199</v>
      </c>
      <c r="C89" s="2" t="s">
        <v>87</v>
      </c>
      <c r="D89" s="2" t="s">
        <v>157</v>
      </c>
      <c r="E89" s="2">
        <v>8500.5</v>
      </c>
      <c r="F89" s="2" t="s">
        <v>158</v>
      </c>
      <c r="G89" s="2" t="s">
        <v>85</v>
      </c>
      <c r="H89" s="2" t="s">
        <v>159</v>
      </c>
      <c r="I89" s="148">
        <f>IF(Dataset!$G89='Sheet 1 week 1'!$E$7,1,0)</f>
        <v>0</v>
      </c>
      <c r="J89" s="148" t="str">
        <f>IF(OR(Dataset!$B89="ABC Manufacturing",Dataset!$B89="123 Industries"), "Yes", "No")</f>
        <v>No</v>
      </c>
      <c r="K89" s="148" t="str">
        <f>IF(COUNTIFS(Dataset!$B$2:$B$205,B89, Dataset!$A$2:$A$205, "&gt;="&amp;DATE(2021,1,1), Dataset!$A$2:$A$205, "&lt;="&amp;DATE(2022,12,31))&gt;0, "Existing Customer", "New Customer")</f>
        <v>Existing Customer</v>
      </c>
      <c r="L89" s="148">
        <f>IF(Dataset!$C89='Sheet 1 week 1'!$E$11,1,0)</f>
        <v>0</v>
      </c>
      <c r="M89" s="149"/>
      <c r="N89" s="153"/>
      <c r="O89" s="156"/>
      <c r="P89" s="143"/>
      <c r="Q89" s="143"/>
      <c r="R89" s="143"/>
      <c r="S89" s="143"/>
      <c r="T89" s="143"/>
      <c r="U89" s="143"/>
      <c r="V89" s="143"/>
      <c r="W89" s="143"/>
      <c r="X89" s="143"/>
      <c r="Y89" s="143"/>
      <c r="Z89" s="143"/>
      <c r="AA89" s="143"/>
      <c r="AB89" s="143"/>
      <c r="AC89" s="143"/>
      <c r="AD89" s="143"/>
      <c r="AE89" s="143"/>
      <c r="AF89" s="143"/>
      <c r="AG89" s="143"/>
      <c r="AH89" s="143"/>
      <c r="AI89" s="143"/>
      <c r="AJ89" s="143"/>
      <c r="AK89" s="143"/>
      <c r="AL89" s="143"/>
      <c r="AM89" s="143"/>
      <c r="AN89" s="143"/>
      <c r="AO89" s="143"/>
    </row>
    <row r="90">
      <c r="A90" s="146">
        <v>44693.0</v>
      </c>
      <c r="B90" s="2" t="s">
        <v>200</v>
      </c>
      <c r="C90" s="2" t="s">
        <v>87</v>
      </c>
      <c r="D90" s="2" t="s">
        <v>157</v>
      </c>
      <c r="E90" s="2">
        <v>1500.75</v>
      </c>
      <c r="F90" s="2" t="s">
        <v>161</v>
      </c>
      <c r="G90" s="2" t="s">
        <v>85</v>
      </c>
      <c r="H90" s="2" t="s">
        <v>159</v>
      </c>
      <c r="I90" s="148">
        <f>IF(Dataset!$G90='Sheet 1 week 1'!$E$7,1,0)</f>
        <v>0</v>
      </c>
      <c r="J90" s="148" t="str">
        <f>IF(OR(Dataset!$B90="ABC Manufacturing",Dataset!$B90="123 Industries"), "Yes", "No")</f>
        <v>No</v>
      </c>
      <c r="K90" s="148" t="str">
        <f>IF(COUNTIFS(Dataset!$B$2:$B$205,B90, Dataset!$A$2:$A$205, "&gt;="&amp;DATE(2021,1,1), Dataset!$A$2:$A$205, "&lt;="&amp;DATE(2022,12,31))&gt;0, "Existing Customer", "New Customer")</f>
        <v>Existing Customer</v>
      </c>
      <c r="L90" s="148">
        <f>IF(Dataset!$C90='Sheet 1 week 1'!$E$11,1,0)</f>
        <v>0</v>
      </c>
      <c r="M90" s="149"/>
      <c r="N90" s="153"/>
      <c r="O90" s="156"/>
      <c r="P90" s="143"/>
      <c r="Q90" s="143"/>
      <c r="R90" s="143"/>
      <c r="S90" s="143"/>
      <c r="T90" s="143"/>
      <c r="U90" s="143"/>
      <c r="V90" s="143"/>
      <c r="W90" s="143"/>
      <c r="X90" s="143"/>
      <c r="Y90" s="143"/>
      <c r="Z90" s="143"/>
      <c r="AA90" s="143"/>
      <c r="AB90" s="143"/>
      <c r="AC90" s="143"/>
      <c r="AD90" s="143"/>
      <c r="AE90" s="143"/>
      <c r="AF90" s="143"/>
      <c r="AG90" s="143"/>
      <c r="AH90" s="143"/>
      <c r="AI90" s="143"/>
      <c r="AJ90" s="143"/>
      <c r="AK90" s="143"/>
      <c r="AL90" s="143"/>
      <c r="AM90" s="143"/>
      <c r="AN90" s="143"/>
      <c r="AO90" s="143"/>
    </row>
    <row r="91">
      <c r="A91" s="146">
        <v>44729.0</v>
      </c>
      <c r="B91" s="2" t="s">
        <v>201</v>
      </c>
      <c r="C91" s="2" t="s">
        <v>87</v>
      </c>
      <c r="D91" s="2" t="s">
        <v>157</v>
      </c>
      <c r="E91" s="2">
        <v>6500.25</v>
      </c>
      <c r="F91" s="2" t="s">
        <v>163</v>
      </c>
      <c r="G91" s="2" t="s">
        <v>85</v>
      </c>
      <c r="H91" s="2" t="s">
        <v>159</v>
      </c>
      <c r="I91" s="148">
        <f>IF(Dataset!$G91='Sheet 1 week 1'!$E$7,1,0)</f>
        <v>0</v>
      </c>
      <c r="J91" s="148" t="str">
        <f>IF(OR(Dataset!$B91="ABC Manufacturing",Dataset!$B91="123 Industries"), "Yes", "No")</f>
        <v>No</v>
      </c>
      <c r="K91" s="148" t="str">
        <f>IF(COUNTIFS(Dataset!$B$2:$B$205,B91, Dataset!$A$2:$A$205, "&gt;="&amp;DATE(2021,1,1), Dataset!$A$2:$A$205, "&lt;="&amp;DATE(2022,12,31))&gt;0, "Existing Customer", "New Customer")</f>
        <v>Existing Customer</v>
      </c>
      <c r="L91" s="148">
        <f>IF(Dataset!$C91='Sheet 1 week 1'!$E$11,1,0)</f>
        <v>0</v>
      </c>
      <c r="M91" s="149"/>
      <c r="N91" s="153"/>
      <c r="O91" s="156"/>
      <c r="P91" s="143"/>
      <c r="Q91" s="143"/>
      <c r="R91" s="143"/>
      <c r="S91" s="143"/>
      <c r="T91" s="143"/>
      <c r="U91" s="143"/>
      <c r="V91" s="143"/>
      <c r="W91" s="143"/>
      <c r="X91" s="143"/>
      <c r="Y91" s="143"/>
      <c r="Z91" s="143"/>
      <c r="AA91" s="143"/>
      <c r="AB91" s="143"/>
      <c r="AC91" s="143"/>
      <c r="AD91" s="143"/>
      <c r="AE91" s="143"/>
      <c r="AF91" s="143"/>
      <c r="AG91" s="143"/>
      <c r="AH91" s="143"/>
      <c r="AI91" s="143"/>
      <c r="AJ91" s="143"/>
      <c r="AK91" s="143"/>
      <c r="AL91" s="143"/>
      <c r="AM91" s="143"/>
      <c r="AN91" s="143"/>
      <c r="AO91" s="143"/>
    </row>
    <row r="92">
      <c r="A92" s="146">
        <v>44764.0</v>
      </c>
      <c r="B92" s="2" t="s">
        <v>202</v>
      </c>
      <c r="C92" s="2" t="s">
        <v>87</v>
      </c>
      <c r="D92" s="2" t="s">
        <v>157</v>
      </c>
      <c r="E92" s="2">
        <v>4500.5</v>
      </c>
      <c r="F92" s="2" t="s">
        <v>158</v>
      </c>
      <c r="G92" s="2" t="s">
        <v>85</v>
      </c>
      <c r="H92" s="2" t="s">
        <v>159</v>
      </c>
      <c r="I92" s="148">
        <f>IF(Dataset!$G92='Sheet 1 week 1'!$E$7,1,0)</f>
        <v>0</v>
      </c>
      <c r="J92" s="148" t="str">
        <f>IF(OR(Dataset!$B92="ABC Manufacturing",Dataset!$B92="123 Industries"), "Yes", "No")</f>
        <v>No</v>
      </c>
      <c r="K92" s="148" t="str">
        <f>IF(COUNTIFS(Dataset!$B$2:$B$205,B92, Dataset!$A$2:$A$205, "&gt;="&amp;DATE(2021,1,1), Dataset!$A$2:$A$205, "&lt;="&amp;DATE(2022,12,31))&gt;0, "Existing Customer", "New Customer")</f>
        <v>Existing Customer</v>
      </c>
      <c r="L92" s="148">
        <f>IF(Dataset!$C92='Sheet 1 week 1'!$E$11,1,0)</f>
        <v>0</v>
      </c>
      <c r="M92" s="149"/>
      <c r="N92" s="153"/>
      <c r="O92" s="156"/>
      <c r="P92" s="143"/>
      <c r="Q92" s="143"/>
      <c r="R92" s="143"/>
      <c r="S92" s="143"/>
      <c r="T92" s="143"/>
      <c r="U92" s="143"/>
      <c r="V92" s="143"/>
      <c r="W92" s="143"/>
      <c r="X92" s="143"/>
      <c r="Y92" s="143"/>
      <c r="Z92" s="143"/>
      <c r="AA92" s="143"/>
      <c r="AB92" s="143"/>
      <c r="AC92" s="143"/>
      <c r="AD92" s="143"/>
      <c r="AE92" s="143"/>
      <c r="AF92" s="143"/>
      <c r="AG92" s="143"/>
      <c r="AH92" s="143"/>
      <c r="AI92" s="143"/>
      <c r="AJ92" s="143"/>
      <c r="AK92" s="143"/>
      <c r="AL92" s="143"/>
      <c r="AM92" s="143"/>
      <c r="AN92" s="143"/>
      <c r="AO92" s="143"/>
    </row>
    <row r="93">
      <c r="A93" s="146">
        <v>44800.0</v>
      </c>
      <c r="B93" s="2" t="s">
        <v>203</v>
      </c>
      <c r="C93" s="2" t="s">
        <v>87</v>
      </c>
      <c r="D93" s="2" t="s">
        <v>157</v>
      </c>
      <c r="E93" s="2">
        <v>5500.75</v>
      </c>
      <c r="F93" s="2" t="s">
        <v>161</v>
      </c>
      <c r="G93" s="2" t="s">
        <v>85</v>
      </c>
      <c r="H93" s="2" t="s">
        <v>159</v>
      </c>
      <c r="I93" s="148">
        <f>IF(Dataset!$G93='Sheet 1 week 1'!$E$7,1,0)</f>
        <v>0</v>
      </c>
      <c r="J93" s="148" t="str">
        <f>IF(OR(Dataset!$B93="ABC Manufacturing",Dataset!$B93="123 Industries"), "Yes", "No")</f>
        <v>No</v>
      </c>
      <c r="K93" s="148" t="str">
        <f>IF(COUNTIFS(Dataset!$B$2:$B$205,B93, Dataset!$A$2:$A$205, "&gt;="&amp;DATE(2021,1,1), Dataset!$A$2:$A$205, "&lt;="&amp;DATE(2022,12,31))&gt;0, "Existing Customer", "New Customer")</f>
        <v>Existing Customer</v>
      </c>
      <c r="L93" s="148">
        <f>IF(Dataset!$C93='Sheet 1 week 1'!$E$11,1,0)</f>
        <v>0</v>
      </c>
      <c r="M93" s="149"/>
      <c r="N93" s="153"/>
      <c r="O93" s="156"/>
      <c r="P93" s="143"/>
      <c r="Q93" s="143"/>
      <c r="R93" s="143"/>
      <c r="S93" s="143"/>
      <c r="T93" s="143"/>
      <c r="U93" s="143"/>
      <c r="V93" s="143"/>
      <c r="W93" s="143"/>
      <c r="X93" s="143"/>
      <c r="Y93" s="143"/>
      <c r="Z93" s="143"/>
      <c r="AA93" s="143"/>
      <c r="AB93" s="143"/>
      <c r="AC93" s="143"/>
      <c r="AD93" s="143"/>
      <c r="AE93" s="143"/>
      <c r="AF93" s="143"/>
      <c r="AG93" s="143"/>
      <c r="AH93" s="143"/>
      <c r="AI93" s="143"/>
      <c r="AJ93" s="143"/>
      <c r="AK93" s="143"/>
      <c r="AL93" s="143"/>
      <c r="AM93" s="143"/>
      <c r="AN93" s="143"/>
      <c r="AO93" s="143"/>
    </row>
    <row r="94">
      <c r="A94" s="146">
        <v>44805.0</v>
      </c>
      <c r="B94" s="2" t="s">
        <v>204</v>
      </c>
      <c r="C94" s="2" t="s">
        <v>87</v>
      </c>
      <c r="D94" s="2" t="s">
        <v>157</v>
      </c>
      <c r="E94" s="2">
        <v>9500.25</v>
      </c>
      <c r="F94" s="2" t="s">
        <v>163</v>
      </c>
      <c r="G94" s="2" t="s">
        <v>85</v>
      </c>
      <c r="H94" s="2" t="s">
        <v>159</v>
      </c>
      <c r="I94" s="148">
        <f>IF(Dataset!$G94='Sheet 1 week 1'!$E$7,1,0)</f>
        <v>0</v>
      </c>
      <c r="J94" s="148" t="str">
        <f>IF(OR(Dataset!$B94="ABC Manufacturing",Dataset!$B94="123 Industries"), "Yes", "No")</f>
        <v>No</v>
      </c>
      <c r="K94" s="148" t="str">
        <f>IF(COUNTIFS(Dataset!$B$2:$B$205,B94, Dataset!$A$2:$A$205, "&gt;="&amp;DATE(2021,1,1), Dataset!$A$2:$A$205, "&lt;="&amp;DATE(2022,12,31))&gt;0, "Existing Customer", "New Customer")</f>
        <v>Existing Customer</v>
      </c>
      <c r="L94" s="148">
        <f>IF(Dataset!$C94='Sheet 1 week 1'!$E$11,1,0)</f>
        <v>0</v>
      </c>
      <c r="M94" s="149"/>
      <c r="N94" s="153"/>
      <c r="O94" s="156"/>
      <c r="P94" s="143"/>
      <c r="Q94" s="143"/>
      <c r="R94" s="143"/>
      <c r="S94" s="143"/>
      <c r="T94" s="143"/>
      <c r="U94" s="143"/>
      <c r="V94" s="143"/>
      <c r="W94" s="143"/>
      <c r="X94" s="143"/>
      <c r="Y94" s="143"/>
      <c r="Z94" s="143"/>
      <c r="AA94" s="143"/>
      <c r="AB94" s="143"/>
      <c r="AC94" s="143"/>
      <c r="AD94" s="143"/>
      <c r="AE94" s="143"/>
      <c r="AF94" s="143"/>
      <c r="AG94" s="143"/>
      <c r="AH94" s="143"/>
      <c r="AI94" s="143"/>
      <c r="AJ94" s="143"/>
      <c r="AK94" s="143"/>
      <c r="AL94" s="143"/>
      <c r="AM94" s="143"/>
      <c r="AN94" s="143"/>
      <c r="AO94" s="143"/>
    </row>
    <row r="95">
      <c r="A95" s="146">
        <v>44840.0</v>
      </c>
      <c r="B95" s="2" t="s">
        <v>205</v>
      </c>
      <c r="C95" s="2" t="s">
        <v>87</v>
      </c>
      <c r="D95" s="2" t="s">
        <v>157</v>
      </c>
      <c r="E95" s="2">
        <v>2500.5</v>
      </c>
      <c r="F95" s="2" t="s">
        <v>158</v>
      </c>
      <c r="G95" s="2" t="s">
        <v>85</v>
      </c>
      <c r="H95" s="2" t="s">
        <v>159</v>
      </c>
      <c r="I95" s="148">
        <f>IF(Dataset!$G95='Sheet 1 week 1'!$E$7,1,0)</f>
        <v>0</v>
      </c>
      <c r="J95" s="148" t="str">
        <f>IF(OR(Dataset!$B95="ABC Manufacturing",Dataset!$B95="123 Industries"), "Yes", "No")</f>
        <v>No</v>
      </c>
      <c r="K95" s="148" t="str">
        <f>IF(COUNTIFS(Dataset!$B$2:$B$205,B95, Dataset!$A$2:$A$205, "&gt;="&amp;DATE(2021,1,1), Dataset!$A$2:$A$205, "&lt;="&amp;DATE(2022,12,31))&gt;0, "Existing Customer", "New Customer")</f>
        <v>Existing Customer</v>
      </c>
      <c r="L95" s="148">
        <f>IF(Dataset!$C95='Sheet 1 week 1'!$E$11,1,0)</f>
        <v>0</v>
      </c>
      <c r="M95" s="149"/>
      <c r="N95" s="153"/>
      <c r="O95" s="156"/>
      <c r="P95" s="143"/>
      <c r="Q95" s="143"/>
      <c r="R95" s="143"/>
      <c r="S95" s="143"/>
      <c r="T95" s="143"/>
      <c r="U95" s="143"/>
      <c r="V95" s="143"/>
      <c r="W95" s="143"/>
      <c r="X95" s="143"/>
      <c r="Y95" s="143"/>
      <c r="Z95" s="143"/>
      <c r="AA95" s="143"/>
      <c r="AB95" s="143"/>
      <c r="AC95" s="143"/>
      <c r="AD95" s="143"/>
      <c r="AE95" s="143"/>
      <c r="AF95" s="143"/>
      <c r="AG95" s="143"/>
      <c r="AH95" s="143"/>
      <c r="AI95" s="143"/>
      <c r="AJ95" s="143"/>
      <c r="AK95" s="143"/>
      <c r="AL95" s="143"/>
      <c r="AM95" s="143"/>
      <c r="AN95" s="143"/>
      <c r="AO95" s="143"/>
    </row>
    <row r="96">
      <c r="A96" s="146">
        <v>44876.0</v>
      </c>
      <c r="B96" s="2" t="s">
        <v>206</v>
      </c>
      <c r="C96" s="2" t="s">
        <v>87</v>
      </c>
      <c r="D96" s="2" t="s">
        <v>157</v>
      </c>
      <c r="E96" s="2">
        <v>7500.75</v>
      </c>
      <c r="F96" s="2" t="s">
        <v>161</v>
      </c>
      <c r="G96" s="2" t="s">
        <v>85</v>
      </c>
      <c r="H96" s="2" t="s">
        <v>159</v>
      </c>
      <c r="I96" s="148">
        <f>IF(Dataset!$G96='Sheet 1 week 1'!$E$7,1,0)</f>
        <v>0</v>
      </c>
      <c r="J96" s="148" t="str">
        <f>IF(OR(Dataset!$B96="ABC Manufacturing",Dataset!$B96="123 Industries"), "Yes", "No")</f>
        <v>No</v>
      </c>
      <c r="K96" s="148" t="str">
        <f>IF(COUNTIFS(Dataset!$B$2:$B$205,B96, Dataset!$A$2:$A$205, "&gt;="&amp;DATE(2021,1,1), Dataset!$A$2:$A$205, "&lt;="&amp;DATE(2022,12,31))&gt;0, "Existing Customer", "New Customer")</f>
        <v>Existing Customer</v>
      </c>
      <c r="L96" s="148">
        <f>IF(Dataset!$C96='Sheet 1 week 1'!$E$11,1,0)</f>
        <v>0</v>
      </c>
      <c r="M96" s="149"/>
      <c r="N96" s="153"/>
      <c r="O96" s="156"/>
      <c r="P96" s="143"/>
      <c r="Q96" s="143"/>
      <c r="R96" s="143"/>
      <c r="S96" s="143"/>
      <c r="T96" s="143"/>
      <c r="U96" s="143"/>
      <c r="V96" s="143"/>
      <c r="W96" s="143"/>
      <c r="X96" s="143"/>
      <c r="Y96" s="143"/>
      <c r="Z96" s="143"/>
      <c r="AA96" s="143"/>
      <c r="AB96" s="143"/>
      <c r="AC96" s="143"/>
      <c r="AD96" s="143"/>
      <c r="AE96" s="143"/>
      <c r="AF96" s="143"/>
      <c r="AG96" s="143"/>
      <c r="AH96" s="143"/>
      <c r="AI96" s="143"/>
      <c r="AJ96" s="143"/>
      <c r="AK96" s="143"/>
      <c r="AL96" s="143"/>
      <c r="AM96" s="143"/>
      <c r="AN96" s="143"/>
      <c r="AO96" s="143"/>
    </row>
    <row r="97">
      <c r="A97" s="146">
        <v>44911.0</v>
      </c>
      <c r="B97" s="2" t="s">
        <v>207</v>
      </c>
      <c r="C97" s="2" t="s">
        <v>87</v>
      </c>
      <c r="D97" s="2" t="s">
        <v>157</v>
      </c>
      <c r="E97" s="2">
        <v>6500.25</v>
      </c>
      <c r="F97" s="2" t="s">
        <v>163</v>
      </c>
      <c r="G97" s="2" t="s">
        <v>85</v>
      </c>
      <c r="H97" s="2" t="s">
        <v>159</v>
      </c>
      <c r="I97" s="148">
        <f>IF(Dataset!$G97='Sheet 1 week 1'!$E$7,1,0)</f>
        <v>0</v>
      </c>
      <c r="J97" s="148" t="str">
        <f>IF(OR(Dataset!$B97="ABC Manufacturing",Dataset!$B97="123 Industries"), "Yes", "No")</f>
        <v>No</v>
      </c>
      <c r="K97" s="148" t="str">
        <f>IF(COUNTIFS(Dataset!$B$2:$B$205,B97, Dataset!$A$2:$A$205, "&gt;="&amp;DATE(2021,1,1), Dataset!$A$2:$A$205, "&lt;="&amp;DATE(2022,12,31))&gt;0, "Existing Customer", "New Customer")</f>
        <v>Existing Customer</v>
      </c>
      <c r="L97" s="148">
        <f>IF(Dataset!$C97='Sheet 1 week 1'!$E$11,1,0)</f>
        <v>0</v>
      </c>
      <c r="M97" s="149"/>
      <c r="N97" s="153"/>
      <c r="O97" s="156"/>
      <c r="P97" s="143"/>
      <c r="Q97" s="143"/>
      <c r="R97" s="143"/>
      <c r="S97" s="143"/>
      <c r="T97" s="143"/>
      <c r="U97" s="143"/>
      <c r="V97" s="143"/>
      <c r="W97" s="143"/>
      <c r="X97" s="143"/>
      <c r="Y97" s="143"/>
      <c r="Z97" s="143"/>
      <c r="AA97" s="143"/>
      <c r="AB97" s="143"/>
      <c r="AC97" s="143"/>
      <c r="AD97" s="143"/>
      <c r="AE97" s="143"/>
      <c r="AF97" s="143"/>
      <c r="AG97" s="143"/>
      <c r="AH97" s="143"/>
      <c r="AI97" s="143"/>
      <c r="AJ97" s="143"/>
      <c r="AK97" s="143"/>
      <c r="AL97" s="143"/>
      <c r="AM97" s="143"/>
      <c r="AN97" s="143"/>
      <c r="AO97" s="143"/>
    </row>
    <row r="98">
      <c r="A98" s="146">
        <v>44947.0</v>
      </c>
      <c r="B98" s="2" t="s">
        <v>107</v>
      </c>
      <c r="C98" s="2" t="s">
        <v>87</v>
      </c>
      <c r="D98" s="2" t="s">
        <v>157</v>
      </c>
      <c r="E98" s="2">
        <v>3500.5</v>
      </c>
      <c r="F98" s="2" t="s">
        <v>158</v>
      </c>
      <c r="G98" s="2" t="s">
        <v>85</v>
      </c>
      <c r="H98" s="2" t="s">
        <v>159</v>
      </c>
      <c r="I98" s="148">
        <f>IF(Dataset!$G98='Sheet 1 week 1'!$E$7,1,0)</f>
        <v>0</v>
      </c>
      <c r="J98" s="148" t="str">
        <f>IF(OR(Dataset!$B98="ABC Manufacturing",Dataset!$B98="123 Industries"), "Yes", "No")</f>
        <v>No</v>
      </c>
      <c r="K98" s="148" t="str">
        <f>IF(COUNTIFS(Dataset!$B$2:$B$205,B98, Dataset!$A$2:$A$205, "&gt;="&amp;DATE(2021,1,1), Dataset!$A$2:$A$205, "&lt;="&amp;DATE(2022,12,31))&gt;0, "Existing Customer", "New Customer")</f>
        <v>New Customer</v>
      </c>
      <c r="L98" s="148">
        <f>IF(Dataset!$C98='Sheet 1 week 1'!$E$11,1,0)</f>
        <v>0</v>
      </c>
      <c r="M98" s="149"/>
      <c r="N98" s="153"/>
      <c r="O98" s="156"/>
      <c r="P98" s="143"/>
      <c r="Q98" s="143"/>
      <c r="R98" s="143"/>
      <c r="S98" s="143"/>
      <c r="T98" s="143"/>
      <c r="U98" s="143"/>
      <c r="V98" s="143"/>
      <c r="W98" s="143"/>
      <c r="X98" s="143"/>
      <c r="Y98" s="143"/>
      <c r="Z98" s="143"/>
      <c r="AA98" s="143"/>
      <c r="AB98" s="143"/>
      <c r="AC98" s="143"/>
      <c r="AD98" s="143"/>
      <c r="AE98" s="143"/>
      <c r="AF98" s="143"/>
      <c r="AG98" s="143"/>
      <c r="AH98" s="143"/>
      <c r="AI98" s="143"/>
      <c r="AJ98" s="143"/>
      <c r="AK98" s="143"/>
      <c r="AL98" s="143"/>
      <c r="AM98" s="143"/>
      <c r="AN98" s="143"/>
      <c r="AO98" s="143"/>
    </row>
    <row r="99">
      <c r="A99" s="146">
        <v>44983.0</v>
      </c>
      <c r="B99" s="2" t="s">
        <v>208</v>
      </c>
      <c r="C99" s="2" t="s">
        <v>87</v>
      </c>
      <c r="D99" s="2" t="s">
        <v>157</v>
      </c>
      <c r="E99" s="2">
        <v>1500.75</v>
      </c>
      <c r="F99" s="2" t="s">
        <v>161</v>
      </c>
      <c r="G99" s="2" t="s">
        <v>85</v>
      </c>
      <c r="H99" s="2" t="s">
        <v>159</v>
      </c>
      <c r="I99" s="148">
        <f>IF(Dataset!$G99='Sheet 1 week 1'!$E$7,1,0)</f>
        <v>0</v>
      </c>
      <c r="J99" s="148" t="str">
        <f>IF(OR(Dataset!$B99="ABC Manufacturing",Dataset!$B99="123 Industries"), "Yes", "No")</f>
        <v>No</v>
      </c>
      <c r="K99" s="148" t="str">
        <f>IF(COUNTIFS(Dataset!$B$2:$B$205,B99, Dataset!$A$2:$A$205, "&gt;="&amp;DATE(2021,1,1), Dataset!$A$2:$A$205, "&lt;="&amp;DATE(2022,12,31))&gt;0, "Existing Customer", "New Customer")</f>
        <v>Existing Customer</v>
      </c>
      <c r="L99" s="148">
        <f>IF(Dataset!$C99='Sheet 1 week 1'!$E$11,1,0)</f>
        <v>0</v>
      </c>
      <c r="M99" s="149"/>
      <c r="N99" s="153"/>
      <c r="O99" s="156"/>
      <c r="P99" s="143"/>
      <c r="Q99" s="143"/>
      <c r="R99" s="143"/>
      <c r="S99" s="143"/>
      <c r="T99" s="143"/>
      <c r="U99" s="143"/>
      <c r="V99" s="143"/>
      <c r="W99" s="143"/>
      <c r="X99" s="143"/>
      <c r="Y99" s="143"/>
      <c r="Z99" s="143"/>
      <c r="AA99" s="143"/>
      <c r="AB99" s="143"/>
      <c r="AC99" s="143"/>
      <c r="AD99" s="143"/>
      <c r="AE99" s="143"/>
      <c r="AF99" s="143"/>
      <c r="AG99" s="143"/>
      <c r="AH99" s="143"/>
      <c r="AI99" s="143"/>
      <c r="AJ99" s="143"/>
      <c r="AK99" s="143"/>
      <c r="AL99" s="143"/>
      <c r="AM99" s="143"/>
      <c r="AN99" s="143"/>
      <c r="AO99" s="143"/>
    </row>
    <row r="100">
      <c r="A100" s="146">
        <v>44988.0</v>
      </c>
      <c r="B100" s="2" t="s">
        <v>114</v>
      </c>
      <c r="C100" s="2" t="s">
        <v>87</v>
      </c>
      <c r="D100" s="2" t="s">
        <v>157</v>
      </c>
      <c r="E100" s="2">
        <v>8500.25</v>
      </c>
      <c r="F100" s="2" t="s">
        <v>163</v>
      </c>
      <c r="G100" s="2" t="s">
        <v>85</v>
      </c>
      <c r="H100" s="2" t="s">
        <v>159</v>
      </c>
      <c r="I100" s="148">
        <f>IF(Dataset!$G100='Sheet 1 week 1'!$E$7,1,0)</f>
        <v>0</v>
      </c>
      <c r="J100" s="148" t="str">
        <f>IF(OR(Dataset!$B100="ABC Manufacturing",Dataset!$B100="123 Industries"), "Yes", "No")</f>
        <v>No</v>
      </c>
      <c r="K100" s="148" t="str">
        <f>IF(COUNTIFS(Dataset!$B$2:$B$205,B100, Dataset!$A$2:$A$205, "&gt;="&amp;DATE(2021,1,1), Dataset!$A$2:$A$205, "&lt;="&amp;DATE(2022,12,31))&gt;0, "Existing Customer", "New Customer")</f>
        <v>New Customer</v>
      </c>
      <c r="L100" s="148">
        <f>IF(Dataset!$C100='Sheet 1 week 1'!$E$11,1,0)</f>
        <v>0</v>
      </c>
      <c r="M100" s="149"/>
      <c r="N100" s="153"/>
      <c r="O100" s="156"/>
      <c r="P100" s="143"/>
      <c r="Q100" s="143"/>
      <c r="R100" s="143"/>
      <c r="S100" s="143"/>
      <c r="T100" s="143"/>
      <c r="U100" s="143"/>
      <c r="V100" s="143"/>
      <c r="W100" s="143"/>
      <c r="X100" s="143"/>
      <c r="Y100" s="143"/>
      <c r="Z100" s="143"/>
      <c r="AA100" s="143"/>
      <c r="AB100" s="143"/>
      <c r="AC100" s="143"/>
      <c r="AD100" s="143"/>
      <c r="AE100" s="143"/>
      <c r="AF100" s="143"/>
      <c r="AG100" s="143"/>
      <c r="AH100" s="143"/>
      <c r="AI100" s="143"/>
      <c r="AJ100" s="143"/>
      <c r="AK100" s="143"/>
      <c r="AL100" s="143"/>
      <c r="AM100" s="143"/>
      <c r="AN100" s="143"/>
      <c r="AO100" s="143"/>
    </row>
    <row r="101">
      <c r="A101" s="146">
        <v>45024.0</v>
      </c>
      <c r="B101" s="2" t="s">
        <v>123</v>
      </c>
      <c r="C101" s="2" t="s">
        <v>87</v>
      </c>
      <c r="D101" s="2" t="s">
        <v>157</v>
      </c>
      <c r="E101" s="2">
        <v>4500.5</v>
      </c>
      <c r="F101" s="2" t="s">
        <v>158</v>
      </c>
      <c r="G101" s="2" t="s">
        <v>85</v>
      </c>
      <c r="H101" s="2" t="s">
        <v>159</v>
      </c>
      <c r="I101" s="148">
        <f>IF(Dataset!$G101='Sheet 1 week 1'!$E$7,1,0)</f>
        <v>0</v>
      </c>
      <c r="J101" s="148" t="str">
        <f>IF(OR(Dataset!$B101="ABC Manufacturing",Dataset!$B101="123 Industries"), "Yes", "No")</f>
        <v>No</v>
      </c>
      <c r="K101" s="148" t="str">
        <f>IF(COUNTIFS(Dataset!$B$2:$B$205,B101, Dataset!$A$2:$A$205, "&gt;="&amp;DATE(2021,1,1), Dataset!$A$2:$A$205, "&lt;="&amp;DATE(2022,12,31))&gt;0, "Existing Customer", "New Customer")</f>
        <v>New Customer</v>
      </c>
      <c r="L101" s="148">
        <f>IF(Dataset!$C101='Sheet 1 week 1'!$E$11,1,0)</f>
        <v>0</v>
      </c>
      <c r="M101" s="149"/>
      <c r="N101" s="153"/>
      <c r="O101" s="156"/>
      <c r="P101" s="143"/>
      <c r="Q101" s="143"/>
      <c r="R101" s="143"/>
      <c r="S101" s="143"/>
      <c r="T101" s="143"/>
      <c r="U101" s="143"/>
      <c r="V101" s="143"/>
      <c r="W101" s="143"/>
      <c r="X101" s="143"/>
      <c r="Y101" s="143"/>
      <c r="Z101" s="143"/>
      <c r="AA101" s="143"/>
      <c r="AB101" s="143"/>
      <c r="AC101" s="143"/>
      <c r="AD101" s="143"/>
      <c r="AE101" s="143"/>
      <c r="AF101" s="143"/>
      <c r="AG101" s="143"/>
      <c r="AH101" s="143"/>
      <c r="AI101" s="143"/>
      <c r="AJ101" s="143"/>
      <c r="AK101" s="143"/>
      <c r="AL101" s="143"/>
      <c r="AM101" s="143"/>
      <c r="AN101" s="143"/>
      <c r="AO101" s="143"/>
    </row>
    <row r="102">
      <c r="A102" s="146">
        <v>45059.0</v>
      </c>
      <c r="B102" s="2" t="s">
        <v>209</v>
      </c>
      <c r="C102" s="2" t="s">
        <v>87</v>
      </c>
      <c r="D102" s="2" t="s">
        <v>157</v>
      </c>
      <c r="E102" s="2">
        <v>5500.75</v>
      </c>
      <c r="F102" s="2" t="s">
        <v>161</v>
      </c>
      <c r="G102" s="2" t="s">
        <v>85</v>
      </c>
      <c r="H102" s="2" t="s">
        <v>159</v>
      </c>
      <c r="I102" s="148">
        <f>IF(Dataset!$G102='Sheet 1 week 1'!$E$7,1,0)</f>
        <v>0</v>
      </c>
      <c r="J102" s="148" t="str">
        <f>IF(OR(Dataset!$B102="ABC Manufacturing",Dataset!$B102="123 Industries"), "Yes", "No")</f>
        <v>No</v>
      </c>
      <c r="K102" s="148" t="str">
        <f>IF(COUNTIFS(Dataset!$B$2:$B$205,B102, Dataset!$A$2:$A$205, "&gt;="&amp;DATE(2021,1,1), Dataset!$A$2:$A$205, "&lt;="&amp;DATE(2022,12,31))&gt;0, "Existing Customer", "New Customer")</f>
        <v>Existing Customer</v>
      </c>
      <c r="L102" s="148">
        <f>IF(Dataset!$C102='Sheet 1 week 1'!$E$11,1,0)</f>
        <v>0</v>
      </c>
      <c r="M102" s="149"/>
      <c r="N102" s="153"/>
      <c r="O102" s="156"/>
      <c r="P102" s="143"/>
      <c r="Q102" s="143"/>
      <c r="R102" s="143"/>
      <c r="S102" s="143"/>
      <c r="T102" s="143"/>
      <c r="U102" s="143"/>
      <c r="V102" s="143"/>
      <c r="W102" s="143"/>
      <c r="X102" s="143"/>
      <c r="Y102" s="143"/>
      <c r="Z102" s="143"/>
      <c r="AA102" s="143"/>
      <c r="AB102" s="143"/>
      <c r="AC102" s="143"/>
      <c r="AD102" s="143"/>
      <c r="AE102" s="143"/>
      <c r="AF102" s="143"/>
      <c r="AG102" s="143"/>
      <c r="AH102" s="143"/>
      <c r="AI102" s="143"/>
      <c r="AJ102" s="143"/>
      <c r="AK102" s="143"/>
      <c r="AL102" s="143"/>
      <c r="AM102" s="143"/>
      <c r="AN102" s="143"/>
      <c r="AO102" s="143"/>
    </row>
    <row r="103">
      <c r="A103" s="146">
        <v>45095.0</v>
      </c>
      <c r="B103" s="2" t="s">
        <v>125</v>
      </c>
      <c r="C103" s="2" t="s">
        <v>87</v>
      </c>
      <c r="D103" s="2" t="s">
        <v>157</v>
      </c>
      <c r="E103" s="2">
        <v>19500.25</v>
      </c>
      <c r="F103" s="2" t="s">
        <v>163</v>
      </c>
      <c r="G103" s="2" t="s">
        <v>85</v>
      </c>
      <c r="H103" s="2" t="s">
        <v>159</v>
      </c>
      <c r="I103" s="148">
        <f>IF(Dataset!$G103='Sheet 1 week 1'!$E$7,1,0)</f>
        <v>0</v>
      </c>
      <c r="J103" s="148" t="str">
        <f>IF(OR(Dataset!$B103="ABC Manufacturing",Dataset!$B103="123 Industries"), "Yes", "No")</f>
        <v>No</v>
      </c>
      <c r="K103" s="148" t="str">
        <f>IF(COUNTIFS(Dataset!$B$2:$B$205,B103, Dataset!$A$2:$A$205, "&gt;="&amp;DATE(2021,1,1), Dataset!$A$2:$A$205, "&lt;="&amp;DATE(2022,12,31))&gt;0, "Existing Customer", "New Customer")</f>
        <v>New Customer</v>
      </c>
      <c r="L103" s="148">
        <f>IF(Dataset!$C103='Sheet 1 week 1'!$E$11,1,0)</f>
        <v>0</v>
      </c>
      <c r="M103" s="149"/>
      <c r="N103" s="153"/>
      <c r="O103" s="156"/>
      <c r="P103" s="143"/>
      <c r="Q103" s="143"/>
      <c r="R103" s="143"/>
      <c r="S103" s="143"/>
      <c r="T103" s="143"/>
      <c r="U103" s="143"/>
      <c r="V103" s="143"/>
      <c r="W103" s="143"/>
      <c r="X103" s="143"/>
      <c r="Y103" s="143"/>
      <c r="Z103" s="143"/>
      <c r="AA103" s="143"/>
      <c r="AB103" s="143"/>
      <c r="AC103" s="143"/>
      <c r="AD103" s="143"/>
      <c r="AE103" s="143"/>
      <c r="AF103" s="143"/>
      <c r="AG103" s="143"/>
      <c r="AH103" s="143"/>
      <c r="AI103" s="143"/>
      <c r="AJ103" s="143"/>
      <c r="AK103" s="143"/>
      <c r="AL103" s="143"/>
      <c r="AM103" s="143"/>
      <c r="AN103" s="143"/>
      <c r="AO103" s="143"/>
    </row>
    <row r="104">
      <c r="A104" s="146">
        <v>45130.0</v>
      </c>
      <c r="B104" s="2" t="s">
        <v>102</v>
      </c>
      <c r="C104" s="2" t="s">
        <v>87</v>
      </c>
      <c r="D104" s="2" t="s">
        <v>157</v>
      </c>
      <c r="E104" s="2">
        <v>2500.5</v>
      </c>
      <c r="F104" s="2" t="s">
        <v>158</v>
      </c>
      <c r="G104" s="2" t="s">
        <v>85</v>
      </c>
      <c r="H104" s="2" t="s">
        <v>159</v>
      </c>
      <c r="I104" s="148">
        <f>IF(Dataset!$G104='Sheet 1 week 1'!$E$7,1,0)</f>
        <v>0</v>
      </c>
      <c r="J104" s="148" t="str">
        <f>IF(OR(Dataset!$B104="ABC Manufacturing",Dataset!$B104="123 Industries"), "Yes", "No")</f>
        <v>No</v>
      </c>
      <c r="K104" s="148" t="str">
        <f>IF(COUNTIFS(Dataset!$B$2:$B$205,B104, Dataset!$A$2:$A$205, "&gt;="&amp;DATE(2021,1,1), Dataset!$A$2:$A$205, "&lt;="&amp;DATE(2022,12,31))&gt;0, "Existing Customer", "New Customer")</f>
        <v>New Customer</v>
      </c>
      <c r="L104" s="148">
        <f>IF(Dataset!$C104='Sheet 1 week 1'!$E$11,1,0)</f>
        <v>0</v>
      </c>
      <c r="M104" s="149"/>
      <c r="N104" s="153"/>
      <c r="O104" s="156"/>
      <c r="P104" s="143"/>
      <c r="Q104" s="143"/>
      <c r="R104" s="143"/>
      <c r="S104" s="143"/>
      <c r="T104" s="143"/>
      <c r="U104" s="143"/>
      <c r="V104" s="143"/>
      <c r="W104" s="143"/>
      <c r="X104" s="143"/>
      <c r="Y104" s="143"/>
      <c r="Z104" s="143"/>
      <c r="AA104" s="143"/>
      <c r="AB104" s="143"/>
      <c r="AC104" s="143"/>
      <c r="AD104" s="143"/>
      <c r="AE104" s="143"/>
      <c r="AF104" s="143"/>
      <c r="AG104" s="143"/>
      <c r="AH104" s="143"/>
      <c r="AI104" s="143"/>
      <c r="AJ104" s="143"/>
      <c r="AK104" s="143"/>
      <c r="AL104" s="143"/>
      <c r="AM104" s="143"/>
      <c r="AN104" s="143"/>
      <c r="AO104" s="143"/>
    </row>
    <row r="105">
      <c r="A105" s="146">
        <v>45166.0</v>
      </c>
      <c r="B105" s="2" t="s">
        <v>116</v>
      </c>
      <c r="C105" s="2" t="s">
        <v>87</v>
      </c>
      <c r="D105" s="2" t="s">
        <v>157</v>
      </c>
      <c r="E105" s="2">
        <v>17500.75</v>
      </c>
      <c r="F105" s="2" t="s">
        <v>161</v>
      </c>
      <c r="G105" s="2" t="s">
        <v>85</v>
      </c>
      <c r="H105" s="2" t="s">
        <v>159</v>
      </c>
      <c r="I105" s="148">
        <f>IF(Dataset!$G105='Sheet 1 week 1'!$E$7,1,0)</f>
        <v>0</v>
      </c>
      <c r="J105" s="148" t="str">
        <f>IF(OR(Dataset!$B105="ABC Manufacturing",Dataset!$B105="123 Industries"), "Yes", "No")</f>
        <v>No</v>
      </c>
      <c r="K105" s="148" t="str">
        <f>IF(COUNTIFS(Dataset!$B$2:$B$205,B105, Dataset!$A$2:$A$205, "&gt;="&amp;DATE(2021,1,1), Dataset!$A$2:$A$205, "&lt;="&amp;DATE(2022,12,31))&gt;0, "Existing Customer", "New Customer")</f>
        <v>New Customer</v>
      </c>
      <c r="L105" s="148">
        <f>IF(Dataset!$C105='Sheet 1 week 1'!$E$11,1,0)</f>
        <v>0</v>
      </c>
      <c r="M105" s="149"/>
      <c r="N105" s="153"/>
      <c r="O105" s="156"/>
      <c r="P105" s="143"/>
      <c r="Q105" s="143"/>
      <c r="R105" s="143"/>
      <c r="S105" s="143"/>
      <c r="T105" s="143"/>
      <c r="U105" s="143"/>
      <c r="V105" s="143"/>
      <c r="W105" s="143"/>
      <c r="X105" s="143"/>
      <c r="Y105" s="143"/>
      <c r="Z105" s="143"/>
      <c r="AA105" s="143"/>
      <c r="AB105" s="143"/>
      <c r="AC105" s="143"/>
      <c r="AD105" s="143"/>
      <c r="AE105" s="143"/>
      <c r="AF105" s="143"/>
      <c r="AG105" s="143"/>
      <c r="AH105" s="143"/>
      <c r="AI105" s="143"/>
      <c r="AJ105" s="143"/>
      <c r="AK105" s="143"/>
      <c r="AL105" s="143"/>
      <c r="AM105" s="143"/>
      <c r="AN105" s="143"/>
      <c r="AO105" s="143"/>
    </row>
    <row r="106">
      <c r="A106" s="146">
        <v>45171.0</v>
      </c>
      <c r="B106" s="2" t="s">
        <v>106</v>
      </c>
      <c r="C106" s="2" t="s">
        <v>87</v>
      </c>
      <c r="D106" s="2" t="s">
        <v>157</v>
      </c>
      <c r="E106" s="2">
        <v>16500.5</v>
      </c>
      <c r="F106" s="2" t="s">
        <v>163</v>
      </c>
      <c r="G106" s="2" t="s">
        <v>85</v>
      </c>
      <c r="H106" s="2" t="s">
        <v>159</v>
      </c>
      <c r="I106" s="148">
        <f>IF(Dataset!$G106='Sheet 1 week 1'!$E$7,1,0)</f>
        <v>0</v>
      </c>
      <c r="J106" s="148" t="str">
        <f>IF(OR(Dataset!$B106="ABC Manufacturing",Dataset!$B106="123 Industries"), "Yes", "No")</f>
        <v>No</v>
      </c>
      <c r="K106" s="148" t="str">
        <f>IF(COUNTIFS(Dataset!$B$2:$B$205,B106, Dataset!$A$2:$A$205, "&gt;="&amp;DATE(2021,1,1), Dataset!$A$2:$A$205, "&lt;="&amp;DATE(2022,12,31))&gt;0, "Existing Customer", "New Customer")</f>
        <v>New Customer</v>
      </c>
      <c r="L106" s="148">
        <f>IF(Dataset!$C106='Sheet 1 week 1'!$E$11,1,0)</f>
        <v>0</v>
      </c>
      <c r="M106" s="149"/>
      <c r="N106" s="153"/>
      <c r="O106" s="156"/>
      <c r="P106" s="143"/>
      <c r="Q106" s="143"/>
      <c r="R106" s="143"/>
      <c r="S106" s="143"/>
      <c r="T106" s="143"/>
      <c r="U106" s="143"/>
      <c r="V106" s="143"/>
      <c r="W106" s="143"/>
      <c r="X106" s="143"/>
      <c r="Y106" s="143"/>
      <c r="Z106" s="143"/>
      <c r="AA106" s="143"/>
      <c r="AB106" s="143"/>
      <c r="AC106" s="143"/>
      <c r="AD106" s="143"/>
      <c r="AE106" s="143"/>
      <c r="AF106" s="143"/>
      <c r="AG106" s="143"/>
      <c r="AH106" s="143"/>
      <c r="AI106" s="143"/>
      <c r="AJ106" s="143"/>
      <c r="AK106" s="143"/>
      <c r="AL106" s="143"/>
      <c r="AM106" s="143"/>
      <c r="AN106" s="143"/>
      <c r="AO106" s="143"/>
    </row>
    <row r="107">
      <c r="A107" s="146">
        <v>45206.0</v>
      </c>
      <c r="B107" s="2" t="s">
        <v>165</v>
      </c>
      <c r="C107" s="2" t="s">
        <v>87</v>
      </c>
      <c r="D107" s="2" t="s">
        <v>157</v>
      </c>
      <c r="E107" s="2">
        <v>13500.25</v>
      </c>
      <c r="F107" s="2" t="s">
        <v>158</v>
      </c>
      <c r="G107" s="2" t="s">
        <v>85</v>
      </c>
      <c r="H107" s="2" t="s">
        <v>159</v>
      </c>
      <c r="I107" s="148">
        <f>IF(Dataset!$G107='Sheet 1 week 1'!$E$7,1,0)</f>
        <v>0</v>
      </c>
      <c r="J107" s="148" t="str">
        <f>IF(OR(Dataset!$B107="ABC Manufacturing",Dataset!$B107="123 Industries"), "Yes", "No")</f>
        <v>No</v>
      </c>
      <c r="K107" s="148" t="str">
        <f>IF(COUNTIFS(Dataset!$B$2:$B$205,B107, Dataset!$A$2:$A$205, "&gt;="&amp;DATE(2021,1,1), Dataset!$A$2:$A$205, "&lt;="&amp;DATE(2022,12,31))&gt;0, "Existing Customer", "New Customer")</f>
        <v>Existing Customer</v>
      </c>
      <c r="L107" s="148">
        <f>IF(Dataset!$C107='Sheet 1 week 1'!$E$11,1,0)</f>
        <v>0</v>
      </c>
      <c r="M107" s="149"/>
      <c r="N107" s="153"/>
      <c r="O107" s="156"/>
      <c r="P107" s="143"/>
      <c r="Q107" s="143"/>
      <c r="R107" s="143"/>
      <c r="S107" s="143"/>
      <c r="T107" s="143"/>
      <c r="U107" s="143"/>
      <c r="V107" s="143"/>
      <c r="W107" s="143"/>
      <c r="X107" s="143"/>
      <c r="Y107" s="143"/>
      <c r="Z107" s="143"/>
      <c r="AA107" s="143"/>
      <c r="AB107" s="143"/>
      <c r="AC107" s="143"/>
      <c r="AD107" s="143"/>
      <c r="AE107" s="143"/>
      <c r="AF107" s="143"/>
      <c r="AG107" s="143"/>
      <c r="AH107" s="143"/>
      <c r="AI107" s="143"/>
      <c r="AJ107" s="143"/>
      <c r="AK107" s="143"/>
      <c r="AL107" s="143"/>
      <c r="AM107" s="143"/>
      <c r="AN107" s="143"/>
      <c r="AO107" s="143"/>
    </row>
    <row r="108">
      <c r="A108" s="146">
        <v>45242.0</v>
      </c>
      <c r="B108" s="2" t="s">
        <v>127</v>
      </c>
      <c r="C108" s="2" t="s">
        <v>87</v>
      </c>
      <c r="D108" s="2" t="s">
        <v>157</v>
      </c>
      <c r="E108" s="2">
        <v>11500.75</v>
      </c>
      <c r="F108" s="2" t="s">
        <v>161</v>
      </c>
      <c r="G108" s="2" t="s">
        <v>85</v>
      </c>
      <c r="H108" s="2" t="s">
        <v>159</v>
      </c>
      <c r="I108" s="148">
        <f>IF(Dataset!$G108='Sheet 1 week 1'!$E$7,1,0)</f>
        <v>0</v>
      </c>
      <c r="J108" s="148" t="str">
        <f>IF(OR(Dataset!$B108="ABC Manufacturing",Dataset!$B108="123 Industries"), "Yes", "No")</f>
        <v>No</v>
      </c>
      <c r="K108" s="148" t="str">
        <f>IF(COUNTIFS(Dataset!$B$2:$B$205,B108, Dataset!$A$2:$A$205, "&gt;="&amp;DATE(2021,1,1), Dataset!$A$2:$A$205, "&lt;="&amp;DATE(2022,12,31))&gt;0, "Existing Customer", "New Customer")</f>
        <v>New Customer</v>
      </c>
      <c r="L108" s="148">
        <f>IF(Dataset!$C108='Sheet 1 week 1'!$E$11,1,0)</f>
        <v>0</v>
      </c>
      <c r="M108" s="149"/>
      <c r="N108" s="153"/>
      <c r="O108" s="156"/>
      <c r="P108" s="143"/>
      <c r="Q108" s="143"/>
      <c r="R108" s="143"/>
      <c r="S108" s="143"/>
      <c r="T108" s="143"/>
      <c r="U108" s="143"/>
      <c r="V108" s="143"/>
      <c r="W108" s="143"/>
      <c r="X108" s="143"/>
      <c r="Y108" s="143"/>
      <c r="Z108" s="143"/>
      <c r="AA108" s="143"/>
      <c r="AB108" s="143"/>
      <c r="AC108" s="143"/>
      <c r="AD108" s="143"/>
      <c r="AE108" s="143"/>
      <c r="AF108" s="143"/>
      <c r="AG108" s="143"/>
      <c r="AH108" s="143"/>
      <c r="AI108" s="143"/>
      <c r="AJ108" s="143"/>
      <c r="AK108" s="143"/>
      <c r="AL108" s="143"/>
      <c r="AM108" s="143"/>
      <c r="AN108" s="143"/>
      <c r="AO108" s="143"/>
    </row>
    <row r="109">
      <c r="A109" s="146">
        <v>45277.0</v>
      </c>
      <c r="B109" s="2" t="s">
        <v>115</v>
      </c>
      <c r="C109" s="2" t="s">
        <v>87</v>
      </c>
      <c r="D109" s="2" t="s">
        <v>157</v>
      </c>
      <c r="E109" s="2">
        <v>18500.25</v>
      </c>
      <c r="F109" s="2" t="s">
        <v>163</v>
      </c>
      <c r="G109" s="2" t="s">
        <v>85</v>
      </c>
      <c r="H109" s="2" t="s">
        <v>159</v>
      </c>
      <c r="I109" s="148">
        <f>IF(Dataset!$G109='Sheet 1 week 1'!$E$7,1,0)</f>
        <v>0</v>
      </c>
      <c r="J109" s="148" t="str">
        <f>IF(OR(Dataset!$B109="ABC Manufacturing",Dataset!$B109="123 Industries"), "Yes", "No")</f>
        <v>No</v>
      </c>
      <c r="K109" s="148" t="str">
        <f>IF(COUNTIFS(Dataset!$B$2:$B$205,B109, Dataset!$A$2:$A$205, "&gt;="&amp;DATE(2021,1,1), Dataset!$A$2:$A$205, "&lt;="&amp;DATE(2022,12,31))&gt;0, "Existing Customer", "New Customer")</f>
        <v>New Customer</v>
      </c>
      <c r="L109" s="148">
        <f>IF(Dataset!$C109='Sheet 1 week 1'!$E$11,1,0)</f>
        <v>0</v>
      </c>
      <c r="M109" s="149"/>
      <c r="N109" s="153"/>
      <c r="O109" s="156"/>
      <c r="P109" s="143"/>
      <c r="Q109" s="143"/>
      <c r="R109" s="143"/>
      <c r="S109" s="143"/>
      <c r="T109" s="143"/>
      <c r="U109" s="143"/>
      <c r="V109" s="143"/>
      <c r="W109" s="143"/>
      <c r="X109" s="143"/>
      <c r="Y109" s="143"/>
      <c r="Z109" s="143"/>
      <c r="AA109" s="143"/>
      <c r="AB109" s="143"/>
      <c r="AC109" s="143"/>
      <c r="AD109" s="143"/>
      <c r="AE109" s="143"/>
      <c r="AF109" s="143"/>
      <c r="AG109" s="143"/>
      <c r="AH109" s="143"/>
      <c r="AI109" s="143"/>
      <c r="AJ109" s="143"/>
      <c r="AK109" s="143"/>
      <c r="AL109" s="143"/>
      <c r="AM109" s="143"/>
      <c r="AN109" s="143"/>
      <c r="AO109" s="143"/>
    </row>
    <row r="110">
      <c r="A110" s="146">
        <v>44206.0</v>
      </c>
      <c r="B110" s="2" t="s">
        <v>209</v>
      </c>
      <c r="C110" s="2" t="s">
        <v>87</v>
      </c>
      <c r="D110" s="2" t="s">
        <v>157</v>
      </c>
      <c r="E110" s="2">
        <v>500.5</v>
      </c>
      <c r="F110" s="2" t="s">
        <v>158</v>
      </c>
      <c r="G110" s="2" t="s">
        <v>85</v>
      </c>
      <c r="H110" s="2" t="s">
        <v>159</v>
      </c>
      <c r="I110" s="148">
        <f>IF(Dataset!$G110='Sheet 1 week 1'!$E$7,1,0)</f>
        <v>0</v>
      </c>
      <c r="J110" s="148" t="str">
        <f>IF(OR(Dataset!$B110="ABC Manufacturing",Dataset!$B110="123 Industries"), "Yes", "No")</f>
        <v>No</v>
      </c>
      <c r="K110" s="148" t="str">
        <f>IF(COUNTIFS(Dataset!$B$2:$B$205,B110, Dataset!$A$2:$A$205, "&gt;="&amp;DATE(2021,1,1), Dataset!$A$2:$A$205, "&lt;="&amp;DATE(2022,12,31))&gt;0, "Existing Customer", "New Customer")</f>
        <v>Existing Customer</v>
      </c>
      <c r="L110" s="148">
        <f>IF(Dataset!$C110='Sheet 1 week 1'!$E$11,1,0)</f>
        <v>0</v>
      </c>
      <c r="M110" s="149"/>
      <c r="N110" s="153"/>
      <c r="O110" s="156"/>
      <c r="P110" s="143"/>
      <c r="Q110" s="143"/>
      <c r="R110" s="143"/>
      <c r="S110" s="143"/>
      <c r="T110" s="143"/>
      <c r="U110" s="143"/>
      <c r="V110" s="143"/>
      <c r="W110" s="143"/>
      <c r="X110" s="143"/>
      <c r="Y110" s="143"/>
      <c r="Z110" s="143"/>
      <c r="AA110" s="143"/>
      <c r="AB110" s="143"/>
      <c r="AC110" s="143"/>
      <c r="AD110" s="143"/>
      <c r="AE110" s="143"/>
      <c r="AF110" s="143"/>
      <c r="AG110" s="143"/>
      <c r="AH110" s="143"/>
      <c r="AI110" s="143"/>
      <c r="AJ110" s="143"/>
      <c r="AK110" s="143"/>
      <c r="AL110" s="143"/>
      <c r="AM110" s="143"/>
      <c r="AN110" s="143"/>
      <c r="AO110" s="143"/>
    </row>
    <row r="111">
      <c r="A111" s="146">
        <v>44242.0</v>
      </c>
      <c r="B111" s="2" t="s">
        <v>165</v>
      </c>
      <c r="C111" s="2" t="s">
        <v>87</v>
      </c>
      <c r="D111" s="2" t="s">
        <v>157</v>
      </c>
      <c r="E111" s="2">
        <v>700.75</v>
      </c>
      <c r="F111" s="2" t="s">
        <v>161</v>
      </c>
      <c r="G111" s="2" t="s">
        <v>85</v>
      </c>
      <c r="H111" s="2" t="s">
        <v>159</v>
      </c>
      <c r="I111" s="148">
        <f>IF(Dataset!$G111='Sheet 1 week 1'!$E$7,1,0)</f>
        <v>0</v>
      </c>
      <c r="J111" s="148" t="str">
        <f>IF(OR(Dataset!$B111="ABC Manufacturing",Dataset!$B111="123 Industries"), "Yes", "No")</f>
        <v>No</v>
      </c>
      <c r="K111" s="148" t="str">
        <f>IF(COUNTIFS(Dataset!$B$2:$B$205,B111, Dataset!$A$2:$A$205, "&gt;="&amp;DATE(2021,1,1), Dataset!$A$2:$A$205, "&lt;="&amp;DATE(2022,12,31))&gt;0, "Existing Customer", "New Customer")</f>
        <v>Existing Customer</v>
      </c>
      <c r="L111" s="148">
        <f>IF(Dataset!$C111='Sheet 1 week 1'!$E$11,1,0)</f>
        <v>0</v>
      </c>
      <c r="M111" s="149"/>
      <c r="N111" s="153"/>
      <c r="O111" s="156"/>
      <c r="P111" s="143"/>
      <c r="Q111" s="143"/>
      <c r="R111" s="143"/>
      <c r="S111" s="143"/>
      <c r="T111" s="143"/>
      <c r="U111" s="143"/>
      <c r="V111" s="143"/>
      <c r="W111" s="143"/>
      <c r="X111" s="143"/>
      <c r="Y111" s="143"/>
      <c r="Z111" s="143"/>
      <c r="AA111" s="143"/>
      <c r="AB111" s="143"/>
      <c r="AC111" s="143"/>
      <c r="AD111" s="143"/>
      <c r="AE111" s="143"/>
      <c r="AF111" s="143"/>
      <c r="AG111" s="143"/>
      <c r="AH111" s="143"/>
      <c r="AI111" s="143"/>
      <c r="AJ111" s="143"/>
      <c r="AK111" s="143"/>
      <c r="AL111" s="143"/>
      <c r="AM111" s="143"/>
      <c r="AN111" s="143"/>
      <c r="AO111" s="143"/>
    </row>
    <row r="112">
      <c r="A112" s="146">
        <v>44275.0</v>
      </c>
      <c r="B112" s="2" t="s">
        <v>189</v>
      </c>
      <c r="C112" s="2" t="s">
        <v>87</v>
      </c>
      <c r="D112" s="2" t="s">
        <v>157</v>
      </c>
      <c r="E112" s="2">
        <v>300.25</v>
      </c>
      <c r="F112" s="2" t="s">
        <v>163</v>
      </c>
      <c r="G112" s="2" t="s">
        <v>85</v>
      </c>
      <c r="H112" s="2" t="s">
        <v>159</v>
      </c>
      <c r="I112" s="148">
        <f>IF(Dataset!$G112='Sheet 1 week 1'!$E$7,1,0)</f>
        <v>0</v>
      </c>
      <c r="J112" s="148" t="str">
        <f>IF(OR(Dataset!$B112="ABC Manufacturing",Dataset!$B112="123 Industries"), "Yes", "No")</f>
        <v>No</v>
      </c>
      <c r="K112" s="148" t="str">
        <f>IF(COUNTIFS(Dataset!$B$2:$B$205,B112, Dataset!$A$2:$A$205, "&gt;="&amp;DATE(2021,1,1), Dataset!$A$2:$A$205, "&lt;="&amp;DATE(2022,12,31))&gt;0, "Existing Customer", "New Customer")</f>
        <v>Existing Customer</v>
      </c>
      <c r="L112" s="148">
        <f>IF(Dataset!$C112='Sheet 1 week 1'!$E$11,1,0)</f>
        <v>0</v>
      </c>
      <c r="M112" s="149"/>
      <c r="N112" s="153"/>
      <c r="O112" s="156"/>
      <c r="P112" s="143"/>
      <c r="Q112" s="143"/>
      <c r="R112" s="143"/>
      <c r="S112" s="143"/>
      <c r="T112" s="143"/>
      <c r="U112" s="143"/>
      <c r="V112" s="143"/>
      <c r="W112" s="143"/>
      <c r="X112" s="143"/>
      <c r="Y112" s="143"/>
      <c r="Z112" s="143"/>
      <c r="AA112" s="143"/>
      <c r="AB112" s="143"/>
      <c r="AC112" s="143"/>
      <c r="AD112" s="143"/>
      <c r="AE112" s="143"/>
      <c r="AF112" s="143"/>
      <c r="AG112" s="143"/>
      <c r="AH112" s="143"/>
      <c r="AI112" s="143"/>
      <c r="AJ112" s="143"/>
      <c r="AK112" s="143"/>
      <c r="AL112" s="143"/>
      <c r="AM112" s="143"/>
      <c r="AN112" s="143"/>
      <c r="AO112" s="143"/>
    </row>
    <row r="113">
      <c r="A113" s="146">
        <v>44291.0</v>
      </c>
      <c r="B113" s="2" t="s">
        <v>210</v>
      </c>
      <c r="C113" s="2" t="s">
        <v>87</v>
      </c>
      <c r="D113" s="2" t="s">
        <v>157</v>
      </c>
      <c r="E113" s="2">
        <v>900.8</v>
      </c>
      <c r="F113" s="2" t="s">
        <v>158</v>
      </c>
      <c r="G113" s="2" t="s">
        <v>85</v>
      </c>
      <c r="H113" s="2" t="s">
        <v>159</v>
      </c>
      <c r="I113" s="148">
        <f>IF(Dataset!$G113='Sheet 1 week 1'!$E$7,1,0)</f>
        <v>0</v>
      </c>
      <c r="J113" s="148" t="str">
        <f>IF(OR(Dataset!$B113="ABC Manufacturing",Dataset!$B113="123 Industries"), "Yes", "No")</f>
        <v>No</v>
      </c>
      <c r="K113" s="148" t="str">
        <f>IF(COUNTIFS(Dataset!$B$2:$B$205,B113, Dataset!$A$2:$A$205, "&gt;="&amp;DATE(2021,1,1), Dataset!$A$2:$A$205, "&lt;="&amp;DATE(2022,12,31))&gt;0, "Existing Customer", "New Customer")</f>
        <v>Existing Customer</v>
      </c>
      <c r="L113" s="148">
        <f>IF(Dataset!$C113='Sheet 1 week 1'!$E$11,1,0)</f>
        <v>0</v>
      </c>
      <c r="M113" s="149"/>
      <c r="N113" s="153"/>
      <c r="O113" s="156"/>
      <c r="P113" s="143"/>
      <c r="Q113" s="143"/>
      <c r="R113" s="143"/>
      <c r="S113" s="143"/>
      <c r="T113" s="143"/>
      <c r="U113" s="143"/>
      <c r="V113" s="143"/>
      <c r="W113" s="143"/>
      <c r="X113" s="143"/>
      <c r="Y113" s="143"/>
      <c r="Z113" s="143"/>
      <c r="AA113" s="143"/>
      <c r="AB113" s="143"/>
      <c r="AC113" s="143"/>
      <c r="AD113" s="143"/>
      <c r="AE113" s="143"/>
      <c r="AF113" s="143"/>
      <c r="AG113" s="143"/>
      <c r="AH113" s="143"/>
      <c r="AI113" s="143"/>
      <c r="AJ113" s="143"/>
      <c r="AK113" s="143"/>
      <c r="AL113" s="143"/>
      <c r="AM113" s="143"/>
      <c r="AN113" s="143"/>
      <c r="AO113" s="143"/>
    </row>
    <row r="114">
      <c r="A114" s="146">
        <v>44326.0</v>
      </c>
      <c r="B114" s="2" t="s">
        <v>211</v>
      </c>
      <c r="C114" s="2" t="s">
        <v>87</v>
      </c>
      <c r="D114" s="2" t="s">
        <v>157</v>
      </c>
      <c r="E114" s="2">
        <v>400.6</v>
      </c>
      <c r="F114" s="2" t="s">
        <v>161</v>
      </c>
      <c r="G114" s="2" t="s">
        <v>85</v>
      </c>
      <c r="H114" s="2" t="s">
        <v>159</v>
      </c>
      <c r="I114" s="148">
        <f>IF(Dataset!$G114='Sheet 1 week 1'!$E$7,1,0)</f>
        <v>0</v>
      </c>
      <c r="J114" s="148" t="str">
        <f>IF(OR(Dataset!$B114="ABC Manufacturing",Dataset!$B114="123 Industries"), "Yes", "No")</f>
        <v>No</v>
      </c>
      <c r="K114" s="148" t="str">
        <f>IF(COUNTIFS(Dataset!$B$2:$B$205,B114, Dataset!$A$2:$A$205, "&gt;="&amp;DATE(2021,1,1), Dataset!$A$2:$A$205, "&lt;="&amp;DATE(2022,12,31))&gt;0, "Existing Customer", "New Customer")</f>
        <v>Existing Customer</v>
      </c>
      <c r="L114" s="148">
        <f>IF(Dataset!$C114='Sheet 1 week 1'!$E$11,1,0)</f>
        <v>0</v>
      </c>
      <c r="M114" s="149"/>
      <c r="N114" s="153"/>
      <c r="O114" s="156"/>
      <c r="P114" s="143"/>
      <c r="Q114" s="143"/>
      <c r="R114" s="143"/>
      <c r="S114" s="143"/>
      <c r="T114" s="143"/>
      <c r="U114" s="143"/>
      <c r="V114" s="143"/>
      <c r="W114" s="143"/>
      <c r="X114" s="143"/>
      <c r="Y114" s="143"/>
      <c r="Z114" s="143"/>
      <c r="AA114" s="143"/>
      <c r="AB114" s="143"/>
      <c r="AC114" s="143"/>
      <c r="AD114" s="143"/>
      <c r="AE114" s="143"/>
      <c r="AF114" s="143"/>
      <c r="AG114" s="143"/>
      <c r="AH114" s="143"/>
      <c r="AI114" s="143"/>
      <c r="AJ114" s="143"/>
      <c r="AK114" s="143"/>
      <c r="AL114" s="143"/>
      <c r="AM114" s="143"/>
      <c r="AN114" s="143"/>
      <c r="AO114" s="143"/>
    </row>
    <row r="115">
      <c r="A115" s="146">
        <v>44362.0</v>
      </c>
      <c r="B115" s="2" t="s">
        <v>198</v>
      </c>
      <c r="C115" s="2" t="s">
        <v>87</v>
      </c>
      <c r="D115" s="2" t="s">
        <v>157</v>
      </c>
      <c r="E115" s="2">
        <v>600.35</v>
      </c>
      <c r="F115" s="2" t="s">
        <v>163</v>
      </c>
      <c r="G115" s="2" t="s">
        <v>85</v>
      </c>
      <c r="H115" s="2" t="s">
        <v>159</v>
      </c>
      <c r="I115" s="148">
        <f>IF(Dataset!$G115='Sheet 1 week 1'!$E$7,1,0)</f>
        <v>0</v>
      </c>
      <c r="J115" s="148" t="str">
        <f>IF(OR(Dataset!$B115="ABC Manufacturing",Dataset!$B115="123 Industries"), "Yes", "No")</f>
        <v>No</v>
      </c>
      <c r="K115" s="148" t="str">
        <f>IF(COUNTIFS(Dataset!$B$2:$B$205,B115, Dataset!$A$2:$A$205, "&gt;="&amp;DATE(2021,1,1), Dataset!$A$2:$A$205, "&lt;="&amp;DATE(2022,12,31))&gt;0, "Existing Customer", "New Customer")</f>
        <v>Existing Customer</v>
      </c>
      <c r="L115" s="148">
        <f>IF(Dataset!$C115='Sheet 1 week 1'!$E$11,1,0)</f>
        <v>0</v>
      </c>
      <c r="M115" s="149"/>
      <c r="N115" s="153"/>
      <c r="O115" s="156"/>
      <c r="P115" s="143"/>
      <c r="Q115" s="143"/>
      <c r="R115" s="143"/>
      <c r="S115" s="143"/>
      <c r="T115" s="143"/>
      <c r="U115" s="143"/>
      <c r="V115" s="143"/>
      <c r="W115" s="143"/>
      <c r="X115" s="143"/>
      <c r="Y115" s="143"/>
      <c r="Z115" s="143"/>
      <c r="AA115" s="143"/>
      <c r="AB115" s="143"/>
      <c r="AC115" s="143"/>
      <c r="AD115" s="143"/>
      <c r="AE115" s="143"/>
      <c r="AF115" s="143"/>
      <c r="AG115" s="143"/>
      <c r="AH115" s="143"/>
      <c r="AI115" s="143"/>
      <c r="AJ115" s="143"/>
      <c r="AK115" s="143"/>
      <c r="AL115" s="143"/>
      <c r="AM115" s="143"/>
      <c r="AN115" s="143"/>
      <c r="AO115" s="143"/>
    </row>
    <row r="116">
      <c r="A116" s="146">
        <v>44397.0</v>
      </c>
      <c r="B116" s="2" t="s">
        <v>208</v>
      </c>
      <c r="C116" s="2" t="s">
        <v>87</v>
      </c>
      <c r="D116" s="2" t="s">
        <v>157</v>
      </c>
      <c r="E116" s="2">
        <v>800.9</v>
      </c>
      <c r="F116" s="2" t="s">
        <v>158</v>
      </c>
      <c r="G116" s="2" t="s">
        <v>85</v>
      </c>
      <c r="H116" s="2" t="s">
        <v>159</v>
      </c>
      <c r="I116" s="148">
        <f>IF(Dataset!$G116='Sheet 1 week 1'!$E$7,1,0)</f>
        <v>0</v>
      </c>
      <c r="J116" s="148" t="str">
        <f>IF(OR(Dataset!$B116="ABC Manufacturing",Dataset!$B116="123 Industries"), "Yes", "No")</f>
        <v>No</v>
      </c>
      <c r="K116" s="148" t="str">
        <f>IF(COUNTIFS(Dataset!$B$2:$B$205,B116, Dataset!$A$2:$A$205, "&gt;="&amp;DATE(2021,1,1), Dataset!$A$2:$A$205, "&lt;="&amp;DATE(2022,12,31))&gt;0, "Existing Customer", "New Customer")</f>
        <v>Existing Customer</v>
      </c>
      <c r="L116" s="148">
        <f>IF(Dataset!$C116='Sheet 1 week 1'!$E$11,1,0)</f>
        <v>0</v>
      </c>
      <c r="M116" s="149"/>
      <c r="N116" s="153"/>
      <c r="O116" s="156"/>
      <c r="P116" s="143"/>
      <c r="Q116" s="143"/>
      <c r="R116" s="143"/>
      <c r="S116" s="143"/>
      <c r="T116" s="143"/>
      <c r="U116" s="143"/>
      <c r="V116" s="143"/>
      <c r="W116" s="143"/>
      <c r="X116" s="143"/>
      <c r="Y116" s="143"/>
      <c r="Z116" s="143"/>
      <c r="AA116" s="143"/>
      <c r="AB116" s="143"/>
      <c r="AC116" s="143"/>
      <c r="AD116" s="143"/>
      <c r="AE116" s="143"/>
      <c r="AF116" s="143"/>
      <c r="AG116" s="143"/>
      <c r="AH116" s="143"/>
      <c r="AI116" s="143"/>
      <c r="AJ116" s="143"/>
      <c r="AK116" s="143"/>
      <c r="AL116" s="143"/>
      <c r="AM116" s="143"/>
      <c r="AN116" s="143"/>
      <c r="AO116" s="143"/>
    </row>
    <row r="117">
      <c r="A117" s="146">
        <v>44433.0</v>
      </c>
      <c r="B117" s="2" t="s">
        <v>173</v>
      </c>
      <c r="C117" s="2" t="s">
        <v>87</v>
      </c>
      <c r="D117" s="2" t="s">
        <v>157</v>
      </c>
      <c r="E117" s="2">
        <v>200.75</v>
      </c>
      <c r="F117" s="2" t="s">
        <v>161</v>
      </c>
      <c r="G117" s="2" t="s">
        <v>85</v>
      </c>
      <c r="H117" s="2" t="s">
        <v>159</v>
      </c>
      <c r="I117" s="148">
        <f>IF(Dataset!$G117='Sheet 1 week 1'!$E$7,1,0)</f>
        <v>0</v>
      </c>
      <c r="J117" s="148" t="str">
        <f>IF(OR(Dataset!$B117="ABC Manufacturing",Dataset!$B117="123 Industries"), "Yes", "No")</f>
        <v>No</v>
      </c>
      <c r="K117" s="148" t="str">
        <f>IF(COUNTIFS(Dataset!$B$2:$B$205,B117, Dataset!$A$2:$A$205, "&gt;="&amp;DATE(2021,1,1), Dataset!$A$2:$A$205, "&lt;="&amp;DATE(2022,12,31))&gt;0, "Existing Customer", "New Customer")</f>
        <v>Existing Customer</v>
      </c>
      <c r="L117" s="148">
        <f>IF(Dataset!$C117='Sheet 1 week 1'!$E$11,1,0)</f>
        <v>0</v>
      </c>
      <c r="M117" s="149"/>
      <c r="N117" s="153"/>
      <c r="O117" s="156"/>
      <c r="P117" s="143"/>
      <c r="Q117" s="143"/>
      <c r="R117" s="143"/>
      <c r="S117" s="143"/>
      <c r="T117" s="143"/>
      <c r="U117" s="143"/>
      <c r="V117" s="143"/>
      <c r="W117" s="143"/>
      <c r="X117" s="143"/>
      <c r="Y117" s="143"/>
      <c r="Z117" s="143"/>
      <c r="AA117" s="143"/>
      <c r="AB117" s="143"/>
      <c r="AC117" s="143"/>
      <c r="AD117" s="143"/>
      <c r="AE117" s="143"/>
      <c r="AF117" s="143"/>
      <c r="AG117" s="143"/>
      <c r="AH117" s="143"/>
      <c r="AI117" s="143"/>
      <c r="AJ117" s="143"/>
      <c r="AK117" s="143"/>
      <c r="AL117" s="143"/>
      <c r="AM117" s="143"/>
      <c r="AN117" s="143"/>
      <c r="AO117" s="143"/>
    </row>
    <row r="118">
      <c r="A118" s="146">
        <v>44469.0</v>
      </c>
      <c r="B118" s="2" t="s">
        <v>212</v>
      </c>
      <c r="C118" s="2" t="s">
        <v>87</v>
      </c>
      <c r="D118" s="2" t="s">
        <v>157</v>
      </c>
      <c r="E118" s="2">
        <v>1000.2</v>
      </c>
      <c r="F118" s="2" t="s">
        <v>163</v>
      </c>
      <c r="G118" s="2" t="s">
        <v>85</v>
      </c>
      <c r="H118" s="2" t="s">
        <v>159</v>
      </c>
      <c r="I118" s="148">
        <f>IF(Dataset!$G118='Sheet 1 week 1'!$E$7,1,0)</f>
        <v>0</v>
      </c>
      <c r="J118" s="148" t="str">
        <f>IF(OR(Dataset!$B118="ABC Manufacturing",Dataset!$B118="123 Industries"), "Yes", "No")</f>
        <v>No</v>
      </c>
      <c r="K118" s="148" t="str">
        <f>IF(COUNTIFS(Dataset!$B$2:$B$205,B118, Dataset!$A$2:$A$205, "&gt;="&amp;DATE(2021,1,1), Dataset!$A$2:$A$205, "&lt;="&amp;DATE(2022,12,31))&gt;0, "Existing Customer", "New Customer")</f>
        <v>Existing Customer</v>
      </c>
      <c r="L118" s="148">
        <f>IF(Dataset!$C118='Sheet 1 week 1'!$E$11,1,0)</f>
        <v>0</v>
      </c>
      <c r="M118" s="149"/>
      <c r="N118" s="153"/>
      <c r="O118" s="156"/>
      <c r="P118" s="143"/>
      <c r="Q118" s="143"/>
      <c r="R118" s="143"/>
      <c r="S118" s="143"/>
      <c r="T118" s="143"/>
      <c r="U118" s="143"/>
      <c r="V118" s="143"/>
      <c r="W118" s="143"/>
      <c r="X118" s="143"/>
      <c r="Y118" s="143"/>
      <c r="Z118" s="143"/>
      <c r="AA118" s="143"/>
      <c r="AB118" s="143"/>
      <c r="AC118" s="143"/>
      <c r="AD118" s="143"/>
      <c r="AE118" s="143"/>
      <c r="AF118" s="143"/>
      <c r="AG118" s="143"/>
      <c r="AH118" s="143"/>
      <c r="AI118" s="143"/>
      <c r="AJ118" s="143"/>
      <c r="AK118" s="143"/>
      <c r="AL118" s="143"/>
      <c r="AM118" s="143"/>
      <c r="AN118" s="143"/>
      <c r="AO118" s="143"/>
    </row>
    <row r="119">
      <c r="A119" s="146">
        <v>44474.0</v>
      </c>
      <c r="B119" s="2" t="s">
        <v>172</v>
      </c>
      <c r="C119" s="2" t="s">
        <v>87</v>
      </c>
      <c r="D119" s="2" t="s">
        <v>157</v>
      </c>
      <c r="E119" s="2">
        <v>550.45</v>
      </c>
      <c r="F119" s="2" t="s">
        <v>158</v>
      </c>
      <c r="G119" s="2" t="s">
        <v>85</v>
      </c>
      <c r="H119" s="2" t="s">
        <v>159</v>
      </c>
      <c r="I119" s="148">
        <f>IF(Dataset!$G119='Sheet 1 week 1'!$E$7,1,0)</f>
        <v>0</v>
      </c>
      <c r="J119" s="148" t="str">
        <f>IF(OR(Dataset!$B119="ABC Manufacturing",Dataset!$B119="123 Industries"), "Yes", "No")</f>
        <v>No</v>
      </c>
      <c r="K119" s="148" t="str">
        <f>IF(COUNTIFS(Dataset!$B$2:$B$205,B119, Dataset!$A$2:$A$205, "&gt;="&amp;DATE(2021,1,1), Dataset!$A$2:$A$205, "&lt;="&amp;DATE(2022,12,31))&gt;0, "Existing Customer", "New Customer")</f>
        <v>Existing Customer</v>
      </c>
      <c r="L119" s="148">
        <f>IF(Dataset!$C119='Sheet 1 week 1'!$E$11,1,0)</f>
        <v>0</v>
      </c>
      <c r="M119" s="149"/>
      <c r="N119" s="153"/>
      <c r="O119" s="156"/>
      <c r="P119" s="143"/>
      <c r="Q119" s="143"/>
      <c r="R119" s="143"/>
      <c r="S119" s="143"/>
      <c r="T119" s="143"/>
      <c r="U119" s="143"/>
      <c r="V119" s="143"/>
      <c r="W119" s="143"/>
      <c r="X119" s="143"/>
      <c r="Y119" s="143"/>
      <c r="Z119" s="143"/>
      <c r="AA119" s="143"/>
      <c r="AB119" s="143"/>
      <c r="AC119" s="143"/>
      <c r="AD119" s="143"/>
      <c r="AE119" s="143"/>
      <c r="AF119" s="143"/>
      <c r="AG119" s="143"/>
      <c r="AH119" s="143"/>
      <c r="AI119" s="143"/>
      <c r="AJ119" s="143"/>
      <c r="AK119" s="143"/>
      <c r="AL119" s="143"/>
      <c r="AM119" s="143"/>
      <c r="AN119" s="143"/>
      <c r="AO119" s="143"/>
    </row>
    <row r="120">
      <c r="A120" s="146">
        <v>44510.0</v>
      </c>
      <c r="B120" s="2" t="s">
        <v>213</v>
      </c>
      <c r="C120" s="2" t="s">
        <v>87</v>
      </c>
      <c r="D120" s="2" t="s">
        <v>157</v>
      </c>
      <c r="E120" s="2">
        <v>450.3</v>
      </c>
      <c r="F120" s="2" t="s">
        <v>161</v>
      </c>
      <c r="G120" s="2" t="s">
        <v>85</v>
      </c>
      <c r="H120" s="2" t="s">
        <v>159</v>
      </c>
      <c r="I120" s="148">
        <f>IF(Dataset!$G120='Sheet 1 week 1'!$E$7,1,0)</f>
        <v>0</v>
      </c>
      <c r="J120" s="148" t="str">
        <f>IF(OR(Dataset!$B120="ABC Manufacturing",Dataset!$B120="123 Industries"), "Yes", "No")</f>
        <v>No</v>
      </c>
      <c r="K120" s="148" t="str">
        <f>IF(COUNTIFS(Dataset!$B$2:$B$205,B120, Dataset!$A$2:$A$205, "&gt;="&amp;DATE(2021,1,1), Dataset!$A$2:$A$205, "&lt;="&amp;DATE(2022,12,31))&gt;0, "Existing Customer", "New Customer")</f>
        <v>Existing Customer</v>
      </c>
      <c r="L120" s="148">
        <f>IF(Dataset!$C120='Sheet 1 week 1'!$E$11,1,0)</f>
        <v>0</v>
      </c>
      <c r="M120" s="149"/>
      <c r="N120" s="153"/>
      <c r="O120" s="156"/>
      <c r="P120" s="143"/>
      <c r="Q120" s="143"/>
      <c r="R120" s="143"/>
      <c r="S120" s="143"/>
      <c r="T120" s="143"/>
      <c r="U120" s="143"/>
      <c r="V120" s="143"/>
      <c r="W120" s="143"/>
      <c r="X120" s="143"/>
      <c r="Y120" s="143"/>
      <c r="Z120" s="143"/>
      <c r="AA120" s="143"/>
      <c r="AB120" s="143"/>
      <c r="AC120" s="143"/>
      <c r="AD120" s="143"/>
      <c r="AE120" s="143"/>
      <c r="AF120" s="143"/>
      <c r="AG120" s="143"/>
      <c r="AH120" s="143"/>
      <c r="AI120" s="143"/>
      <c r="AJ120" s="143"/>
      <c r="AK120" s="143"/>
      <c r="AL120" s="143"/>
      <c r="AM120" s="143"/>
      <c r="AN120" s="143"/>
      <c r="AO120" s="143"/>
    </row>
    <row r="121">
      <c r="A121" s="146">
        <v>44545.0</v>
      </c>
      <c r="B121" s="2" t="s">
        <v>214</v>
      </c>
      <c r="C121" s="2" t="s">
        <v>87</v>
      </c>
      <c r="D121" s="2" t="s">
        <v>157</v>
      </c>
      <c r="E121" s="2">
        <v>350.55</v>
      </c>
      <c r="F121" s="2" t="s">
        <v>163</v>
      </c>
      <c r="G121" s="2" t="s">
        <v>85</v>
      </c>
      <c r="H121" s="2" t="s">
        <v>159</v>
      </c>
      <c r="I121" s="148">
        <f>IF(Dataset!$G121='Sheet 1 week 1'!$E$7,1,0)</f>
        <v>0</v>
      </c>
      <c r="J121" s="148" t="str">
        <f>IF(OR(Dataset!$B121="ABC Manufacturing",Dataset!$B121="123 Industries"), "Yes", "No")</f>
        <v>No</v>
      </c>
      <c r="K121" s="148" t="str">
        <f>IF(COUNTIFS(Dataset!$B$2:$B$205,B121, Dataset!$A$2:$A$205, "&gt;="&amp;DATE(2021,1,1), Dataset!$A$2:$A$205, "&lt;="&amp;DATE(2022,12,31))&gt;0, "Existing Customer", "New Customer")</f>
        <v>Existing Customer</v>
      </c>
      <c r="L121" s="148">
        <f>IF(Dataset!$C121='Sheet 1 week 1'!$E$11,1,0)</f>
        <v>0</v>
      </c>
      <c r="M121" s="149"/>
      <c r="N121" s="153"/>
      <c r="O121" s="156"/>
      <c r="P121" s="143"/>
      <c r="Q121" s="143"/>
      <c r="R121" s="143"/>
      <c r="S121" s="143"/>
      <c r="T121" s="143"/>
      <c r="U121" s="143"/>
      <c r="V121" s="143"/>
      <c r="W121" s="143"/>
      <c r="X121" s="143"/>
      <c r="Y121" s="143"/>
      <c r="Z121" s="143"/>
      <c r="AA121" s="143"/>
      <c r="AB121" s="143"/>
      <c r="AC121" s="143"/>
      <c r="AD121" s="143"/>
      <c r="AE121" s="143"/>
      <c r="AF121" s="143"/>
      <c r="AG121" s="143"/>
      <c r="AH121" s="143"/>
      <c r="AI121" s="143"/>
      <c r="AJ121" s="143"/>
      <c r="AK121" s="143"/>
      <c r="AL121" s="143"/>
      <c r="AM121" s="143"/>
      <c r="AN121" s="143"/>
      <c r="AO121" s="143"/>
    </row>
    <row r="122">
      <c r="A122" s="146">
        <v>44581.0</v>
      </c>
      <c r="B122" s="2" t="s">
        <v>215</v>
      </c>
      <c r="C122" s="2" t="s">
        <v>87</v>
      </c>
      <c r="D122" s="2" t="s">
        <v>157</v>
      </c>
      <c r="E122" s="2">
        <v>950.7</v>
      </c>
      <c r="F122" s="2" t="s">
        <v>158</v>
      </c>
      <c r="G122" s="2" t="s">
        <v>85</v>
      </c>
      <c r="H122" s="2" t="s">
        <v>159</v>
      </c>
      <c r="I122" s="148">
        <f>IF(Dataset!$G122='Sheet 1 week 1'!$E$7,1,0)</f>
        <v>0</v>
      </c>
      <c r="J122" s="148" t="str">
        <f>IF(OR(Dataset!$B122="ABC Manufacturing",Dataset!$B122="123 Industries"), "Yes", "No")</f>
        <v>No</v>
      </c>
      <c r="K122" s="148" t="str">
        <f>IF(COUNTIFS(Dataset!$B$2:$B$205,B122, Dataset!$A$2:$A$205, "&gt;="&amp;DATE(2021,1,1), Dataset!$A$2:$A$205, "&lt;="&amp;DATE(2022,12,31))&gt;0, "Existing Customer", "New Customer")</f>
        <v>Existing Customer</v>
      </c>
      <c r="L122" s="148">
        <f>IF(Dataset!$C122='Sheet 1 week 1'!$E$11,1,0)</f>
        <v>0</v>
      </c>
      <c r="M122" s="149"/>
      <c r="N122" s="153"/>
      <c r="O122" s="156"/>
      <c r="P122" s="143"/>
      <c r="Q122" s="143"/>
      <c r="R122" s="143"/>
      <c r="S122" s="143"/>
      <c r="T122" s="143"/>
      <c r="U122" s="143"/>
      <c r="V122" s="143"/>
      <c r="W122" s="143"/>
      <c r="X122" s="143"/>
      <c r="Y122" s="143"/>
      <c r="Z122" s="143"/>
      <c r="AA122" s="143"/>
      <c r="AB122" s="143"/>
      <c r="AC122" s="143"/>
      <c r="AD122" s="143"/>
      <c r="AE122" s="143"/>
      <c r="AF122" s="143"/>
      <c r="AG122" s="143"/>
      <c r="AH122" s="143"/>
      <c r="AI122" s="143"/>
      <c r="AJ122" s="143"/>
      <c r="AK122" s="143"/>
      <c r="AL122" s="143"/>
      <c r="AM122" s="143"/>
      <c r="AN122" s="143"/>
      <c r="AO122" s="143"/>
    </row>
    <row r="123">
      <c r="A123" s="146">
        <v>44617.0</v>
      </c>
      <c r="B123" s="2" t="s">
        <v>177</v>
      </c>
      <c r="C123" s="2" t="s">
        <v>87</v>
      </c>
      <c r="D123" s="2" t="s">
        <v>157</v>
      </c>
      <c r="E123" s="2">
        <v>250.85</v>
      </c>
      <c r="F123" s="2" t="s">
        <v>161</v>
      </c>
      <c r="G123" s="2" t="s">
        <v>85</v>
      </c>
      <c r="H123" s="2" t="s">
        <v>159</v>
      </c>
      <c r="I123" s="148">
        <f>IF(Dataset!$G123='Sheet 1 week 1'!$E$7,1,0)</f>
        <v>0</v>
      </c>
      <c r="J123" s="148" t="str">
        <f>IF(OR(Dataset!$B123="ABC Manufacturing",Dataset!$B123="123 Industries"), "Yes", "No")</f>
        <v>No</v>
      </c>
      <c r="K123" s="148" t="str">
        <f>IF(COUNTIFS(Dataset!$B$2:$B$205,B123, Dataset!$A$2:$A$205, "&gt;="&amp;DATE(2021,1,1), Dataset!$A$2:$A$205, "&lt;="&amp;DATE(2022,12,31))&gt;0, "Existing Customer", "New Customer")</f>
        <v>Existing Customer</v>
      </c>
      <c r="L123" s="148">
        <f>IF(Dataset!$C123='Sheet 1 week 1'!$E$11,1,0)</f>
        <v>0</v>
      </c>
      <c r="M123" s="149"/>
      <c r="N123" s="153"/>
      <c r="O123" s="156"/>
      <c r="P123" s="143"/>
      <c r="Q123" s="143"/>
      <c r="R123" s="143"/>
      <c r="S123" s="143"/>
      <c r="T123" s="143"/>
      <c r="U123" s="143"/>
      <c r="V123" s="143"/>
      <c r="W123" s="143"/>
      <c r="X123" s="143"/>
      <c r="Y123" s="143"/>
      <c r="Z123" s="143"/>
      <c r="AA123" s="143"/>
      <c r="AB123" s="143"/>
      <c r="AC123" s="143"/>
      <c r="AD123" s="143"/>
      <c r="AE123" s="143"/>
      <c r="AF123" s="143"/>
      <c r="AG123" s="143"/>
      <c r="AH123" s="143"/>
      <c r="AI123" s="143"/>
      <c r="AJ123" s="143"/>
      <c r="AK123" s="143"/>
      <c r="AL123" s="143"/>
      <c r="AM123" s="143"/>
      <c r="AN123" s="143"/>
      <c r="AO123" s="143"/>
    </row>
    <row r="124">
      <c r="A124" s="146">
        <v>44622.0</v>
      </c>
      <c r="B124" s="2" t="s">
        <v>187</v>
      </c>
      <c r="C124" s="2" t="s">
        <v>87</v>
      </c>
      <c r="D124" s="2" t="s">
        <v>157</v>
      </c>
      <c r="E124" s="2">
        <v>750.4</v>
      </c>
      <c r="F124" s="2" t="s">
        <v>163</v>
      </c>
      <c r="G124" s="2" t="s">
        <v>85</v>
      </c>
      <c r="H124" s="2" t="s">
        <v>159</v>
      </c>
      <c r="I124" s="148">
        <f>IF(Dataset!$G124='Sheet 1 week 1'!$E$7,1,0)</f>
        <v>0</v>
      </c>
      <c r="J124" s="148" t="str">
        <f>IF(OR(Dataset!$B124="ABC Manufacturing",Dataset!$B124="123 Industries"), "Yes", "No")</f>
        <v>No</v>
      </c>
      <c r="K124" s="148" t="str">
        <f>IF(COUNTIFS(Dataset!$B$2:$B$205,B124, Dataset!$A$2:$A$205, "&gt;="&amp;DATE(2021,1,1), Dataset!$A$2:$A$205, "&lt;="&amp;DATE(2022,12,31))&gt;0, "Existing Customer", "New Customer")</f>
        <v>Existing Customer</v>
      </c>
      <c r="L124" s="148">
        <f>IF(Dataset!$C124='Sheet 1 week 1'!$E$11,1,0)</f>
        <v>0</v>
      </c>
      <c r="M124" s="149"/>
      <c r="N124" s="153"/>
      <c r="O124" s="156"/>
      <c r="P124" s="143"/>
      <c r="Q124" s="143"/>
      <c r="R124" s="143"/>
      <c r="S124" s="143"/>
      <c r="T124" s="143"/>
      <c r="U124" s="143"/>
      <c r="V124" s="143"/>
      <c r="W124" s="143"/>
      <c r="X124" s="143"/>
      <c r="Y124" s="143"/>
      <c r="Z124" s="143"/>
      <c r="AA124" s="143"/>
      <c r="AB124" s="143"/>
      <c r="AC124" s="143"/>
      <c r="AD124" s="143"/>
      <c r="AE124" s="143"/>
      <c r="AF124" s="143"/>
      <c r="AG124" s="143"/>
      <c r="AH124" s="143"/>
      <c r="AI124" s="143"/>
      <c r="AJ124" s="143"/>
      <c r="AK124" s="143"/>
      <c r="AL124" s="143"/>
      <c r="AM124" s="143"/>
      <c r="AN124" s="143"/>
      <c r="AO124" s="143"/>
    </row>
    <row r="125">
      <c r="A125" s="146">
        <v>44658.0</v>
      </c>
      <c r="B125" s="2" t="s">
        <v>216</v>
      </c>
      <c r="C125" s="2" t="s">
        <v>87</v>
      </c>
      <c r="D125" s="2" t="s">
        <v>157</v>
      </c>
      <c r="E125" s="2">
        <v>850.95</v>
      </c>
      <c r="F125" s="2" t="s">
        <v>158</v>
      </c>
      <c r="G125" s="2" t="s">
        <v>85</v>
      </c>
      <c r="H125" s="2" t="s">
        <v>159</v>
      </c>
      <c r="I125" s="148">
        <f>IF(Dataset!$G125='Sheet 1 week 1'!$E$7,1,0)</f>
        <v>0</v>
      </c>
      <c r="J125" s="148" t="str">
        <f>IF(OR(Dataset!$B125="ABC Manufacturing",Dataset!$B125="123 Industries"), "Yes", "No")</f>
        <v>No</v>
      </c>
      <c r="K125" s="148" t="str">
        <f>IF(COUNTIFS(Dataset!$B$2:$B$205,B125, Dataset!$A$2:$A$205, "&gt;="&amp;DATE(2021,1,1), Dataset!$A$2:$A$205, "&lt;="&amp;DATE(2022,12,31))&gt;0, "Existing Customer", "New Customer")</f>
        <v>Existing Customer</v>
      </c>
      <c r="L125" s="148">
        <f>IF(Dataset!$C125='Sheet 1 week 1'!$E$11,1,0)</f>
        <v>0</v>
      </c>
      <c r="M125" s="149"/>
      <c r="N125" s="153"/>
      <c r="O125" s="156"/>
      <c r="P125" s="143"/>
      <c r="Q125" s="143"/>
      <c r="R125" s="143"/>
      <c r="S125" s="143"/>
      <c r="T125" s="143"/>
      <c r="U125" s="143"/>
      <c r="V125" s="143"/>
      <c r="W125" s="143"/>
      <c r="X125" s="143"/>
      <c r="Y125" s="143"/>
      <c r="Z125" s="143"/>
      <c r="AA125" s="143"/>
      <c r="AB125" s="143"/>
      <c r="AC125" s="143"/>
      <c r="AD125" s="143"/>
      <c r="AE125" s="143"/>
      <c r="AF125" s="143"/>
      <c r="AG125" s="143"/>
      <c r="AH125" s="143"/>
      <c r="AI125" s="143"/>
      <c r="AJ125" s="143"/>
      <c r="AK125" s="143"/>
      <c r="AL125" s="143"/>
      <c r="AM125" s="143"/>
      <c r="AN125" s="143"/>
      <c r="AO125" s="143"/>
    </row>
    <row r="126">
      <c r="A126" s="146">
        <v>44693.0</v>
      </c>
      <c r="B126" s="2" t="s">
        <v>217</v>
      </c>
      <c r="C126" s="2" t="s">
        <v>87</v>
      </c>
      <c r="D126" s="2" t="s">
        <v>157</v>
      </c>
      <c r="E126" s="2">
        <v>150.65</v>
      </c>
      <c r="F126" s="2" t="s">
        <v>161</v>
      </c>
      <c r="G126" s="2" t="s">
        <v>85</v>
      </c>
      <c r="H126" s="2" t="s">
        <v>159</v>
      </c>
      <c r="I126" s="148">
        <f>IF(Dataset!$G126='Sheet 1 week 1'!$E$7,1,0)</f>
        <v>0</v>
      </c>
      <c r="J126" s="148" t="str">
        <f>IF(OR(Dataset!$B126="ABC Manufacturing",Dataset!$B126="123 Industries"), "Yes", "No")</f>
        <v>No</v>
      </c>
      <c r="K126" s="148" t="str">
        <f>IF(COUNTIFS(Dataset!$B$2:$B$205,B126, Dataset!$A$2:$A$205, "&gt;="&amp;DATE(2021,1,1), Dataset!$A$2:$A$205, "&lt;="&amp;DATE(2022,12,31))&gt;0, "Existing Customer", "New Customer")</f>
        <v>Existing Customer</v>
      </c>
      <c r="L126" s="148">
        <f>IF(Dataset!$C126='Sheet 1 week 1'!$E$11,1,0)</f>
        <v>0</v>
      </c>
      <c r="M126" s="149"/>
      <c r="N126" s="153"/>
      <c r="O126" s="156"/>
      <c r="P126" s="143"/>
      <c r="Q126" s="143"/>
      <c r="R126" s="143"/>
      <c r="S126" s="143"/>
      <c r="T126" s="143"/>
      <c r="U126" s="143"/>
      <c r="V126" s="143"/>
      <c r="W126" s="143"/>
      <c r="X126" s="143"/>
      <c r="Y126" s="143"/>
      <c r="Z126" s="143"/>
      <c r="AA126" s="143"/>
      <c r="AB126" s="143"/>
      <c r="AC126" s="143"/>
      <c r="AD126" s="143"/>
      <c r="AE126" s="143"/>
      <c r="AF126" s="143"/>
      <c r="AG126" s="143"/>
      <c r="AH126" s="143"/>
      <c r="AI126" s="143"/>
      <c r="AJ126" s="143"/>
      <c r="AK126" s="143"/>
      <c r="AL126" s="143"/>
      <c r="AM126" s="143"/>
      <c r="AN126" s="143"/>
      <c r="AO126" s="143"/>
    </row>
    <row r="127">
      <c r="A127" s="146">
        <v>44729.0</v>
      </c>
      <c r="B127" s="2" t="s">
        <v>218</v>
      </c>
      <c r="C127" s="2" t="s">
        <v>87</v>
      </c>
      <c r="D127" s="2" t="s">
        <v>157</v>
      </c>
      <c r="E127" s="2">
        <v>650.25</v>
      </c>
      <c r="F127" s="2" t="s">
        <v>163</v>
      </c>
      <c r="G127" s="2" t="s">
        <v>85</v>
      </c>
      <c r="H127" s="2" t="s">
        <v>159</v>
      </c>
      <c r="I127" s="148">
        <f>IF(Dataset!$G127='Sheet 1 week 1'!$E$7,1,0)</f>
        <v>0</v>
      </c>
      <c r="J127" s="148" t="str">
        <f>IF(OR(Dataset!$B127="ABC Manufacturing",Dataset!$B127="123 Industries"), "Yes", "No")</f>
        <v>No</v>
      </c>
      <c r="K127" s="148" t="str">
        <f>IF(COUNTIFS(Dataset!$B$2:$B$205,B127, Dataset!$A$2:$A$205, "&gt;="&amp;DATE(2021,1,1), Dataset!$A$2:$A$205, "&lt;="&amp;DATE(2022,12,31))&gt;0, "Existing Customer", "New Customer")</f>
        <v>Existing Customer</v>
      </c>
      <c r="L127" s="148">
        <f>IF(Dataset!$C127='Sheet 1 week 1'!$E$11,1,0)</f>
        <v>0</v>
      </c>
      <c r="M127" s="149"/>
      <c r="N127" s="153"/>
      <c r="O127" s="156"/>
      <c r="P127" s="143"/>
      <c r="Q127" s="143"/>
      <c r="R127" s="143"/>
      <c r="S127" s="143"/>
      <c r="T127" s="143"/>
      <c r="U127" s="143"/>
      <c r="V127" s="143"/>
      <c r="W127" s="143"/>
      <c r="X127" s="143"/>
      <c r="Y127" s="143"/>
      <c r="Z127" s="143"/>
      <c r="AA127" s="143"/>
      <c r="AB127" s="143"/>
      <c r="AC127" s="143"/>
      <c r="AD127" s="143"/>
      <c r="AE127" s="143"/>
      <c r="AF127" s="143"/>
      <c r="AG127" s="143"/>
      <c r="AH127" s="143"/>
      <c r="AI127" s="143"/>
      <c r="AJ127" s="143"/>
      <c r="AK127" s="143"/>
      <c r="AL127" s="143"/>
      <c r="AM127" s="143"/>
      <c r="AN127" s="143"/>
      <c r="AO127" s="143"/>
    </row>
    <row r="128">
      <c r="A128" s="146">
        <v>44764.0</v>
      </c>
      <c r="B128" s="2" t="s">
        <v>219</v>
      </c>
      <c r="C128" s="2" t="s">
        <v>87</v>
      </c>
      <c r="D128" s="2" t="s">
        <v>157</v>
      </c>
      <c r="E128" s="2">
        <v>450.75</v>
      </c>
      <c r="F128" s="2" t="s">
        <v>158</v>
      </c>
      <c r="G128" s="2" t="s">
        <v>85</v>
      </c>
      <c r="H128" s="2" t="s">
        <v>159</v>
      </c>
      <c r="I128" s="148">
        <f>IF(Dataset!$G128='Sheet 1 week 1'!$E$7,1,0)</f>
        <v>0</v>
      </c>
      <c r="J128" s="148" t="str">
        <f>IF(OR(Dataset!$B128="ABC Manufacturing",Dataset!$B128="123 Industries"), "Yes", "No")</f>
        <v>No</v>
      </c>
      <c r="K128" s="148" t="str">
        <f>IF(COUNTIFS(Dataset!$B$2:$B$205,B128, Dataset!$A$2:$A$205, "&gt;="&amp;DATE(2021,1,1), Dataset!$A$2:$A$205, "&lt;="&amp;DATE(2022,12,31))&gt;0, "Existing Customer", "New Customer")</f>
        <v>Existing Customer</v>
      </c>
      <c r="L128" s="148">
        <f>IF(Dataset!$C128='Sheet 1 week 1'!$E$11,1,0)</f>
        <v>0</v>
      </c>
      <c r="M128" s="149"/>
      <c r="N128" s="153"/>
      <c r="O128" s="156"/>
      <c r="P128" s="143"/>
      <c r="Q128" s="143"/>
      <c r="R128" s="143"/>
      <c r="S128" s="143"/>
      <c r="T128" s="143"/>
      <c r="U128" s="143"/>
      <c r="V128" s="143"/>
      <c r="W128" s="143"/>
      <c r="X128" s="143"/>
      <c r="Y128" s="143"/>
      <c r="Z128" s="143"/>
      <c r="AA128" s="143"/>
      <c r="AB128" s="143"/>
      <c r="AC128" s="143"/>
      <c r="AD128" s="143"/>
      <c r="AE128" s="143"/>
      <c r="AF128" s="143"/>
      <c r="AG128" s="143"/>
      <c r="AH128" s="143"/>
      <c r="AI128" s="143"/>
      <c r="AJ128" s="143"/>
      <c r="AK128" s="143"/>
      <c r="AL128" s="143"/>
      <c r="AM128" s="143"/>
      <c r="AN128" s="143"/>
      <c r="AO128" s="143"/>
    </row>
    <row r="129">
      <c r="A129" s="146">
        <v>44800.0</v>
      </c>
      <c r="B129" s="2" t="s">
        <v>220</v>
      </c>
      <c r="C129" s="2" t="s">
        <v>87</v>
      </c>
      <c r="D129" s="2" t="s">
        <v>157</v>
      </c>
      <c r="E129" s="2">
        <v>550.2</v>
      </c>
      <c r="F129" s="2" t="s">
        <v>161</v>
      </c>
      <c r="G129" s="2" t="s">
        <v>85</v>
      </c>
      <c r="H129" s="2" t="s">
        <v>159</v>
      </c>
      <c r="I129" s="148">
        <f>IF(Dataset!$G129='Sheet 1 week 1'!$E$7,1,0)</f>
        <v>0</v>
      </c>
      <c r="J129" s="148" t="str">
        <f>IF(OR(Dataset!$B129="ABC Manufacturing",Dataset!$B129="123 Industries"), "Yes", "No")</f>
        <v>No</v>
      </c>
      <c r="K129" s="148" t="str">
        <f>IF(COUNTIFS(Dataset!$B$2:$B$205,B129, Dataset!$A$2:$A$205, "&gt;="&amp;DATE(2021,1,1), Dataset!$A$2:$A$205, "&lt;="&amp;DATE(2022,12,31))&gt;0, "Existing Customer", "New Customer")</f>
        <v>Existing Customer</v>
      </c>
      <c r="L129" s="148">
        <f>IF(Dataset!$C129='Sheet 1 week 1'!$E$11,1,0)</f>
        <v>0</v>
      </c>
      <c r="M129" s="149"/>
      <c r="N129" s="153"/>
      <c r="O129" s="156"/>
      <c r="P129" s="143"/>
      <c r="Q129" s="143"/>
      <c r="R129" s="143"/>
      <c r="S129" s="143"/>
      <c r="T129" s="143"/>
      <c r="U129" s="143"/>
      <c r="V129" s="143"/>
      <c r="W129" s="143"/>
      <c r="X129" s="143"/>
      <c r="Y129" s="143"/>
      <c r="Z129" s="143"/>
      <c r="AA129" s="143"/>
      <c r="AB129" s="143"/>
      <c r="AC129" s="143"/>
      <c r="AD129" s="143"/>
      <c r="AE129" s="143"/>
      <c r="AF129" s="143"/>
      <c r="AG129" s="143"/>
      <c r="AH129" s="143"/>
      <c r="AI129" s="143"/>
      <c r="AJ129" s="143"/>
      <c r="AK129" s="143"/>
      <c r="AL129" s="143"/>
      <c r="AM129" s="143"/>
      <c r="AN129" s="143"/>
      <c r="AO129" s="143"/>
    </row>
    <row r="130">
      <c r="A130" s="146">
        <v>44805.0</v>
      </c>
      <c r="B130" s="2" t="s">
        <v>182</v>
      </c>
      <c r="C130" s="2" t="s">
        <v>87</v>
      </c>
      <c r="D130" s="2" t="s">
        <v>157</v>
      </c>
      <c r="E130" s="2">
        <v>950.3</v>
      </c>
      <c r="F130" s="2" t="s">
        <v>163</v>
      </c>
      <c r="G130" s="2" t="s">
        <v>85</v>
      </c>
      <c r="H130" s="2" t="s">
        <v>159</v>
      </c>
      <c r="I130" s="148">
        <f>IF(Dataset!$G130='Sheet 1 week 1'!$E$7,1,0)</f>
        <v>0</v>
      </c>
      <c r="J130" s="148" t="str">
        <f>IF(OR(Dataset!$B130="ABC Manufacturing",Dataset!$B130="123 Industries"), "Yes", "No")</f>
        <v>No</v>
      </c>
      <c r="K130" s="148" t="str">
        <f>IF(COUNTIFS(Dataset!$B$2:$B$205,B130, Dataset!$A$2:$A$205, "&gt;="&amp;DATE(2021,1,1), Dataset!$A$2:$A$205, "&lt;="&amp;DATE(2022,12,31))&gt;0, "Existing Customer", "New Customer")</f>
        <v>Existing Customer</v>
      </c>
      <c r="L130" s="148">
        <f>IF(Dataset!$C130='Sheet 1 week 1'!$E$11,1,0)</f>
        <v>0</v>
      </c>
      <c r="M130" s="149"/>
      <c r="N130" s="153"/>
      <c r="O130" s="156"/>
      <c r="P130" s="143"/>
      <c r="Q130" s="143"/>
      <c r="R130" s="143"/>
      <c r="S130" s="143"/>
      <c r="T130" s="143"/>
      <c r="U130" s="143"/>
      <c r="V130" s="143"/>
      <c r="W130" s="143"/>
      <c r="X130" s="143"/>
      <c r="Y130" s="143"/>
      <c r="Z130" s="143"/>
      <c r="AA130" s="143"/>
      <c r="AB130" s="143"/>
      <c r="AC130" s="143"/>
      <c r="AD130" s="143"/>
      <c r="AE130" s="143"/>
      <c r="AF130" s="143"/>
      <c r="AG130" s="143"/>
      <c r="AH130" s="143"/>
      <c r="AI130" s="143"/>
      <c r="AJ130" s="143"/>
      <c r="AK130" s="143"/>
      <c r="AL130" s="143"/>
      <c r="AM130" s="143"/>
      <c r="AN130" s="143"/>
      <c r="AO130" s="143"/>
    </row>
    <row r="131">
      <c r="A131" s="146">
        <v>44840.0</v>
      </c>
      <c r="B131" s="2" t="s">
        <v>221</v>
      </c>
      <c r="C131" s="2" t="s">
        <v>87</v>
      </c>
      <c r="D131" s="2" t="s">
        <v>157</v>
      </c>
      <c r="E131" s="2">
        <v>250.45</v>
      </c>
      <c r="F131" s="2" t="s">
        <v>158</v>
      </c>
      <c r="G131" s="2" t="s">
        <v>85</v>
      </c>
      <c r="H131" s="2" t="s">
        <v>159</v>
      </c>
      <c r="I131" s="148">
        <f>IF(Dataset!$G131='Sheet 1 week 1'!$E$7,1,0)</f>
        <v>0</v>
      </c>
      <c r="J131" s="148" t="str">
        <f>IF(OR(Dataset!$B131="ABC Manufacturing",Dataset!$B131="123 Industries"), "Yes", "No")</f>
        <v>No</v>
      </c>
      <c r="K131" s="148" t="str">
        <f>IF(COUNTIFS(Dataset!$B$2:$B$205,B131, Dataset!$A$2:$A$205, "&gt;="&amp;DATE(2021,1,1), Dataset!$A$2:$A$205, "&lt;="&amp;DATE(2022,12,31))&gt;0, "Existing Customer", "New Customer")</f>
        <v>Existing Customer</v>
      </c>
      <c r="L131" s="148">
        <f>IF(Dataset!$C131='Sheet 1 week 1'!$E$11,1,0)</f>
        <v>0</v>
      </c>
      <c r="M131" s="149"/>
      <c r="N131" s="153"/>
      <c r="O131" s="156"/>
      <c r="P131" s="143"/>
      <c r="Q131" s="143"/>
      <c r="R131" s="143"/>
      <c r="S131" s="143"/>
      <c r="T131" s="143"/>
      <c r="U131" s="143"/>
      <c r="V131" s="143"/>
      <c r="W131" s="143"/>
      <c r="X131" s="143"/>
      <c r="Y131" s="143"/>
      <c r="Z131" s="143"/>
      <c r="AA131" s="143"/>
      <c r="AB131" s="143"/>
      <c r="AC131" s="143"/>
      <c r="AD131" s="143"/>
      <c r="AE131" s="143"/>
      <c r="AF131" s="143"/>
      <c r="AG131" s="143"/>
      <c r="AH131" s="143"/>
      <c r="AI131" s="143"/>
      <c r="AJ131" s="143"/>
      <c r="AK131" s="143"/>
      <c r="AL131" s="143"/>
      <c r="AM131" s="143"/>
      <c r="AN131" s="143"/>
      <c r="AO131" s="143"/>
    </row>
    <row r="132">
      <c r="A132" s="146">
        <v>44876.0</v>
      </c>
      <c r="B132" s="2" t="s">
        <v>222</v>
      </c>
      <c r="C132" s="2" t="s">
        <v>87</v>
      </c>
      <c r="D132" s="2" t="s">
        <v>157</v>
      </c>
      <c r="E132" s="2">
        <v>750.9</v>
      </c>
      <c r="F132" s="2" t="s">
        <v>161</v>
      </c>
      <c r="G132" s="2" t="s">
        <v>85</v>
      </c>
      <c r="H132" s="2" t="s">
        <v>159</v>
      </c>
      <c r="I132" s="148">
        <f>IF(Dataset!$G132='Sheet 1 week 1'!$E$7,1,0)</f>
        <v>0</v>
      </c>
      <c r="J132" s="148" t="str">
        <f>IF(OR(Dataset!$B132="ABC Manufacturing",Dataset!$B132="123 Industries"), "Yes", "No")</f>
        <v>No</v>
      </c>
      <c r="K132" s="148" t="str">
        <f>IF(COUNTIFS(Dataset!$B$2:$B$205,B132, Dataset!$A$2:$A$205, "&gt;="&amp;DATE(2021,1,1), Dataset!$A$2:$A$205, "&lt;="&amp;DATE(2022,12,31))&gt;0, "Existing Customer", "New Customer")</f>
        <v>Existing Customer</v>
      </c>
      <c r="L132" s="148">
        <f>IF(Dataset!$C132='Sheet 1 week 1'!$E$11,1,0)</f>
        <v>0</v>
      </c>
      <c r="M132" s="149"/>
      <c r="N132" s="153"/>
      <c r="O132" s="156"/>
      <c r="P132" s="143"/>
      <c r="Q132" s="143"/>
      <c r="R132" s="143"/>
      <c r="S132" s="143"/>
      <c r="T132" s="143"/>
      <c r="U132" s="143"/>
      <c r="V132" s="143"/>
      <c r="W132" s="143"/>
      <c r="X132" s="143"/>
      <c r="Y132" s="143"/>
      <c r="Z132" s="143"/>
      <c r="AA132" s="143"/>
      <c r="AB132" s="143"/>
      <c r="AC132" s="143"/>
      <c r="AD132" s="143"/>
      <c r="AE132" s="143"/>
      <c r="AF132" s="143"/>
      <c r="AG132" s="143"/>
      <c r="AH132" s="143"/>
      <c r="AI132" s="143"/>
      <c r="AJ132" s="143"/>
      <c r="AK132" s="143"/>
      <c r="AL132" s="143"/>
      <c r="AM132" s="143"/>
      <c r="AN132" s="143"/>
      <c r="AO132" s="143"/>
    </row>
    <row r="133">
      <c r="A133" s="146">
        <v>44911.0</v>
      </c>
      <c r="B133" s="2" t="s">
        <v>223</v>
      </c>
      <c r="C133" s="2" t="s">
        <v>87</v>
      </c>
      <c r="D133" s="2" t="s">
        <v>157</v>
      </c>
      <c r="E133" s="2">
        <v>650.6</v>
      </c>
      <c r="F133" s="2" t="s">
        <v>163</v>
      </c>
      <c r="G133" s="2" t="s">
        <v>85</v>
      </c>
      <c r="H133" s="2" t="s">
        <v>159</v>
      </c>
      <c r="I133" s="148">
        <f>IF(Dataset!$G133='Sheet 1 week 1'!$E$7,1,0)</f>
        <v>0</v>
      </c>
      <c r="J133" s="148" t="str">
        <f>IF(OR(Dataset!$B133="ABC Manufacturing",Dataset!$B133="123 Industries"), "Yes", "No")</f>
        <v>No</v>
      </c>
      <c r="K133" s="148" t="str">
        <f>IF(COUNTIFS(Dataset!$B$2:$B$205,B133, Dataset!$A$2:$A$205, "&gt;="&amp;DATE(2021,1,1), Dataset!$A$2:$A$205, "&lt;="&amp;DATE(2022,12,31))&gt;0, "Existing Customer", "New Customer")</f>
        <v>Existing Customer</v>
      </c>
      <c r="L133" s="148">
        <f>IF(Dataset!$C133='Sheet 1 week 1'!$E$11,1,0)</f>
        <v>0</v>
      </c>
      <c r="M133" s="149"/>
      <c r="N133" s="153"/>
      <c r="O133" s="156"/>
      <c r="P133" s="143"/>
      <c r="Q133" s="143"/>
      <c r="R133" s="143"/>
      <c r="S133" s="143"/>
      <c r="T133" s="143"/>
      <c r="U133" s="143"/>
      <c r="V133" s="143"/>
      <c r="W133" s="143"/>
      <c r="X133" s="143"/>
      <c r="Y133" s="143"/>
      <c r="Z133" s="143"/>
      <c r="AA133" s="143"/>
      <c r="AB133" s="143"/>
      <c r="AC133" s="143"/>
      <c r="AD133" s="143"/>
      <c r="AE133" s="143"/>
      <c r="AF133" s="143"/>
      <c r="AG133" s="143"/>
      <c r="AH133" s="143"/>
      <c r="AI133" s="143"/>
      <c r="AJ133" s="143"/>
      <c r="AK133" s="143"/>
      <c r="AL133" s="143"/>
      <c r="AM133" s="143"/>
      <c r="AN133" s="143"/>
      <c r="AO133" s="143"/>
    </row>
    <row r="134">
      <c r="A134" s="146">
        <v>44947.0</v>
      </c>
      <c r="B134" s="2" t="s">
        <v>110</v>
      </c>
      <c r="C134" s="2" t="s">
        <v>87</v>
      </c>
      <c r="D134" s="2" t="s">
        <v>157</v>
      </c>
      <c r="E134" s="2">
        <v>350.75</v>
      </c>
      <c r="F134" s="2" t="s">
        <v>158</v>
      </c>
      <c r="G134" s="2" t="s">
        <v>85</v>
      </c>
      <c r="H134" s="2" t="s">
        <v>159</v>
      </c>
      <c r="I134" s="148">
        <f>IF(Dataset!$G134='Sheet 1 week 1'!$E$7,1,0)</f>
        <v>0</v>
      </c>
      <c r="J134" s="148" t="str">
        <f>IF(OR(Dataset!$B134="ABC Manufacturing",Dataset!$B134="123 Industries"), "Yes", "No")</f>
        <v>No</v>
      </c>
      <c r="K134" s="148" t="str">
        <f>IF(COUNTIFS(Dataset!$B$2:$B$205,B134, Dataset!$A$2:$A$205, "&gt;="&amp;DATE(2021,1,1), Dataset!$A$2:$A$205, "&lt;="&amp;DATE(2022,12,31))&gt;0, "Existing Customer", "New Customer")</f>
        <v>New Customer</v>
      </c>
      <c r="L134" s="148">
        <f>IF(Dataset!$C134='Sheet 1 week 1'!$E$11,1,0)</f>
        <v>0</v>
      </c>
      <c r="M134" s="149"/>
      <c r="N134" s="153"/>
      <c r="O134" s="156"/>
      <c r="P134" s="143"/>
      <c r="Q134" s="143"/>
      <c r="R134" s="143"/>
      <c r="S134" s="143"/>
      <c r="T134" s="143"/>
      <c r="U134" s="143"/>
      <c r="V134" s="143"/>
      <c r="W134" s="143"/>
      <c r="X134" s="143"/>
      <c r="Y134" s="143"/>
      <c r="Z134" s="143"/>
      <c r="AA134" s="143"/>
      <c r="AB134" s="143"/>
      <c r="AC134" s="143"/>
      <c r="AD134" s="143"/>
      <c r="AE134" s="143"/>
      <c r="AF134" s="143"/>
      <c r="AG134" s="143"/>
      <c r="AH134" s="143"/>
      <c r="AI134" s="143"/>
      <c r="AJ134" s="143"/>
      <c r="AK134" s="143"/>
      <c r="AL134" s="143"/>
      <c r="AM134" s="143"/>
      <c r="AN134" s="143"/>
      <c r="AO134" s="143"/>
    </row>
    <row r="135">
      <c r="A135" s="146">
        <v>44983.0</v>
      </c>
      <c r="B135" s="2" t="s">
        <v>108</v>
      </c>
      <c r="C135" s="2" t="s">
        <v>87</v>
      </c>
      <c r="D135" s="2" t="s">
        <v>157</v>
      </c>
      <c r="E135" s="2">
        <v>150.55</v>
      </c>
      <c r="F135" s="2" t="s">
        <v>161</v>
      </c>
      <c r="G135" s="2" t="s">
        <v>85</v>
      </c>
      <c r="H135" s="2" t="s">
        <v>159</v>
      </c>
      <c r="I135" s="148">
        <f>IF(Dataset!$G135='Sheet 1 week 1'!$E$7,1,0)</f>
        <v>0</v>
      </c>
      <c r="J135" s="148" t="str">
        <f>IF(OR(Dataset!$B135="ABC Manufacturing",Dataset!$B135="123 Industries"), "Yes", "No")</f>
        <v>No</v>
      </c>
      <c r="K135" s="148" t="str">
        <f>IF(COUNTIFS(Dataset!$B$2:$B$205,B135, Dataset!$A$2:$A$205, "&gt;="&amp;DATE(2021,1,1), Dataset!$A$2:$A$205, "&lt;="&amp;DATE(2022,12,31))&gt;0, "Existing Customer", "New Customer")</f>
        <v>New Customer</v>
      </c>
      <c r="L135" s="148">
        <f>IF(Dataset!$C135='Sheet 1 week 1'!$E$11,1,0)</f>
        <v>0</v>
      </c>
      <c r="M135" s="149"/>
      <c r="N135" s="153"/>
      <c r="O135" s="156"/>
      <c r="P135" s="143"/>
      <c r="Q135" s="143"/>
      <c r="R135" s="143"/>
      <c r="S135" s="143"/>
      <c r="T135" s="143"/>
      <c r="U135" s="143"/>
      <c r="V135" s="143"/>
      <c r="W135" s="143"/>
      <c r="X135" s="143"/>
      <c r="Y135" s="143"/>
      <c r="Z135" s="143"/>
      <c r="AA135" s="143"/>
      <c r="AB135" s="143"/>
      <c r="AC135" s="143"/>
      <c r="AD135" s="143"/>
      <c r="AE135" s="143"/>
      <c r="AF135" s="143"/>
      <c r="AG135" s="143"/>
      <c r="AH135" s="143"/>
      <c r="AI135" s="143"/>
      <c r="AJ135" s="143"/>
      <c r="AK135" s="143"/>
      <c r="AL135" s="143"/>
      <c r="AM135" s="143"/>
      <c r="AN135" s="143"/>
      <c r="AO135" s="143"/>
    </row>
    <row r="136">
      <c r="A136" s="146">
        <v>44988.0</v>
      </c>
      <c r="B136" s="2" t="s">
        <v>100</v>
      </c>
      <c r="C136" s="2" t="s">
        <v>87</v>
      </c>
      <c r="D136" s="2" t="s">
        <v>157</v>
      </c>
      <c r="E136" s="2">
        <v>850.8</v>
      </c>
      <c r="F136" s="2" t="s">
        <v>163</v>
      </c>
      <c r="G136" s="2" t="s">
        <v>85</v>
      </c>
      <c r="H136" s="2" t="s">
        <v>159</v>
      </c>
      <c r="I136" s="148">
        <f>IF(Dataset!$G136='Sheet 1 week 1'!$E$7,1,0)</f>
        <v>0</v>
      </c>
      <c r="J136" s="148" t="str">
        <f>IF(OR(Dataset!$B136="ABC Manufacturing",Dataset!$B136="123 Industries"), "Yes", "No")</f>
        <v>No</v>
      </c>
      <c r="K136" s="148" t="str">
        <f>IF(COUNTIFS(Dataset!$B$2:$B$205,B136, Dataset!$A$2:$A$205, "&gt;="&amp;DATE(2021,1,1), Dataset!$A$2:$A$205, "&lt;="&amp;DATE(2022,12,31))&gt;0, "Existing Customer", "New Customer")</f>
        <v>New Customer</v>
      </c>
      <c r="L136" s="148">
        <f>IF(Dataset!$C136='Sheet 1 week 1'!$E$11,1,0)</f>
        <v>0</v>
      </c>
      <c r="M136" s="149"/>
      <c r="N136" s="153"/>
      <c r="O136" s="156"/>
      <c r="P136" s="143"/>
      <c r="Q136" s="143"/>
      <c r="R136" s="143"/>
      <c r="S136" s="143"/>
      <c r="T136" s="143"/>
      <c r="U136" s="143"/>
      <c r="V136" s="143"/>
      <c r="W136" s="143"/>
      <c r="X136" s="143"/>
      <c r="Y136" s="143"/>
      <c r="Z136" s="143"/>
      <c r="AA136" s="143"/>
      <c r="AB136" s="143"/>
      <c r="AC136" s="143"/>
      <c r="AD136" s="143"/>
      <c r="AE136" s="143"/>
      <c r="AF136" s="143"/>
      <c r="AG136" s="143"/>
      <c r="AH136" s="143"/>
      <c r="AI136" s="143"/>
      <c r="AJ136" s="143"/>
      <c r="AK136" s="143"/>
      <c r="AL136" s="143"/>
      <c r="AM136" s="143"/>
      <c r="AN136" s="143"/>
      <c r="AO136" s="143"/>
    </row>
    <row r="137">
      <c r="A137" s="146">
        <v>45024.0</v>
      </c>
      <c r="B137" s="2" t="s">
        <v>105</v>
      </c>
      <c r="C137" s="2" t="s">
        <v>87</v>
      </c>
      <c r="D137" s="2" t="s">
        <v>157</v>
      </c>
      <c r="E137" s="2">
        <v>450.95</v>
      </c>
      <c r="F137" s="2" t="s">
        <v>158</v>
      </c>
      <c r="G137" s="2" t="s">
        <v>85</v>
      </c>
      <c r="H137" s="2" t="s">
        <v>159</v>
      </c>
      <c r="I137" s="148">
        <f>IF(Dataset!$G137='Sheet 1 week 1'!$E$7,1,0)</f>
        <v>0</v>
      </c>
      <c r="J137" s="148" t="str">
        <f>IF(OR(Dataset!$B137="ABC Manufacturing",Dataset!$B137="123 Industries"), "Yes", "No")</f>
        <v>No</v>
      </c>
      <c r="K137" s="148" t="str">
        <f>IF(COUNTIFS(Dataset!$B$2:$B$205,B137, Dataset!$A$2:$A$205, "&gt;="&amp;DATE(2021,1,1), Dataset!$A$2:$A$205, "&lt;="&amp;DATE(2022,12,31))&gt;0, "Existing Customer", "New Customer")</f>
        <v>New Customer</v>
      </c>
      <c r="L137" s="148">
        <f>IF(Dataset!$C137='Sheet 1 week 1'!$E$11,1,0)</f>
        <v>0</v>
      </c>
      <c r="M137" s="149"/>
      <c r="N137" s="153"/>
      <c r="O137" s="156"/>
      <c r="P137" s="143"/>
      <c r="Q137" s="143"/>
      <c r="R137" s="143"/>
      <c r="S137" s="143"/>
      <c r="T137" s="143"/>
      <c r="U137" s="143"/>
      <c r="V137" s="143"/>
      <c r="W137" s="143"/>
      <c r="X137" s="143"/>
      <c r="Y137" s="143"/>
      <c r="Z137" s="143"/>
      <c r="AA137" s="143"/>
      <c r="AB137" s="143"/>
      <c r="AC137" s="143"/>
      <c r="AD137" s="143"/>
      <c r="AE137" s="143"/>
      <c r="AF137" s="143"/>
      <c r="AG137" s="143"/>
      <c r="AH137" s="143"/>
      <c r="AI137" s="143"/>
      <c r="AJ137" s="143"/>
      <c r="AK137" s="143"/>
      <c r="AL137" s="143"/>
      <c r="AM137" s="143"/>
      <c r="AN137" s="143"/>
      <c r="AO137" s="143"/>
    </row>
    <row r="138">
      <c r="A138" s="146">
        <v>45059.0</v>
      </c>
      <c r="B138" s="2" t="s">
        <v>109</v>
      </c>
      <c r="C138" s="2" t="s">
        <v>87</v>
      </c>
      <c r="D138" s="2" t="s">
        <v>157</v>
      </c>
      <c r="E138" s="2">
        <v>550.25</v>
      </c>
      <c r="F138" s="2" t="s">
        <v>161</v>
      </c>
      <c r="G138" s="2" t="s">
        <v>85</v>
      </c>
      <c r="H138" s="2" t="s">
        <v>159</v>
      </c>
      <c r="I138" s="148">
        <f>IF(Dataset!$G138='Sheet 1 week 1'!$E$7,1,0)</f>
        <v>0</v>
      </c>
      <c r="J138" s="148" t="str">
        <f>IF(OR(Dataset!$B138="ABC Manufacturing",Dataset!$B138="123 Industries"), "Yes", "No")</f>
        <v>No</v>
      </c>
      <c r="K138" s="148" t="str">
        <f>IF(COUNTIFS(Dataset!$B$2:$B$205,B138, Dataset!$A$2:$A$205, "&gt;="&amp;DATE(2021,1,1), Dataset!$A$2:$A$205, "&lt;="&amp;DATE(2022,12,31))&gt;0, "Existing Customer", "New Customer")</f>
        <v>New Customer</v>
      </c>
      <c r="L138" s="148">
        <f>IF(Dataset!$C138='Sheet 1 week 1'!$E$11,1,0)</f>
        <v>0</v>
      </c>
      <c r="M138" s="149"/>
      <c r="N138" s="153"/>
      <c r="O138" s="156"/>
      <c r="P138" s="143"/>
      <c r="Q138" s="143"/>
      <c r="R138" s="143"/>
      <c r="S138" s="143"/>
      <c r="T138" s="143"/>
      <c r="U138" s="143"/>
      <c r="V138" s="143"/>
      <c r="W138" s="143"/>
      <c r="X138" s="143"/>
      <c r="Y138" s="143"/>
      <c r="Z138" s="143"/>
      <c r="AA138" s="143"/>
      <c r="AB138" s="143"/>
      <c r="AC138" s="143"/>
      <c r="AD138" s="143"/>
      <c r="AE138" s="143"/>
      <c r="AF138" s="143"/>
      <c r="AG138" s="143"/>
      <c r="AH138" s="143"/>
      <c r="AI138" s="143"/>
      <c r="AJ138" s="143"/>
      <c r="AK138" s="143"/>
      <c r="AL138" s="143"/>
      <c r="AM138" s="143"/>
      <c r="AN138" s="143"/>
      <c r="AO138" s="143"/>
    </row>
    <row r="139">
      <c r="A139" s="146">
        <v>45095.0</v>
      </c>
      <c r="B139" s="2" t="s">
        <v>122</v>
      </c>
      <c r="C139" s="2" t="s">
        <v>87</v>
      </c>
      <c r="D139" s="2" t="s">
        <v>157</v>
      </c>
      <c r="E139" s="2">
        <v>950.5</v>
      </c>
      <c r="F139" s="2" t="s">
        <v>163</v>
      </c>
      <c r="G139" s="2" t="s">
        <v>85</v>
      </c>
      <c r="H139" s="2" t="s">
        <v>159</v>
      </c>
      <c r="I139" s="148">
        <f>IF(Dataset!$G139='Sheet 1 week 1'!$E$7,1,0)</f>
        <v>0</v>
      </c>
      <c r="J139" s="148" t="str">
        <f>IF(OR(Dataset!$B139="ABC Manufacturing",Dataset!$B139="123 Industries"), "Yes", "No")</f>
        <v>No</v>
      </c>
      <c r="K139" s="148" t="str">
        <f>IF(COUNTIFS(Dataset!$B$2:$B$205,B139, Dataset!$A$2:$A$205, "&gt;="&amp;DATE(2021,1,1), Dataset!$A$2:$A$205, "&lt;="&amp;DATE(2022,12,31))&gt;0, "Existing Customer", "New Customer")</f>
        <v>New Customer</v>
      </c>
      <c r="L139" s="148">
        <f>IF(Dataset!$C139='Sheet 1 week 1'!$E$11,1,0)</f>
        <v>0</v>
      </c>
      <c r="M139" s="149"/>
      <c r="N139" s="153"/>
      <c r="O139" s="156"/>
      <c r="P139" s="143"/>
      <c r="Q139" s="143"/>
      <c r="R139" s="143"/>
      <c r="S139" s="143"/>
      <c r="T139" s="143"/>
      <c r="U139" s="143"/>
      <c r="V139" s="143"/>
      <c r="W139" s="143"/>
      <c r="X139" s="143"/>
      <c r="Y139" s="143"/>
      <c r="Z139" s="143"/>
      <c r="AA139" s="143"/>
      <c r="AB139" s="143"/>
      <c r="AC139" s="143"/>
      <c r="AD139" s="143"/>
      <c r="AE139" s="143"/>
      <c r="AF139" s="143"/>
      <c r="AG139" s="143"/>
      <c r="AH139" s="143"/>
      <c r="AI139" s="143"/>
      <c r="AJ139" s="143"/>
      <c r="AK139" s="143"/>
      <c r="AL139" s="143"/>
      <c r="AM139" s="143"/>
      <c r="AN139" s="143"/>
      <c r="AO139" s="143"/>
    </row>
    <row r="140">
      <c r="A140" s="146">
        <v>45130.0</v>
      </c>
      <c r="B140" s="2" t="s">
        <v>112</v>
      </c>
      <c r="C140" s="2" t="s">
        <v>87</v>
      </c>
      <c r="D140" s="2" t="s">
        <v>157</v>
      </c>
      <c r="E140" s="2">
        <v>250.75</v>
      </c>
      <c r="F140" s="2" t="s">
        <v>158</v>
      </c>
      <c r="G140" s="2" t="s">
        <v>85</v>
      </c>
      <c r="H140" s="2" t="s">
        <v>159</v>
      </c>
      <c r="I140" s="148">
        <f>IF(Dataset!$G140='Sheet 1 week 1'!$E$7,1,0)</f>
        <v>0</v>
      </c>
      <c r="J140" s="148" t="str">
        <f>IF(OR(Dataset!$B140="ABC Manufacturing",Dataset!$B140="123 Industries"), "Yes", "No")</f>
        <v>No</v>
      </c>
      <c r="K140" s="148" t="str">
        <f>IF(COUNTIFS(Dataset!$B$2:$B$205,B140, Dataset!$A$2:$A$205, "&gt;="&amp;DATE(2021,1,1), Dataset!$A$2:$A$205, "&lt;="&amp;DATE(2022,12,31))&gt;0, "Existing Customer", "New Customer")</f>
        <v>New Customer</v>
      </c>
      <c r="L140" s="148">
        <f>IF(Dataset!$C140='Sheet 1 week 1'!$E$11,1,0)</f>
        <v>0</v>
      </c>
      <c r="M140" s="149"/>
      <c r="N140" s="153"/>
      <c r="O140" s="156"/>
      <c r="P140" s="143"/>
      <c r="Q140" s="143"/>
      <c r="R140" s="143"/>
      <c r="S140" s="143"/>
      <c r="T140" s="143"/>
      <c r="U140" s="143"/>
      <c r="V140" s="143"/>
      <c r="W140" s="143"/>
      <c r="X140" s="143"/>
      <c r="Y140" s="143"/>
      <c r="Z140" s="143"/>
      <c r="AA140" s="143"/>
      <c r="AB140" s="143"/>
      <c r="AC140" s="143"/>
      <c r="AD140" s="143"/>
      <c r="AE140" s="143"/>
      <c r="AF140" s="143"/>
      <c r="AG140" s="143"/>
      <c r="AH140" s="143"/>
      <c r="AI140" s="143"/>
      <c r="AJ140" s="143"/>
      <c r="AK140" s="143"/>
      <c r="AL140" s="143"/>
      <c r="AM140" s="143"/>
      <c r="AN140" s="143"/>
      <c r="AO140" s="143"/>
    </row>
    <row r="141">
      <c r="A141" s="146">
        <v>45166.0</v>
      </c>
      <c r="B141" s="2" t="s">
        <v>119</v>
      </c>
      <c r="C141" s="2" t="s">
        <v>87</v>
      </c>
      <c r="D141" s="2" t="s">
        <v>157</v>
      </c>
      <c r="E141" s="2">
        <v>750.2</v>
      </c>
      <c r="F141" s="2" t="s">
        <v>161</v>
      </c>
      <c r="G141" s="2" t="s">
        <v>85</v>
      </c>
      <c r="H141" s="2" t="s">
        <v>159</v>
      </c>
      <c r="I141" s="148">
        <f>IF(Dataset!$G141='Sheet 1 week 1'!$E$7,1,0)</f>
        <v>0</v>
      </c>
      <c r="J141" s="148" t="str">
        <f>IF(OR(Dataset!$B141="ABC Manufacturing",Dataset!$B141="123 Industries"), "Yes", "No")</f>
        <v>No</v>
      </c>
      <c r="K141" s="148" t="str">
        <f>IF(COUNTIFS(Dataset!$B$2:$B$205,B141, Dataset!$A$2:$A$205, "&gt;="&amp;DATE(2021,1,1), Dataset!$A$2:$A$205, "&lt;="&amp;DATE(2022,12,31))&gt;0, "Existing Customer", "New Customer")</f>
        <v>New Customer</v>
      </c>
      <c r="L141" s="148">
        <f>IF(Dataset!$C141='Sheet 1 week 1'!$E$11,1,0)</f>
        <v>0</v>
      </c>
      <c r="M141" s="149"/>
      <c r="N141" s="153"/>
      <c r="O141" s="156"/>
      <c r="P141" s="143"/>
      <c r="Q141" s="143"/>
      <c r="R141" s="143"/>
      <c r="S141" s="143"/>
      <c r="T141" s="143"/>
      <c r="U141" s="143"/>
      <c r="V141" s="143"/>
      <c r="W141" s="143"/>
      <c r="X141" s="143"/>
      <c r="Y141" s="143"/>
      <c r="Z141" s="143"/>
      <c r="AA141" s="143"/>
      <c r="AB141" s="143"/>
      <c r="AC141" s="143"/>
      <c r="AD141" s="143"/>
      <c r="AE141" s="143"/>
      <c r="AF141" s="143"/>
      <c r="AG141" s="143"/>
      <c r="AH141" s="143"/>
      <c r="AI141" s="143"/>
      <c r="AJ141" s="143"/>
      <c r="AK141" s="143"/>
      <c r="AL141" s="143"/>
      <c r="AM141" s="143"/>
      <c r="AN141" s="143"/>
      <c r="AO141" s="143"/>
    </row>
    <row r="142">
      <c r="A142" s="146">
        <v>45171.0</v>
      </c>
      <c r="B142" s="2" t="s">
        <v>187</v>
      </c>
      <c r="C142" s="2" t="s">
        <v>87</v>
      </c>
      <c r="D142" s="2" t="s">
        <v>157</v>
      </c>
      <c r="E142" s="2">
        <v>650.45</v>
      </c>
      <c r="F142" s="2" t="s">
        <v>163</v>
      </c>
      <c r="G142" s="2" t="s">
        <v>85</v>
      </c>
      <c r="H142" s="2" t="s">
        <v>159</v>
      </c>
      <c r="I142" s="148">
        <f>IF(Dataset!$G142='Sheet 1 week 1'!$E$7,1,0)</f>
        <v>0</v>
      </c>
      <c r="J142" s="148" t="str">
        <f>IF(OR(Dataset!$B142="ABC Manufacturing",Dataset!$B142="123 Industries"), "Yes", "No")</f>
        <v>No</v>
      </c>
      <c r="K142" s="148" t="str">
        <f>IF(COUNTIFS(Dataset!$B$2:$B$205,B142, Dataset!$A$2:$A$205, "&gt;="&amp;DATE(2021,1,1), Dataset!$A$2:$A$205, "&lt;="&amp;DATE(2022,12,31))&gt;0, "Existing Customer", "New Customer")</f>
        <v>Existing Customer</v>
      </c>
      <c r="L142" s="148">
        <f>IF(Dataset!$C142='Sheet 1 week 1'!$E$11,1,0)</f>
        <v>0</v>
      </c>
      <c r="M142" s="149"/>
      <c r="N142" s="153"/>
      <c r="O142" s="156"/>
      <c r="P142" s="143"/>
      <c r="Q142" s="143"/>
      <c r="R142" s="143"/>
      <c r="S142" s="143"/>
      <c r="T142" s="143"/>
      <c r="U142" s="143"/>
      <c r="V142" s="143"/>
      <c r="W142" s="143"/>
      <c r="X142" s="143"/>
      <c r="Y142" s="143"/>
      <c r="Z142" s="143"/>
      <c r="AA142" s="143"/>
      <c r="AB142" s="143"/>
      <c r="AC142" s="143"/>
      <c r="AD142" s="143"/>
      <c r="AE142" s="143"/>
      <c r="AF142" s="143"/>
      <c r="AG142" s="143"/>
      <c r="AH142" s="143"/>
      <c r="AI142" s="143"/>
      <c r="AJ142" s="143"/>
      <c r="AK142" s="143"/>
      <c r="AL142" s="143"/>
      <c r="AM142" s="143"/>
      <c r="AN142" s="143"/>
      <c r="AO142" s="143"/>
    </row>
    <row r="143">
      <c r="A143" s="146">
        <v>45206.0</v>
      </c>
      <c r="B143" s="2" t="s">
        <v>126</v>
      </c>
      <c r="C143" s="2" t="s">
        <v>87</v>
      </c>
      <c r="D143" s="2" t="s">
        <v>157</v>
      </c>
      <c r="E143" s="2">
        <v>350.9</v>
      </c>
      <c r="F143" s="2" t="s">
        <v>158</v>
      </c>
      <c r="G143" s="2" t="s">
        <v>85</v>
      </c>
      <c r="H143" s="2" t="s">
        <v>159</v>
      </c>
      <c r="I143" s="148">
        <f>IF(Dataset!$G143='Sheet 1 week 1'!$E$7,1,0)</f>
        <v>0</v>
      </c>
      <c r="J143" s="148" t="str">
        <f>IF(OR(Dataset!$B143="ABC Manufacturing",Dataset!$B143="123 Industries"), "Yes", "No")</f>
        <v>No</v>
      </c>
      <c r="K143" s="148" t="str">
        <f>IF(COUNTIFS(Dataset!$B$2:$B$205,B143, Dataset!$A$2:$A$205, "&gt;="&amp;DATE(2021,1,1), Dataset!$A$2:$A$205, "&lt;="&amp;DATE(2022,12,31))&gt;0, "Existing Customer", "New Customer")</f>
        <v>New Customer</v>
      </c>
      <c r="L143" s="148">
        <f>IF(Dataset!$C143='Sheet 1 week 1'!$E$11,1,0)</f>
        <v>0</v>
      </c>
      <c r="M143" s="149"/>
      <c r="N143" s="153"/>
      <c r="O143" s="156"/>
      <c r="P143" s="143"/>
      <c r="Q143" s="143"/>
      <c r="R143" s="143"/>
      <c r="S143" s="143"/>
      <c r="T143" s="143"/>
      <c r="U143" s="143"/>
      <c r="V143" s="143"/>
      <c r="W143" s="143"/>
      <c r="X143" s="143"/>
      <c r="Y143" s="143"/>
      <c r="Z143" s="143"/>
      <c r="AA143" s="143"/>
      <c r="AB143" s="143"/>
      <c r="AC143" s="143"/>
      <c r="AD143" s="143"/>
      <c r="AE143" s="143"/>
      <c r="AF143" s="143"/>
      <c r="AG143" s="143"/>
      <c r="AH143" s="143"/>
      <c r="AI143" s="143"/>
      <c r="AJ143" s="143"/>
      <c r="AK143" s="143"/>
      <c r="AL143" s="143"/>
      <c r="AM143" s="143"/>
      <c r="AN143" s="143"/>
      <c r="AO143" s="143"/>
    </row>
    <row r="144">
      <c r="A144" s="146">
        <v>45242.0</v>
      </c>
      <c r="B144" s="2" t="s">
        <v>113</v>
      </c>
      <c r="C144" s="2" t="s">
        <v>87</v>
      </c>
      <c r="D144" s="2" t="s">
        <v>157</v>
      </c>
      <c r="E144" s="2">
        <v>150.3</v>
      </c>
      <c r="F144" s="2" t="s">
        <v>161</v>
      </c>
      <c r="G144" s="2" t="s">
        <v>85</v>
      </c>
      <c r="H144" s="2" t="s">
        <v>159</v>
      </c>
      <c r="I144" s="148">
        <f>IF(Dataset!$G144='Sheet 1 week 1'!$E$7,1,0)</f>
        <v>0</v>
      </c>
      <c r="J144" s="148" t="str">
        <f>IF(OR(Dataset!$B144="ABC Manufacturing",Dataset!$B144="123 Industries"), "Yes", "No")</f>
        <v>No</v>
      </c>
      <c r="K144" s="148" t="str">
        <f>IF(COUNTIFS(Dataset!$B$2:$B$205,B144, Dataset!$A$2:$A$205, "&gt;="&amp;DATE(2021,1,1), Dataset!$A$2:$A$205, "&lt;="&amp;DATE(2022,12,31))&gt;0, "Existing Customer", "New Customer")</f>
        <v>New Customer</v>
      </c>
      <c r="L144" s="148">
        <f>IF(Dataset!$C144='Sheet 1 week 1'!$E$11,1,0)</f>
        <v>0</v>
      </c>
      <c r="M144" s="149"/>
      <c r="N144" s="153"/>
      <c r="O144" s="156"/>
      <c r="P144" s="143"/>
      <c r="Q144" s="143"/>
      <c r="R144" s="143"/>
      <c r="S144" s="143"/>
      <c r="T144" s="143"/>
      <c r="U144" s="143"/>
      <c r="V144" s="143"/>
      <c r="W144" s="143"/>
      <c r="X144" s="143"/>
      <c r="Y144" s="143"/>
      <c r="Z144" s="143"/>
      <c r="AA144" s="143"/>
      <c r="AB144" s="143"/>
      <c r="AC144" s="143"/>
      <c r="AD144" s="143"/>
      <c r="AE144" s="143"/>
      <c r="AF144" s="143"/>
      <c r="AG144" s="143"/>
      <c r="AH144" s="143"/>
      <c r="AI144" s="143"/>
      <c r="AJ144" s="143"/>
      <c r="AK144" s="143"/>
      <c r="AL144" s="143"/>
      <c r="AM144" s="143"/>
      <c r="AN144" s="143"/>
      <c r="AO144" s="143"/>
    </row>
    <row r="145">
      <c r="A145" s="146">
        <v>45277.0</v>
      </c>
      <c r="B145" s="2" t="s">
        <v>120</v>
      </c>
      <c r="C145" s="2" t="s">
        <v>87</v>
      </c>
      <c r="D145" s="2" t="s">
        <v>157</v>
      </c>
      <c r="E145" s="2">
        <v>850.6</v>
      </c>
      <c r="F145" s="2" t="s">
        <v>163</v>
      </c>
      <c r="G145" s="2" t="s">
        <v>85</v>
      </c>
      <c r="H145" s="2" t="s">
        <v>159</v>
      </c>
      <c r="I145" s="148">
        <f>IF(Dataset!$G145='Sheet 1 week 1'!$E$7,1,0)</f>
        <v>0</v>
      </c>
      <c r="J145" s="148" t="str">
        <f>IF(OR(Dataset!$B145="ABC Manufacturing",Dataset!$B145="123 Industries"), "Yes", "No")</f>
        <v>No</v>
      </c>
      <c r="K145" s="148" t="str">
        <f>IF(COUNTIFS(Dataset!$B$2:$B$205,B145, Dataset!$A$2:$A$205, "&gt;="&amp;DATE(2021,1,1), Dataset!$A$2:$A$205, "&lt;="&amp;DATE(2022,12,31))&gt;0, "Existing Customer", "New Customer")</f>
        <v>New Customer</v>
      </c>
      <c r="L145" s="148">
        <f>IF(Dataset!$C145='Sheet 1 week 1'!$E$11,1,0)</f>
        <v>0</v>
      </c>
      <c r="M145" s="149"/>
      <c r="N145" s="153"/>
      <c r="O145" s="156"/>
      <c r="P145" s="143"/>
      <c r="Q145" s="143"/>
      <c r="R145" s="143"/>
      <c r="S145" s="143"/>
      <c r="T145" s="143"/>
      <c r="U145" s="143"/>
      <c r="V145" s="143"/>
      <c r="W145" s="143"/>
      <c r="X145" s="143"/>
      <c r="Y145" s="143"/>
      <c r="Z145" s="143"/>
      <c r="AA145" s="143"/>
      <c r="AB145" s="143"/>
      <c r="AC145" s="143"/>
      <c r="AD145" s="143"/>
      <c r="AE145" s="143"/>
      <c r="AF145" s="143"/>
      <c r="AG145" s="143"/>
      <c r="AH145" s="143"/>
      <c r="AI145" s="143"/>
      <c r="AJ145" s="143"/>
      <c r="AK145" s="143"/>
      <c r="AL145" s="143"/>
      <c r="AM145" s="143"/>
      <c r="AN145" s="143"/>
      <c r="AO145" s="143"/>
    </row>
    <row r="146">
      <c r="A146" s="146">
        <v>44946.0</v>
      </c>
      <c r="B146" s="2" t="s">
        <v>110</v>
      </c>
      <c r="C146" s="2" t="s">
        <v>87</v>
      </c>
      <c r="D146" s="2" t="s">
        <v>157</v>
      </c>
      <c r="E146" s="2">
        <v>25000.75</v>
      </c>
      <c r="F146" s="2" t="s">
        <v>158</v>
      </c>
      <c r="G146" s="2" t="s">
        <v>85</v>
      </c>
      <c r="H146" s="2" t="s">
        <v>159</v>
      </c>
      <c r="I146" s="148">
        <f>IF(Dataset!$G146='Sheet 1 week 1'!$E$7,1,0)</f>
        <v>0</v>
      </c>
      <c r="J146" s="148" t="str">
        <f>IF(OR(Dataset!$B146="ABC Manufacturing",Dataset!$B146="123 Industries"), "Yes", "No")</f>
        <v>No</v>
      </c>
      <c r="K146" s="148" t="str">
        <f>IF(COUNTIFS(Dataset!$B$2:$B$205,B146, Dataset!$A$2:$A$205, "&gt;="&amp;DATE(2021,1,1), Dataset!$A$2:$A$205, "&lt;="&amp;DATE(2022,12,31))&gt;0, "Existing Customer", "New Customer")</f>
        <v>New Customer</v>
      </c>
      <c r="L146" s="148">
        <f>IF(Dataset!$C146='Sheet 1 week 1'!$E$11,1,0)</f>
        <v>0</v>
      </c>
      <c r="M146" s="149"/>
      <c r="N146" s="153"/>
      <c r="O146" s="156"/>
      <c r="P146" s="143"/>
      <c r="Q146" s="143"/>
      <c r="R146" s="143"/>
      <c r="S146" s="143"/>
      <c r="T146" s="143"/>
      <c r="U146" s="143"/>
      <c r="V146" s="143"/>
      <c r="W146" s="143"/>
      <c r="X146" s="143"/>
      <c r="Y146" s="143"/>
      <c r="Z146" s="143"/>
      <c r="AA146" s="143"/>
      <c r="AB146" s="143"/>
      <c r="AC146" s="143"/>
      <c r="AD146" s="143"/>
      <c r="AE146" s="143"/>
      <c r="AF146" s="143"/>
      <c r="AG146" s="143"/>
      <c r="AH146" s="143"/>
      <c r="AI146" s="143"/>
      <c r="AJ146" s="143"/>
      <c r="AK146" s="143"/>
      <c r="AL146" s="143"/>
      <c r="AM146" s="143"/>
      <c r="AN146" s="143"/>
      <c r="AO146" s="143"/>
    </row>
    <row r="147">
      <c r="A147" s="146">
        <v>44982.0</v>
      </c>
      <c r="B147" s="2" t="s">
        <v>108</v>
      </c>
      <c r="C147" s="2" t="s">
        <v>87</v>
      </c>
      <c r="D147" s="2" t="s">
        <v>157</v>
      </c>
      <c r="E147" s="2">
        <v>200050.55</v>
      </c>
      <c r="F147" s="2" t="s">
        <v>161</v>
      </c>
      <c r="G147" s="2" t="s">
        <v>85</v>
      </c>
      <c r="H147" s="2" t="s">
        <v>159</v>
      </c>
      <c r="I147" s="148">
        <f>IF(Dataset!$G147='Sheet 1 week 1'!$E$7,1,0)</f>
        <v>0</v>
      </c>
      <c r="J147" s="148" t="str">
        <f>IF(OR(Dataset!$B147="ABC Manufacturing",Dataset!$B147="123 Industries"), "Yes", "No")</f>
        <v>No</v>
      </c>
      <c r="K147" s="148" t="str">
        <f>IF(COUNTIFS(Dataset!$B$2:$B$205,B147, Dataset!$A$2:$A$205, "&gt;="&amp;DATE(2021,1,1), Dataset!$A$2:$A$205, "&lt;="&amp;DATE(2022,12,31))&gt;0, "Existing Customer", "New Customer")</f>
        <v>New Customer</v>
      </c>
      <c r="L147" s="148">
        <f>IF(Dataset!$C147='Sheet 1 week 1'!$E$11,1,0)</f>
        <v>0</v>
      </c>
      <c r="M147" s="149"/>
      <c r="N147" s="153"/>
      <c r="O147" s="156"/>
      <c r="P147" s="143"/>
      <c r="Q147" s="143"/>
      <c r="R147" s="143"/>
      <c r="S147" s="143"/>
      <c r="T147" s="143"/>
      <c r="U147" s="143"/>
      <c r="V147" s="143"/>
      <c r="W147" s="143"/>
      <c r="X147" s="143"/>
      <c r="Y147" s="143"/>
      <c r="Z147" s="143"/>
      <c r="AA147" s="143"/>
      <c r="AB147" s="143"/>
      <c r="AC147" s="143"/>
      <c r="AD147" s="143"/>
      <c r="AE147" s="143"/>
      <c r="AF147" s="143"/>
      <c r="AG147" s="143"/>
      <c r="AH147" s="143"/>
      <c r="AI147" s="143"/>
      <c r="AJ147" s="143"/>
      <c r="AK147" s="143"/>
      <c r="AL147" s="143"/>
      <c r="AM147" s="143"/>
      <c r="AN147" s="143"/>
      <c r="AO147" s="143"/>
    </row>
    <row r="148">
      <c r="A148" s="146">
        <v>44988.0</v>
      </c>
      <c r="B148" s="2" t="s">
        <v>100</v>
      </c>
      <c r="C148" s="2" t="s">
        <v>87</v>
      </c>
      <c r="D148" s="2" t="s">
        <v>157</v>
      </c>
      <c r="E148" s="2">
        <v>300020.8</v>
      </c>
      <c r="F148" s="2" t="s">
        <v>163</v>
      </c>
      <c r="G148" s="2" t="s">
        <v>85</v>
      </c>
      <c r="H148" s="2" t="s">
        <v>159</v>
      </c>
      <c r="I148" s="148">
        <f>IF(Dataset!$G148='Sheet 1 week 1'!$E$7,1,0)</f>
        <v>0</v>
      </c>
      <c r="J148" s="148" t="str">
        <f>IF(OR(Dataset!$B148="ABC Manufacturing",Dataset!$B148="123 Industries"), "Yes", "No")</f>
        <v>No</v>
      </c>
      <c r="K148" s="148" t="str">
        <f>IF(COUNTIFS(Dataset!$B$2:$B$205,B148, Dataset!$A$2:$A$205, "&gt;="&amp;DATE(2021,1,1), Dataset!$A$2:$A$205, "&lt;="&amp;DATE(2022,12,31))&gt;0, "Existing Customer", "New Customer")</f>
        <v>New Customer</v>
      </c>
      <c r="L148" s="148">
        <f>IF(Dataset!$C148='Sheet 1 week 1'!$E$11,1,0)</f>
        <v>0</v>
      </c>
      <c r="M148" s="149"/>
      <c r="N148" s="153"/>
      <c r="O148" s="156"/>
      <c r="P148" s="143"/>
      <c r="Q148" s="143"/>
      <c r="R148" s="143"/>
      <c r="S148" s="143"/>
      <c r="T148" s="143"/>
      <c r="U148" s="143"/>
      <c r="V148" s="143"/>
      <c r="W148" s="143"/>
      <c r="X148" s="143"/>
      <c r="Y148" s="143"/>
      <c r="Z148" s="143"/>
      <c r="AA148" s="143"/>
      <c r="AB148" s="143"/>
      <c r="AC148" s="143"/>
      <c r="AD148" s="143"/>
      <c r="AE148" s="143"/>
      <c r="AF148" s="143"/>
      <c r="AG148" s="143"/>
      <c r="AH148" s="143"/>
      <c r="AI148" s="143"/>
      <c r="AJ148" s="143"/>
      <c r="AK148" s="143"/>
      <c r="AL148" s="143"/>
      <c r="AM148" s="143"/>
      <c r="AN148" s="143"/>
      <c r="AO148" s="143"/>
    </row>
    <row r="149">
      <c r="A149" s="146">
        <v>45024.0</v>
      </c>
      <c r="B149" s="2" t="s">
        <v>105</v>
      </c>
      <c r="C149" s="2" t="s">
        <v>87</v>
      </c>
      <c r="D149" s="2" t="s">
        <v>157</v>
      </c>
      <c r="E149" s="2">
        <v>220050.95</v>
      </c>
      <c r="F149" s="2" t="s">
        <v>158</v>
      </c>
      <c r="G149" s="2" t="s">
        <v>85</v>
      </c>
      <c r="H149" s="2" t="s">
        <v>159</v>
      </c>
      <c r="I149" s="148">
        <f>IF(Dataset!$G149='Sheet 1 week 1'!$E$7,1,0)</f>
        <v>0</v>
      </c>
      <c r="J149" s="148" t="str">
        <f>IF(OR(Dataset!$B149="ABC Manufacturing",Dataset!$B149="123 Industries"), "Yes", "No")</f>
        <v>No</v>
      </c>
      <c r="K149" s="148" t="str">
        <f>IF(COUNTIFS(Dataset!$B$2:$B$205,B149, Dataset!$A$2:$A$205, "&gt;="&amp;DATE(2021,1,1), Dataset!$A$2:$A$205, "&lt;="&amp;DATE(2022,12,31))&gt;0, "Existing Customer", "New Customer")</f>
        <v>New Customer</v>
      </c>
      <c r="L149" s="148">
        <f>IF(Dataset!$C149='Sheet 1 week 1'!$E$11,1,0)</f>
        <v>0</v>
      </c>
      <c r="M149" s="149"/>
      <c r="N149" s="153"/>
      <c r="O149" s="156"/>
      <c r="P149" s="143"/>
      <c r="Q149" s="143"/>
      <c r="R149" s="143"/>
      <c r="S149" s="143"/>
      <c r="T149" s="143"/>
      <c r="U149" s="143"/>
      <c r="V149" s="143"/>
      <c r="W149" s="143"/>
      <c r="X149" s="143"/>
      <c r="Y149" s="143"/>
      <c r="Z149" s="143"/>
      <c r="AA149" s="143"/>
      <c r="AB149" s="143"/>
      <c r="AC149" s="143"/>
      <c r="AD149" s="143"/>
      <c r="AE149" s="143"/>
      <c r="AF149" s="143"/>
      <c r="AG149" s="143"/>
      <c r="AH149" s="143"/>
      <c r="AI149" s="143"/>
      <c r="AJ149" s="143"/>
      <c r="AK149" s="143"/>
      <c r="AL149" s="143"/>
      <c r="AM149" s="143"/>
      <c r="AN149" s="143"/>
      <c r="AO149" s="143"/>
    </row>
    <row r="150">
      <c r="A150" s="146">
        <v>45059.0</v>
      </c>
      <c r="B150" s="2" t="s">
        <v>109</v>
      </c>
      <c r="C150" s="2" t="s">
        <v>87</v>
      </c>
      <c r="D150" s="2" t="s">
        <v>157</v>
      </c>
      <c r="E150" s="2">
        <v>210000.25</v>
      </c>
      <c r="F150" s="2" t="s">
        <v>161</v>
      </c>
      <c r="G150" s="2" t="s">
        <v>85</v>
      </c>
      <c r="H150" s="2" t="s">
        <v>159</v>
      </c>
      <c r="I150" s="148">
        <f>IF(Dataset!$G150='Sheet 1 week 1'!$E$7,1,0)</f>
        <v>0</v>
      </c>
      <c r="J150" s="148" t="str">
        <f>IF(OR(Dataset!$B150="ABC Manufacturing",Dataset!$B150="123 Industries"), "Yes", "No")</f>
        <v>No</v>
      </c>
      <c r="K150" s="148" t="str">
        <f>IF(COUNTIFS(Dataset!$B$2:$B$205,B150, Dataset!$A$2:$A$205, "&gt;="&amp;DATE(2021,1,1), Dataset!$A$2:$A$205, "&lt;="&amp;DATE(2022,12,31))&gt;0, "Existing Customer", "New Customer")</f>
        <v>New Customer</v>
      </c>
      <c r="L150" s="148">
        <f>IF(Dataset!$C150='Sheet 1 week 1'!$E$11,1,0)</f>
        <v>0</v>
      </c>
      <c r="M150" s="149"/>
      <c r="N150" s="153"/>
      <c r="O150" s="156"/>
      <c r="P150" s="143"/>
      <c r="Q150" s="143"/>
      <c r="R150" s="143"/>
      <c r="S150" s="143"/>
      <c r="T150" s="143"/>
      <c r="U150" s="143"/>
      <c r="V150" s="143"/>
      <c r="W150" s="143"/>
      <c r="X150" s="143"/>
      <c r="Y150" s="143"/>
      <c r="Z150" s="143"/>
      <c r="AA150" s="143"/>
      <c r="AB150" s="143"/>
      <c r="AC150" s="143"/>
      <c r="AD150" s="143"/>
      <c r="AE150" s="143"/>
      <c r="AF150" s="143"/>
      <c r="AG150" s="143"/>
      <c r="AH150" s="143"/>
      <c r="AI150" s="143"/>
      <c r="AJ150" s="143"/>
      <c r="AK150" s="143"/>
      <c r="AL150" s="143"/>
      <c r="AM150" s="143"/>
      <c r="AN150" s="143"/>
      <c r="AO150" s="143"/>
    </row>
    <row r="151">
      <c r="A151" s="146">
        <v>45095.0</v>
      </c>
      <c r="B151" s="2" t="s">
        <v>122</v>
      </c>
      <c r="C151" s="2" t="s">
        <v>87</v>
      </c>
      <c r="D151" s="2" t="s">
        <v>157</v>
      </c>
      <c r="E151" s="2">
        <v>28000.5</v>
      </c>
      <c r="F151" s="2" t="s">
        <v>163</v>
      </c>
      <c r="G151" s="2" t="s">
        <v>85</v>
      </c>
      <c r="H151" s="2" t="s">
        <v>159</v>
      </c>
      <c r="I151" s="148">
        <f>IF(Dataset!$G151='Sheet 1 week 1'!$E$7,1,0)</f>
        <v>0</v>
      </c>
      <c r="J151" s="148" t="str">
        <f>IF(OR(Dataset!$B151="ABC Manufacturing",Dataset!$B151="123 Industries"), "Yes", "No")</f>
        <v>No</v>
      </c>
      <c r="K151" s="148" t="str">
        <f>IF(COUNTIFS(Dataset!$B$2:$B$205,B151, Dataset!$A$2:$A$205, "&gt;="&amp;DATE(2021,1,1), Dataset!$A$2:$A$205, "&lt;="&amp;DATE(2022,12,31))&gt;0, "Existing Customer", "New Customer")</f>
        <v>New Customer</v>
      </c>
      <c r="L151" s="148">
        <f>IF(Dataset!$C151='Sheet 1 week 1'!$E$11,1,0)</f>
        <v>0</v>
      </c>
      <c r="M151" s="149"/>
      <c r="N151" s="153"/>
      <c r="O151" s="156"/>
      <c r="P151" s="143"/>
      <c r="Q151" s="143"/>
      <c r="R151" s="143"/>
      <c r="S151" s="143"/>
      <c r="T151" s="143"/>
      <c r="U151" s="143"/>
      <c r="V151" s="143"/>
      <c r="W151" s="143"/>
      <c r="X151" s="143"/>
      <c r="Y151" s="143"/>
      <c r="Z151" s="143"/>
      <c r="AA151" s="143"/>
      <c r="AB151" s="143"/>
      <c r="AC151" s="143"/>
      <c r="AD151" s="143"/>
      <c r="AE151" s="143"/>
      <c r="AF151" s="143"/>
      <c r="AG151" s="143"/>
      <c r="AH151" s="143"/>
      <c r="AI151" s="143"/>
      <c r="AJ151" s="143"/>
      <c r="AK151" s="143"/>
      <c r="AL151" s="143"/>
      <c r="AM151" s="143"/>
      <c r="AN151" s="143"/>
      <c r="AO151" s="143"/>
    </row>
    <row r="152">
      <c r="A152" s="146">
        <v>45130.0</v>
      </c>
      <c r="B152" s="2" t="s">
        <v>112</v>
      </c>
      <c r="C152" s="2" t="s">
        <v>87</v>
      </c>
      <c r="D152" s="2" t="s">
        <v>157</v>
      </c>
      <c r="E152" s="2">
        <v>26000.75</v>
      </c>
      <c r="F152" s="2" t="s">
        <v>158</v>
      </c>
      <c r="G152" s="2" t="s">
        <v>85</v>
      </c>
      <c r="H152" s="2" t="s">
        <v>159</v>
      </c>
      <c r="I152" s="148">
        <f>IF(Dataset!$G152='Sheet 1 week 1'!$E$7,1,0)</f>
        <v>0</v>
      </c>
      <c r="J152" s="148" t="str">
        <f>IF(OR(Dataset!$B152="ABC Manufacturing",Dataset!$B152="123 Industries"), "Yes", "No")</f>
        <v>No</v>
      </c>
      <c r="K152" s="148" t="str">
        <f>IF(COUNTIFS(Dataset!$B$2:$B$205,B152, Dataset!$A$2:$A$205, "&gt;="&amp;DATE(2021,1,1), Dataset!$A$2:$A$205, "&lt;="&amp;DATE(2022,12,31))&gt;0, "Existing Customer", "New Customer")</f>
        <v>New Customer</v>
      </c>
      <c r="L152" s="148">
        <f>IF(Dataset!$C152='Sheet 1 week 1'!$E$11,1,0)</f>
        <v>0</v>
      </c>
      <c r="M152" s="149"/>
      <c r="N152" s="153"/>
      <c r="O152" s="156"/>
      <c r="P152" s="143"/>
      <c r="Q152" s="143"/>
      <c r="R152" s="143"/>
      <c r="S152" s="143"/>
      <c r="T152" s="143"/>
      <c r="U152" s="143"/>
      <c r="V152" s="143"/>
      <c r="W152" s="143"/>
      <c r="X152" s="143"/>
      <c r="Y152" s="143"/>
      <c r="Z152" s="143"/>
      <c r="AA152" s="143"/>
      <c r="AB152" s="143"/>
      <c r="AC152" s="143"/>
      <c r="AD152" s="143"/>
      <c r="AE152" s="143"/>
      <c r="AF152" s="143"/>
      <c r="AG152" s="143"/>
      <c r="AH152" s="143"/>
      <c r="AI152" s="143"/>
      <c r="AJ152" s="143"/>
      <c r="AK152" s="143"/>
      <c r="AL152" s="143"/>
      <c r="AM152" s="143"/>
      <c r="AN152" s="143"/>
      <c r="AO152" s="143"/>
    </row>
    <row r="153">
      <c r="A153" s="146">
        <v>45166.0</v>
      </c>
      <c r="B153" s="2" t="s">
        <v>119</v>
      </c>
      <c r="C153" s="2" t="s">
        <v>87</v>
      </c>
      <c r="D153" s="2" t="s">
        <v>157</v>
      </c>
      <c r="E153" s="2">
        <v>27000.2</v>
      </c>
      <c r="F153" s="2" t="s">
        <v>161</v>
      </c>
      <c r="G153" s="2" t="s">
        <v>85</v>
      </c>
      <c r="H153" s="2" t="s">
        <v>159</v>
      </c>
      <c r="I153" s="148">
        <f>IF(Dataset!$G153='Sheet 1 week 1'!$E$7,1,0)</f>
        <v>0</v>
      </c>
      <c r="J153" s="148" t="str">
        <f>IF(OR(Dataset!$B153="ABC Manufacturing",Dataset!$B153="123 Industries"), "Yes", "No")</f>
        <v>No</v>
      </c>
      <c r="K153" s="148" t="str">
        <f>IF(COUNTIFS(Dataset!$B$2:$B$205,B153, Dataset!$A$2:$A$205, "&gt;="&amp;DATE(2021,1,1), Dataset!$A$2:$A$205, "&lt;="&amp;DATE(2022,12,31))&gt;0, "Existing Customer", "New Customer")</f>
        <v>New Customer</v>
      </c>
      <c r="L153" s="148">
        <f>IF(Dataset!$C153='Sheet 1 week 1'!$E$11,1,0)</f>
        <v>0</v>
      </c>
      <c r="M153" s="149"/>
      <c r="N153" s="153"/>
      <c r="O153" s="156"/>
      <c r="P153" s="143"/>
      <c r="Q153" s="143"/>
      <c r="R153" s="143"/>
      <c r="S153" s="143"/>
      <c r="T153" s="143"/>
      <c r="U153" s="143"/>
      <c r="V153" s="143"/>
      <c r="W153" s="143"/>
      <c r="X153" s="143"/>
      <c r="Y153" s="143"/>
      <c r="Z153" s="143"/>
      <c r="AA153" s="143"/>
      <c r="AB153" s="143"/>
      <c r="AC153" s="143"/>
      <c r="AD153" s="143"/>
      <c r="AE153" s="143"/>
      <c r="AF153" s="143"/>
      <c r="AG153" s="143"/>
      <c r="AH153" s="143"/>
      <c r="AI153" s="143"/>
      <c r="AJ153" s="143"/>
      <c r="AK153" s="143"/>
      <c r="AL153" s="143"/>
      <c r="AM153" s="143"/>
      <c r="AN153" s="143"/>
      <c r="AO153" s="143"/>
    </row>
    <row r="154">
      <c r="A154" s="146">
        <v>45171.0</v>
      </c>
      <c r="B154" s="2" t="s">
        <v>187</v>
      </c>
      <c r="C154" s="2" t="s">
        <v>87</v>
      </c>
      <c r="D154" s="2" t="s">
        <v>157</v>
      </c>
      <c r="E154" s="2">
        <v>29000.45</v>
      </c>
      <c r="F154" s="2" t="s">
        <v>163</v>
      </c>
      <c r="G154" s="2" t="s">
        <v>85</v>
      </c>
      <c r="H154" s="2" t="s">
        <v>159</v>
      </c>
      <c r="I154" s="148">
        <f>IF(Dataset!$G154='Sheet 1 week 1'!$E$7,1,0)</f>
        <v>0</v>
      </c>
      <c r="J154" s="148" t="str">
        <f>IF(OR(Dataset!$B154="ABC Manufacturing",Dataset!$B154="123 Industries"), "Yes", "No")</f>
        <v>No</v>
      </c>
      <c r="K154" s="148" t="str">
        <f>IF(COUNTIFS(Dataset!$B$2:$B$205,B154, Dataset!$A$2:$A$205, "&gt;="&amp;DATE(2021,1,1), Dataset!$A$2:$A$205, "&lt;="&amp;DATE(2022,12,31))&gt;0, "Existing Customer", "New Customer")</f>
        <v>Existing Customer</v>
      </c>
      <c r="L154" s="148">
        <f>IF(Dataset!$C154='Sheet 1 week 1'!$E$11,1,0)</f>
        <v>0</v>
      </c>
      <c r="M154" s="149"/>
      <c r="N154" s="153"/>
      <c r="O154" s="156"/>
      <c r="P154" s="143"/>
      <c r="Q154" s="143"/>
      <c r="R154" s="143"/>
      <c r="S154" s="143"/>
      <c r="T154" s="143"/>
      <c r="U154" s="143"/>
      <c r="V154" s="143"/>
      <c r="W154" s="143"/>
      <c r="X154" s="143"/>
      <c r="Y154" s="143"/>
      <c r="Z154" s="143"/>
      <c r="AA154" s="143"/>
      <c r="AB154" s="143"/>
      <c r="AC154" s="143"/>
      <c r="AD154" s="143"/>
      <c r="AE154" s="143"/>
      <c r="AF154" s="143"/>
      <c r="AG154" s="143"/>
      <c r="AH154" s="143"/>
      <c r="AI154" s="143"/>
      <c r="AJ154" s="143"/>
      <c r="AK154" s="143"/>
      <c r="AL154" s="143"/>
      <c r="AM154" s="143"/>
      <c r="AN154" s="143"/>
      <c r="AO154" s="143"/>
    </row>
    <row r="155">
      <c r="A155" s="146">
        <v>45206.0</v>
      </c>
      <c r="B155" s="2" t="s">
        <v>126</v>
      </c>
      <c r="C155" s="2" t="s">
        <v>87</v>
      </c>
      <c r="D155" s="2" t="s">
        <v>157</v>
      </c>
      <c r="E155" s="2">
        <v>24000.9</v>
      </c>
      <c r="F155" s="2" t="s">
        <v>158</v>
      </c>
      <c r="G155" s="2" t="s">
        <v>85</v>
      </c>
      <c r="H155" s="2" t="s">
        <v>159</v>
      </c>
      <c r="I155" s="148">
        <f>IF(Dataset!$G155='Sheet 1 week 1'!$E$7,1,0)</f>
        <v>0</v>
      </c>
      <c r="J155" s="148" t="str">
        <f>IF(OR(Dataset!$B155="ABC Manufacturing",Dataset!$B155="123 Industries"), "Yes", "No")</f>
        <v>No</v>
      </c>
      <c r="K155" s="148" t="str">
        <f>IF(COUNTIFS(Dataset!$B$2:$B$205,B155, Dataset!$A$2:$A$205, "&gt;="&amp;DATE(2021,1,1), Dataset!$A$2:$A$205, "&lt;="&amp;DATE(2022,12,31))&gt;0, "Existing Customer", "New Customer")</f>
        <v>New Customer</v>
      </c>
      <c r="L155" s="148">
        <f>IF(Dataset!$C155='Sheet 1 week 1'!$E$11,1,0)</f>
        <v>0</v>
      </c>
      <c r="M155" s="149"/>
      <c r="N155" s="153"/>
      <c r="O155" s="156"/>
      <c r="P155" s="143"/>
      <c r="Q155" s="143"/>
      <c r="R155" s="143"/>
      <c r="S155" s="143"/>
      <c r="T155" s="143"/>
      <c r="U155" s="143"/>
      <c r="V155" s="143"/>
      <c r="W155" s="143"/>
      <c r="X155" s="143"/>
      <c r="Y155" s="143"/>
      <c r="Z155" s="143"/>
      <c r="AA155" s="143"/>
      <c r="AB155" s="143"/>
      <c r="AC155" s="143"/>
      <c r="AD155" s="143"/>
      <c r="AE155" s="143"/>
      <c r="AF155" s="143"/>
      <c r="AG155" s="143"/>
      <c r="AH155" s="143"/>
      <c r="AI155" s="143"/>
      <c r="AJ155" s="143"/>
      <c r="AK155" s="143"/>
      <c r="AL155" s="143"/>
      <c r="AM155" s="143"/>
      <c r="AN155" s="143"/>
      <c r="AO155" s="143"/>
    </row>
    <row r="156">
      <c r="A156" s="146">
        <v>45242.0</v>
      </c>
      <c r="B156" s="2" t="s">
        <v>113</v>
      </c>
      <c r="C156" s="2" t="s">
        <v>87</v>
      </c>
      <c r="D156" s="2" t="s">
        <v>157</v>
      </c>
      <c r="E156" s="2">
        <v>23000.3</v>
      </c>
      <c r="F156" s="2" t="s">
        <v>161</v>
      </c>
      <c r="G156" s="2" t="s">
        <v>85</v>
      </c>
      <c r="H156" s="2" t="s">
        <v>159</v>
      </c>
      <c r="I156" s="148">
        <f>IF(Dataset!$G156='Sheet 1 week 1'!$E$7,1,0)</f>
        <v>0</v>
      </c>
      <c r="J156" s="148" t="str">
        <f>IF(OR(Dataset!$B156="ABC Manufacturing",Dataset!$B156="123 Industries"), "Yes", "No")</f>
        <v>No</v>
      </c>
      <c r="K156" s="148" t="str">
        <f>IF(COUNTIFS(Dataset!$B$2:$B$205,B156, Dataset!$A$2:$A$205, "&gt;="&amp;DATE(2021,1,1), Dataset!$A$2:$A$205, "&lt;="&amp;DATE(2022,12,31))&gt;0, "Existing Customer", "New Customer")</f>
        <v>New Customer</v>
      </c>
      <c r="L156" s="148">
        <f>IF(Dataset!$C156='Sheet 1 week 1'!$E$11,1,0)</f>
        <v>0</v>
      </c>
      <c r="M156" s="149"/>
      <c r="N156" s="153"/>
      <c r="O156" s="156"/>
      <c r="P156" s="143"/>
      <c r="Q156" s="143"/>
      <c r="R156" s="143"/>
      <c r="S156" s="143"/>
      <c r="T156" s="143"/>
      <c r="U156" s="143"/>
      <c r="V156" s="143"/>
      <c r="W156" s="143"/>
      <c r="X156" s="143"/>
      <c r="Y156" s="143"/>
      <c r="Z156" s="143"/>
      <c r="AA156" s="143"/>
      <c r="AB156" s="143"/>
      <c r="AC156" s="143"/>
      <c r="AD156" s="143"/>
      <c r="AE156" s="143"/>
      <c r="AF156" s="143"/>
      <c r="AG156" s="143"/>
      <c r="AH156" s="143"/>
      <c r="AI156" s="143"/>
      <c r="AJ156" s="143"/>
      <c r="AK156" s="143"/>
      <c r="AL156" s="143"/>
      <c r="AM156" s="143"/>
      <c r="AN156" s="143"/>
      <c r="AO156" s="143"/>
    </row>
    <row r="157">
      <c r="A157" s="146">
        <v>45277.0</v>
      </c>
      <c r="B157" s="2" t="s">
        <v>120</v>
      </c>
      <c r="C157" s="2" t="s">
        <v>87</v>
      </c>
      <c r="D157" s="2" t="s">
        <v>157</v>
      </c>
      <c r="E157" s="2">
        <v>25000.6</v>
      </c>
      <c r="F157" s="2" t="s">
        <v>163</v>
      </c>
      <c r="G157" s="2" t="s">
        <v>85</v>
      </c>
      <c r="H157" s="2" t="s">
        <v>159</v>
      </c>
      <c r="I157" s="148">
        <f>IF(Dataset!$G157='Sheet 1 week 1'!$E$7,1,0)</f>
        <v>0</v>
      </c>
      <c r="J157" s="148" t="str">
        <f>IF(OR(Dataset!$B157="ABC Manufacturing",Dataset!$B157="123 Industries"), "Yes", "No")</f>
        <v>No</v>
      </c>
      <c r="K157" s="148" t="str">
        <f>IF(COUNTIFS(Dataset!$B$2:$B$205,B157, Dataset!$A$2:$A$205, "&gt;="&amp;DATE(2021,1,1), Dataset!$A$2:$A$205, "&lt;="&amp;DATE(2022,12,31))&gt;0, "Existing Customer", "New Customer")</f>
        <v>New Customer</v>
      </c>
      <c r="L157" s="148">
        <f>IF(Dataset!$C157='Sheet 1 week 1'!$E$11,1,0)</f>
        <v>0</v>
      </c>
      <c r="M157" s="149"/>
      <c r="N157" s="153"/>
      <c r="O157" s="156"/>
      <c r="P157" s="143"/>
      <c r="Q157" s="143"/>
      <c r="R157" s="143"/>
      <c r="S157" s="143"/>
      <c r="T157" s="143"/>
      <c r="U157" s="143"/>
      <c r="V157" s="143"/>
      <c r="W157" s="143"/>
      <c r="X157" s="143"/>
      <c r="Y157" s="143"/>
      <c r="Z157" s="143"/>
      <c r="AA157" s="143"/>
      <c r="AB157" s="143"/>
      <c r="AC157" s="143"/>
      <c r="AD157" s="143"/>
      <c r="AE157" s="143"/>
      <c r="AF157" s="143"/>
      <c r="AG157" s="143"/>
      <c r="AH157" s="143"/>
      <c r="AI157" s="143"/>
      <c r="AJ157" s="143"/>
      <c r="AK157" s="143"/>
      <c r="AL157" s="143"/>
      <c r="AM157" s="143"/>
      <c r="AN157" s="143"/>
      <c r="AO157" s="143"/>
    </row>
    <row r="158">
      <c r="A158" s="146">
        <v>44206.0</v>
      </c>
      <c r="B158" s="2" t="s">
        <v>95</v>
      </c>
      <c r="C158" s="2" t="s">
        <v>87</v>
      </c>
      <c r="D158" s="2" t="s">
        <v>157</v>
      </c>
      <c r="E158" s="2">
        <v>500.25</v>
      </c>
      <c r="F158" s="2" t="s">
        <v>158</v>
      </c>
      <c r="G158" s="2" t="s">
        <v>85</v>
      </c>
      <c r="H158" s="2" t="s">
        <v>159</v>
      </c>
      <c r="I158" s="148">
        <f>IF(Dataset!$G158='Sheet 1 week 1'!$E$7,1,0)</f>
        <v>0</v>
      </c>
      <c r="J158" s="148" t="str">
        <f>IF(OR(Dataset!$B158="ABC Manufacturing",Dataset!$B158="123 Industries"), "Yes", "No")</f>
        <v>Yes</v>
      </c>
      <c r="K158" s="148" t="str">
        <f>IF(COUNTIFS(Dataset!$B$2:$B$205,B158, Dataset!$A$2:$A$205, "&gt;="&amp;DATE(2021,1,1), Dataset!$A$2:$A$205, "&lt;="&amp;DATE(2022,12,31))&gt;0, "Existing Customer", "New Customer")</f>
        <v>Existing Customer</v>
      </c>
      <c r="L158" s="148">
        <f>IF(Dataset!$C158='Sheet 1 week 1'!$E$11,1,0)</f>
        <v>0</v>
      </c>
      <c r="M158" s="149"/>
      <c r="N158" s="153"/>
      <c r="O158" s="156"/>
      <c r="P158" s="143"/>
      <c r="Q158" s="143"/>
      <c r="R158" s="143"/>
      <c r="S158" s="143"/>
      <c r="T158" s="143"/>
      <c r="U158" s="143"/>
      <c r="V158" s="143"/>
      <c r="W158" s="143"/>
      <c r="X158" s="143"/>
      <c r="Y158" s="143"/>
      <c r="Z158" s="143"/>
      <c r="AA158" s="143"/>
      <c r="AB158" s="143"/>
      <c r="AC158" s="143"/>
      <c r="AD158" s="143"/>
      <c r="AE158" s="143"/>
      <c r="AF158" s="143"/>
      <c r="AG158" s="143"/>
      <c r="AH158" s="143"/>
      <c r="AI158" s="143"/>
      <c r="AJ158" s="143"/>
      <c r="AK158" s="143"/>
      <c r="AL158" s="143"/>
      <c r="AM158" s="143"/>
      <c r="AN158" s="143"/>
      <c r="AO158" s="143"/>
    </row>
    <row r="159">
      <c r="A159" s="146">
        <v>44242.0</v>
      </c>
      <c r="B159" s="2" t="s">
        <v>160</v>
      </c>
      <c r="C159" s="2" t="s">
        <v>87</v>
      </c>
      <c r="D159" s="2" t="s">
        <v>157</v>
      </c>
      <c r="E159" s="2">
        <v>700.5</v>
      </c>
      <c r="F159" s="2" t="s">
        <v>161</v>
      </c>
      <c r="G159" s="2" t="s">
        <v>85</v>
      </c>
      <c r="H159" s="2" t="s">
        <v>159</v>
      </c>
      <c r="I159" s="148">
        <f>IF(Dataset!$G159='Sheet 1 week 1'!$E$7,1,0)</f>
        <v>0</v>
      </c>
      <c r="J159" s="148" t="str">
        <f>IF(OR(Dataset!$B159="ABC Manufacturing",Dataset!$B159="123 Industries"), "Yes", "No")</f>
        <v>No</v>
      </c>
      <c r="K159" s="148" t="str">
        <f>IF(COUNTIFS(Dataset!$B$2:$B$205,B159, Dataset!$A$2:$A$205, "&gt;="&amp;DATE(2021,1,1), Dataset!$A$2:$A$205, "&lt;="&amp;DATE(2022,12,31))&gt;0, "Existing Customer", "New Customer")</f>
        <v>Existing Customer</v>
      </c>
      <c r="L159" s="148">
        <f>IF(Dataset!$C159='Sheet 1 week 1'!$E$11,1,0)</f>
        <v>0</v>
      </c>
      <c r="M159" s="149"/>
      <c r="N159" s="153"/>
      <c r="O159" s="156"/>
      <c r="P159" s="143"/>
      <c r="Q159" s="143"/>
      <c r="R159" s="143"/>
      <c r="S159" s="143"/>
      <c r="T159" s="143"/>
      <c r="U159" s="143"/>
      <c r="V159" s="143"/>
      <c r="W159" s="143"/>
      <c r="X159" s="143"/>
      <c r="Y159" s="143"/>
      <c r="Z159" s="143"/>
      <c r="AA159" s="143"/>
      <c r="AB159" s="143"/>
      <c r="AC159" s="143"/>
      <c r="AD159" s="143"/>
      <c r="AE159" s="143"/>
      <c r="AF159" s="143"/>
      <c r="AG159" s="143"/>
      <c r="AH159" s="143"/>
      <c r="AI159" s="143"/>
      <c r="AJ159" s="143"/>
      <c r="AK159" s="143"/>
      <c r="AL159" s="143"/>
      <c r="AM159" s="143"/>
      <c r="AN159" s="143"/>
      <c r="AO159" s="143"/>
    </row>
    <row r="160">
      <c r="A160" s="146">
        <v>44275.0</v>
      </c>
      <c r="B160" s="2" t="s">
        <v>224</v>
      </c>
      <c r="C160" s="2" t="s">
        <v>87</v>
      </c>
      <c r="D160" s="2" t="s">
        <v>157</v>
      </c>
      <c r="E160" s="2">
        <v>3000.75</v>
      </c>
      <c r="F160" s="2" t="s">
        <v>163</v>
      </c>
      <c r="G160" s="2" t="s">
        <v>85</v>
      </c>
      <c r="H160" s="2" t="s">
        <v>159</v>
      </c>
      <c r="I160" s="148">
        <f>IF(Dataset!$G160='Sheet 1 week 1'!$E$7,1,0)</f>
        <v>0</v>
      </c>
      <c r="J160" s="148" t="str">
        <f>IF(OR(Dataset!$B160="ABC Manufacturing",Dataset!$B160="123 Industries"), "Yes", "No")</f>
        <v>No</v>
      </c>
      <c r="K160" s="148" t="str">
        <f>IF(COUNTIFS(Dataset!$B$2:$B$205,B160, Dataset!$A$2:$A$205, "&gt;="&amp;DATE(2021,1,1), Dataset!$A$2:$A$205, "&lt;="&amp;DATE(2022,12,31))&gt;0, "Existing Customer", "New Customer")</f>
        <v>Existing Customer</v>
      </c>
      <c r="L160" s="148">
        <f>IF(Dataset!$C160='Sheet 1 week 1'!$E$11,1,0)</f>
        <v>0</v>
      </c>
      <c r="M160" s="149"/>
      <c r="N160" s="153"/>
      <c r="O160" s="156"/>
      <c r="P160" s="143"/>
      <c r="Q160" s="143"/>
      <c r="R160" s="143"/>
      <c r="S160" s="143"/>
      <c r="T160" s="143"/>
      <c r="U160" s="143"/>
      <c r="V160" s="143"/>
      <c r="W160" s="143"/>
      <c r="X160" s="143"/>
      <c r="Y160" s="143"/>
      <c r="Z160" s="143"/>
      <c r="AA160" s="143"/>
      <c r="AB160" s="143"/>
      <c r="AC160" s="143"/>
      <c r="AD160" s="143"/>
      <c r="AE160" s="143"/>
      <c r="AF160" s="143"/>
      <c r="AG160" s="143"/>
      <c r="AH160" s="143"/>
      <c r="AI160" s="143"/>
      <c r="AJ160" s="143"/>
      <c r="AK160" s="143"/>
      <c r="AL160" s="143"/>
      <c r="AM160" s="143"/>
      <c r="AN160" s="143"/>
      <c r="AO160" s="143"/>
    </row>
    <row r="161">
      <c r="A161" s="146">
        <v>44291.0</v>
      </c>
      <c r="B161" s="2" t="s">
        <v>162</v>
      </c>
      <c r="C161" s="2" t="s">
        <v>87</v>
      </c>
      <c r="D161" s="2" t="s">
        <v>157</v>
      </c>
      <c r="E161" s="2">
        <v>900.8</v>
      </c>
      <c r="F161" s="2" t="s">
        <v>158</v>
      </c>
      <c r="G161" s="2" t="s">
        <v>85</v>
      </c>
      <c r="H161" s="2" t="s">
        <v>159</v>
      </c>
      <c r="I161" s="148">
        <f>IF(Dataset!$G161='Sheet 1 week 1'!$E$7,1,0)</f>
        <v>0</v>
      </c>
      <c r="J161" s="148" t="str">
        <f>IF(OR(Dataset!$B161="ABC Manufacturing",Dataset!$B161="123 Industries"), "Yes", "No")</f>
        <v>No</v>
      </c>
      <c r="K161" s="148" t="str">
        <f>IF(COUNTIFS(Dataset!$B$2:$B$205,B161, Dataset!$A$2:$A$205, "&gt;="&amp;DATE(2021,1,1), Dataset!$A$2:$A$205, "&lt;="&amp;DATE(2022,12,31))&gt;0, "Existing Customer", "New Customer")</f>
        <v>Existing Customer</v>
      </c>
      <c r="L161" s="148">
        <f>IF(Dataset!$C161='Sheet 1 week 1'!$E$11,1,0)</f>
        <v>0</v>
      </c>
      <c r="M161" s="149"/>
      <c r="N161" s="153"/>
      <c r="O161" s="156"/>
      <c r="P161" s="143"/>
      <c r="Q161" s="143"/>
      <c r="R161" s="143"/>
      <c r="S161" s="143"/>
      <c r="T161" s="143"/>
      <c r="U161" s="143"/>
      <c r="V161" s="143"/>
      <c r="W161" s="143"/>
      <c r="X161" s="143"/>
      <c r="Y161" s="143"/>
      <c r="Z161" s="143"/>
      <c r="AA161" s="143"/>
      <c r="AB161" s="143"/>
      <c r="AC161" s="143"/>
      <c r="AD161" s="143"/>
      <c r="AE161" s="143"/>
      <c r="AF161" s="143"/>
      <c r="AG161" s="143"/>
      <c r="AH161" s="143"/>
      <c r="AI161" s="143"/>
      <c r="AJ161" s="143"/>
      <c r="AK161" s="143"/>
      <c r="AL161" s="143"/>
      <c r="AM161" s="143"/>
      <c r="AN161" s="143"/>
      <c r="AO161" s="143"/>
    </row>
    <row r="162">
      <c r="A162" s="146">
        <v>44326.0</v>
      </c>
      <c r="B162" s="2" t="s">
        <v>225</v>
      </c>
      <c r="C162" s="2" t="s">
        <v>87</v>
      </c>
      <c r="D162" s="2" t="s">
        <v>157</v>
      </c>
      <c r="E162" s="2">
        <v>400.6</v>
      </c>
      <c r="F162" s="2" t="s">
        <v>161</v>
      </c>
      <c r="G162" s="2" t="s">
        <v>85</v>
      </c>
      <c r="H162" s="2" t="s">
        <v>159</v>
      </c>
      <c r="I162" s="148">
        <f>IF(Dataset!$G162='Sheet 1 week 1'!$E$7,1,0)</f>
        <v>0</v>
      </c>
      <c r="J162" s="148" t="str">
        <f>IF(OR(Dataset!$B162="ABC Manufacturing",Dataset!$B162="123 Industries"), "Yes", "No")</f>
        <v>No</v>
      </c>
      <c r="K162" s="148" t="str">
        <f>IF(COUNTIFS(Dataset!$B$2:$B$205,B162, Dataset!$A$2:$A$205, "&gt;="&amp;DATE(2021,1,1), Dataset!$A$2:$A$205, "&lt;="&amp;DATE(2022,12,31))&gt;0, "Existing Customer", "New Customer")</f>
        <v>Existing Customer</v>
      </c>
      <c r="L162" s="148">
        <f>IF(Dataset!$C162='Sheet 1 week 1'!$E$11,1,0)</f>
        <v>0</v>
      </c>
      <c r="M162" s="149"/>
      <c r="N162" s="153"/>
      <c r="O162" s="156"/>
      <c r="P162" s="143"/>
      <c r="Q162" s="143"/>
      <c r="R162" s="143"/>
      <c r="S162" s="143"/>
      <c r="T162" s="143"/>
      <c r="U162" s="143"/>
      <c r="V162" s="143"/>
      <c r="W162" s="143"/>
      <c r="X162" s="143"/>
      <c r="Y162" s="143"/>
      <c r="Z162" s="143"/>
      <c r="AA162" s="143"/>
      <c r="AB162" s="143"/>
      <c r="AC162" s="143"/>
      <c r="AD162" s="143"/>
      <c r="AE162" s="143"/>
      <c r="AF162" s="143"/>
      <c r="AG162" s="143"/>
      <c r="AH162" s="143"/>
      <c r="AI162" s="143"/>
      <c r="AJ162" s="143"/>
      <c r="AK162" s="143"/>
      <c r="AL162" s="143"/>
      <c r="AM162" s="143"/>
      <c r="AN162" s="143"/>
      <c r="AO162" s="143"/>
    </row>
    <row r="163">
      <c r="A163" s="146">
        <v>44362.0</v>
      </c>
      <c r="B163" s="2" t="s">
        <v>226</v>
      </c>
      <c r="C163" s="2" t="s">
        <v>87</v>
      </c>
      <c r="D163" s="2" t="s">
        <v>157</v>
      </c>
      <c r="E163" s="2">
        <v>600.35</v>
      </c>
      <c r="F163" s="2" t="s">
        <v>163</v>
      </c>
      <c r="G163" s="2" t="s">
        <v>85</v>
      </c>
      <c r="H163" s="2" t="s">
        <v>159</v>
      </c>
      <c r="I163" s="148">
        <f>IF(Dataset!$G163='Sheet 1 week 1'!$E$7,1,0)</f>
        <v>0</v>
      </c>
      <c r="J163" s="148" t="str">
        <f>IF(OR(Dataset!$B163="ABC Manufacturing",Dataset!$B163="123 Industries"), "Yes", "No")</f>
        <v>No</v>
      </c>
      <c r="K163" s="148" t="str">
        <f>IF(COUNTIFS(Dataset!$B$2:$B$205,B163, Dataset!$A$2:$A$205, "&gt;="&amp;DATE(2021,1,1), Dataset!$A$2:$A$205, "&lt;="&amp;DATE(2022,12,31))&gt;0, "Existing Customer", "New Customer")</f>
        <v>Existing Customer</v>
      </c>
      <c r="L163" s="148">
        <f>IF(Dataset!$C163='Sheet 1 week 1'!$E$11,1,0)</f>
        <v>0</v>
      </c>
      <c r="M163" s="149"/>
      <c r="N163" s="153"/>
      <c r="O163" s="156"/>
      <c r="P163" s="143"/>
      <c r="Q163" s="143"/>
      <c r="R163" s="143"/>
      <c r="S163" s="143"/>
      <c r="T163" s="143"/>
      <c r="U163" s="143"/>
      <c r="V163" s="143"/>
      <c r="W163" s="143"/>
      <c r="X163" s="143"/>
      <c r="Y163" s="143"/>
      <c r="Z163" s="143"/>
      <c r="AA163" s="143"/>
      <c r="AB163" s="143"/>
      <c r="AC163" s="143"/>
      <c r="AD163" s="143"/>
      <c r="AE163" s="143"/>
      <c r="AF163" s="143"/>
      <c r="AG163" s="143"/>
      <c r="AH163" s="143"/>
      <c r="AI163" s="143"/>
      <c r="AJ163" s="143"/>
      <c r="AK163" s="143"/>
      <c r="AL163" s="143"/>
      <c r="AM163" s="143"/>
      <c r="AN163" s="143"/>
      <c r="AO163" s="143"/>
    </row>
    <row r="164">
      <c r="A164" s="146">
        <v>44397.0</v>
      </c>
      <c r="B164" s="2" t="s">
        <v>227</v>
      </c>
      <c r="C164" s="2" t="s">
        <v>87</v>
      </c>
      <c r="D164" s="2" t="s">
        <v>157</v>
      </c>
      <c r="E164" s="2">
        <v>800.45</v>
      </c>
      <c r="F164" s="2" t="s">
        <v>158</v>
      </c>
      <c r="G164" s="2" t="s">
        <v>85</v>
      </c>
      <c r="H164" s="2" t="s">
        <v>159</v>
      </c>
      <c r="I164" s="148">
        <f>IF(Dataset!$G164='Sheet 1 week 1'!$E$7,1,0)</f>
        <v>0</v>
      </c>
      <c r="J164" s="148" t="str">
        <f>IF(OR(Dataset!$B164="ABC Manufacturing",Dataset!$B164="123 Industries"), "Yes", "No")</f>
        <v>No</v>
      </c>
      <c r="K164" s="148" t="str">
        <f>IF(COUNTIFS(Dataset!$B$2:$B$205,B164, Dataset!$A$2:$A$205, "&gt;="&amp;DATE(2021,1,1), Dataset!$A$2:$A$205, "&lt;="&amp;DATE(2022,12,31))&gt;0, "Existing Customer", "New Customer")</f>
        <v>Existing Customer</v>
      </c>
      <c r="L164" s="148">
        <f>IF(Dataset!$C164='Sheet 1 week 1'!$E$11,1,0)</f>
        <v>0</v>
      </c>
      <c r="M164" s="149"/>
      <c r="N164" s="153"/>
      <c r="O164" s="156"/>
      <c r="P164" s="143"/>
      <c r="Q164" s="143"/>
      <c r="R164" s="143"/>
      <c r="S164" s="143"/>
      <c r="T164" s="143"/>
      <c r="U164" s="143"/>
      <c r="V164" s="143"/>
      <c r="W164" s="143"/>
      <c r="X164" s="143"/>
      <c r="Y164" s="143"/>
      <c r="Z164" s="143"/>
      <c r="AA164" s="143"/>
      <c r="AB164" s="143"/>
      <c r="AC164" s="143"/>
      <c r="AD164" s="143"/>
      <c r="AE164" s="143"/>
      <c r="AF164" s="143"/>
      <c r="AG164" s="143"/>
      <c r="AH164" s="143"/>
      <c r="AI164" s="143"/>
      <c r="AJ164" s="143"/>
      <c r="AK164" s="143"/>
      <c r="AL164" s="143"/>
      <c r="AM164" s="143"/>
      <c r="AN164" s="143"/>
      <c r="AO164" s="143"/>
    </row>
    <row r="165">
      <c r="A165" s="146">
        <v>44433.0</v>
      </c>
      <c r="B165" s="2" t="s">
        <v>228</v>
      </c>
      <c r="C165" s="2" t="s">
        <v>87</v>
      </c>
      <c r="D165" s="2" t="s">
        <v>157</v>
      </c>
      <c r="E165" s="2">
        <v>200.95</v>
      </c>
      <c r="F165" s="2" t="s">
        <v>161</v>
      </c>
      <c r="G165" s="2" t="s">
        <v>85</v>
      </c>
      <c r="H165" s="2" t="s">
        <v>159</v>
      </c>
      <c r="I165" s="148">
        <f>IF(Dataset!$G165='Sheet 1 week 1'!$E$7,1,0)</f>
        <v>0</v>
      </c>
      <c r="J165" s="148" t="str">
        <f>IF(OR(Dataset!$B165="ABC Manufacturing",Dataset!$B165="123 Industries"), "Yes", "No")</f>
        <v>No</v>
      </c>
      <c r="K165" s="148" t="str">
        <f>IF(COUNTIFS(Dataset!$B$2:$B$205,B165, Dataset!$A$2:$A$205, "&gt;="&amp;DATE(2021,1,1), Dataset!$A$2:$A$205, "&lt;="&amp;DATE(2022,12,31))&gt;0, "Existing Customer", "New Customer")</f>
        <v>Existing Customer</v>
      </c>
      <c r="L165" s="148">
        <f>IF(Dataset!$C165='Sheet 1 week 1'!$E$11,1,0)</f>
        <v>0</v>
      </c>
      <c r="M165" s="149"/>
      <c r="N165" s="153"/>
      <c r="O165" s="156"/>
      <c r="P165" s="143"/>
      <c r="Q165" s="143"/>
      <c r="R165" s="143"/>
      <c r="S165" s="143"/>
      <c r="T165" s="143"/>
      <c r="U165" s="143"/>
      <c r="V165" s="143"/>
      <c r="W165" s="143"/>
      <c r="X165" s="143"/>
      <c r="Y165" s="143"/>
      <c r="Z165" s="143"/>
      <c r="AA165" s="143"/>
      <c r="AB165" s="143"/>
      <c r="AC165" s="143"/>
      <c r="AD165" s="143"/>
      <c r="AE165" s="143"/>
      <c r="AF165" s="143"/>
      <c r="AG165" s="143"/>
      <c r="AH165" s="143"/>
      <c r="AI165" s="143"/>
      <c r="AJ165" s="143"/>
      <c r="AK165" s="143"/>
      <c r="AL165" s="143"/>
      <c r="AM165" s="143"/>
      <c r="AN165" s="143"/>
      <c r="AO165" s="143"/>
    </row>
    <row r="166">
      <c r="A166" s="146">
        <v>44469.0</v>
      </c>
      <c r="B166" s="2" t="s">
        <v>229</v>
      </c>
      <c r="C166" s="2" t="s">
        <v>87</v>
      </c>
      <c r="D166" s="2" t="s">
        <v>157</v>
      </c>
      <c r="E166" s="2">
        <v>1000.7</v>
      </c>
      <c r="F166" s="2" t="s">
        <v>163</v>
      </c>
      <c r="G166" s="2" t="s">
        <v>85</v>
      </c>
      <c r="H166" s="2" t="s">
        <v>159</v>
      </c>
      <c r="I166" s="148">
        <f>IF(Dataset!$G166='Sheet 1 week 1'!$E$7,1,0)</f>
        <v>0</v>
      </c>
      <c r="J166" s="148" t="str">
        <f>IF(OR(Dataset!$B166="ABC Manufacturing",Dataset!$B166="123 Industries"), "Yes", "No")</f>
        <v>No</v>
      </c>
      <c r="K166" s="148" t="str">
        <f>IF(COUNTIFS(Dataset!$B$2:$B$205,B166, Dataset!$A$2:$A$205, "&gt;="&amp;DATE(2021,1,1), Dataset!$A$2:$A$205, "&lt;="&amp;DATE(2022,12,31))&gt;0, "Existing Customer", "New Customer")</f>
        <v>Existing Customer</v>
      </c>
      <c r="L166" s="148">
        <f>IF(Dataset!$C166='Sheet 1 week 1'!$E$11,1,0)</f>
        <v>0</v>
      </c>
      <c r="M166" s="149"/>
      <c r="N166" s="153"/>
      <c r="O166" s="156"/>
      <c r="P166" s="143"/>
      <c r="Q166" s="143"/>
      <c r="R166" s="143"/>
      <c r="S166" s="143"/>
      <c r="T166" s="143"/>
      <c r="U166" s="143"/>
      <c r="V166" s="143"/>
      <c r="W166" s="143"/>
      <c r="X166" s="143"/>
      <c r="Y166" s="143"/>
      <c r="Z166" s="143"/>
      <c r="AA166" s="143"/>
      <c r="AB166" s="143"/>
      <c r="AC166" s="143"/>
      <c r="AD166" s="143"/>
      <c r="AE166" s="143"/>
      <c r="AF166" s="143"/>
      <c r="AG166" s="143"/>
      <c r="AH166" s="143"/>
      <c r="AI166" s="143"/>
      <c r="AJ166" s="143"/>
      <c r="AK166" s="143"/>
      <c r="AL166" s="143"/>
      <c r="AM166" s="143"/>
      <c r="AN166" s="143"/>
      <c r="AO166" s="143"/>
    </row>
    <row r="167">
      <c r="A167" s="146">
        <v>44474.0</v>
      </c>
      <c r="B167" s="2" t="s">
        <v>230</v>
      </c>
      <c r="C167" s="2" t="s">
        <v>87</v>
      </c>
      <c r="D167" s="2" t="s">
        <v>157</v>
      </c>
      <c r="E167" s="2">
        <v>550.85</v>
      </c>
      <c r="F167" s="2" t="s">
        <v>158</v>
      </c>
      <c r="G167" s="2" t="s">
        <v>85</v>
      </c>
      <c r="H167" s="2" t="s">
        <v>159</v>
      </c>
      <c r="I167" s="148">
        <f>IF(Dataset!$G167='Sheet 1 week 1'!$E$7,1,0)</f>
        <v>0</v>
      </c>
      <c r="J167" s="148" t="str">
        <f>IF(OR(Dataset!$B167="ABC Manufacturing",Dataset!$B167="123 Industries"), "Yes", "No")</f>
        <v>No</v>
      </c>
      <c r="K167" s="148" t="str">
        <f>IF(COUNTIFS(Dataset!$B$2:$B$205,B167, Dataset!$A$2:$A$205, "&gt;="&amp;DATE(2021,1,1), Dataset!$A$2:$A$205, "&lt;="&amp;DATE(2022,12,31))&gt;0, "Existing Customer", "New Customer")</f>
        <v>Existing Customer</v>
      </c>
      <c r="L167" s="148">
        <f>IF(Dataset!$C167='Sheet 1 week 1'!$E$11,1,0)</f>
        <v>0</v>
      </c>
      <c r="M167" s="149"/>
      <c r="N167" s="153"/>
      <c r="O167" s="156"/>
      <c r="P167" s="143"/>
      <c r="Q167" s="143"/>
      <c r="R167" s="143"/>
      <c r="S167" s="143"/>
      <c r="T167" s="143"/>
      <c r="U167" s="143"/>
      <c r="V167" s="143"/>
      <c r="W167" s="143"/>
      <c r="X167" s="143"/>
      <c r="Y167" s="143"/>
      <c r="Z167" s="143"/>
      <c r="AA167" s="143"/>
      <c r="AB167" s="143"/>
      <c r="AC167" s="143"/>
      <c r="AD167" s="143"/>
      <c r="AE167" s="143"/>
      <c r="AF167" s="143"/>
      <c r="AG167" s="143"/>
      <c r="AH167" s="143"/>
      <c r="AI167" s="143"/>
      <c r="AJ167" s="143"/>
      <c r="AK167" s="143"/>
      <c r="AL167" s="143"/>
      <c r="AM167" s="143"/>
      <c r="AN167" s="143"/>
      <c r="AO167" s="143"/>
    </row>
    <row r="168">
      <c r="A168" s="146">
        <v>44510.0</v>
      </c>
      <c r="B168" s="2" t="s">
        <v>231</v>
      </c>
      <c r="C168" s="2" t="s">
        <v>87</v>
      </c>
      <c r="D168" s="2" t="s">
        <v>157</v>
      </c>
      <c r="E168" s="2">
        <v>450.3</v>
      </c>
      <c r="F168" s="2" t="s">
        <v>161</v>
      </c>
      <c r="G168" s="2" t="s">
        <v>85</v>
      </c>
      <c r="H168" s="2" t="s">
        <v>159</v>
      </c>
      <c r="I168" s="148">
        <f>IF(Dataset!$G168='Sheet 1 week 1'!$E$7,1,0)</f>
        <v>0</v>
      </c>
      <c r="J168" s="148" t="str">
        <f>IF(OR(Dataset!$B168="ABC Manufacturing",Dataset!$B168="123 Industries"), "Yes", "No")</f>
        <v>No</v>
      </c>
      <c r="K168" s="148" t="str">
        <f>IF(COUNTIFS(Dataset!$B$2:$B$205,B168, Dataset!$A$2:$A$205, "&gt;="&amp;DATE(2021,1,1), Dataset!$A$2:$A$205, "&lt;="&amp;DATE(2022,12,31))&gt;0, "Existing Customer", "New Customer")</f>
        <v>Existing Customer</v>
      </c>
      <c r="L168" s="148">
        <f>IF(Dataset!$C168='Sheet 1 week 1'!$E$11,1,0)</f>
        <v>0</v>
      </c>
      <c r="M168" s="149"/>
      <c r="N168" s="153"/>
      <c r="O168" s="156"/>
      <c r="P168" s="143"/>
      <c r="Q168" s="143"/>
      <c r="R168" s="143"/>
      <c r="S168" s="143"/>
      <c r="T168" s="143"/>
      <c r="U168" s="143"/>
      <c r="V168" s="143"/>
      <c r="W168" s="143"/>
      <c r="X168" s="143"/>
      <c r="Y168" s="143"/>
      <c r="Z168" s="143"/>
      <c r="AA168" s="143"/>
      <c r="AB168" s="143"/>
      <c r="AC168" s="143"/>
      <c r="AD168" s="143"/>
      <c r="AE168" s="143"/>
      <c r="AF168" s="143"/>
      <c r="AG168" s="143"/>
      <c r="AH168" s="143"/>
      <c r="AI168" s="143"/>
      <c r="AJ168" s="143"/>
      <c r="AK168" s="143"/>
      <c r="AL168" s="143"/>
      <c r="AM168" s="143"/>
      <c r="AN168" s="143"/>
      <c r="AO168" s="143"/>
    </row>
    <row r="169">
      <c r="A169" s="146">
        <v>44545.0</v>
      </c>
      <c r="B169" s="2" t="s">
        <v>232</v>
      </c>
      <c r="C169" s="2" t="s">
        <v>87</v>
      </c>
      <c r="D169" s="2" t="s">
        <v>157</v>
      </c>
      <c r="E169" s="2">
        <v>350.4</v>
      </c>
      <c r="F169" s="2" t="s">
        <v>163</v>
      </c>
      <c r="G169" s="2" t="s">
        <v>85</v>
      </c>
      <c r="H169" s="2" t="s">
        <v>159</v>
      </c>
      <c r="I169" s="148">
        <f>IF(Dataset!$G169='Sheet 1 week 1'!$E$7,1,0)</f>
        <v>0</v>
      </c>
      <c r="J169" s="148" t="str">
        <f>IF(OR(Dataset!$B169="ABC Manufacturing",Dataset!$B169="123 Industries"), "Yes", "No")</f>
        <v>No</v>
      </c>
      <c r="K169" s="148" t="str">
        <f>IF(COUNTIFS(Dataset!$B$2:$B$205,B169, Dataset!$A$2:$A$205, "&gt;="&amp;DATE(2021,1,1), Dataset!$A$2:$A$205, "&lt;="&amp;DATE(2022,12,31))&gt;0, "Existing Customer", "New Customer")</f>
        <v>Existing Customer</v>
      </c>
      <c r="L169" s="148">
        <f>IF(Dataset!$C169='Sheet 1 week 1'!$E$11,1,0)</f>
        <v>0</v>
      </c>
      <c r="M169" s="149"/>
      <c r="N169" s="153"/>
      <c r="O169" s="156"/>
      <c r="P169" s="143"/>
      <c r="Q169" s="143"/>
      <c r="R169" s="143"/>
      <c r="S169" s="143"/>
      <c r="T169" s="143"/>
      <c r="U169" s="143"/>
      <c r="V169" s="143"/>
      <c r="W169" s="143"/>
      <c r="X169" s="143"/>
      <c r="Y169" s="143"/>
      <c r="Z169" s="143"/>
      <c r="AA169" s="143"/>
      <c r="AB169" s="143"/>
      <c r="AC169" s="143"/>
      <c r="AD169" s="143"/>
      <c r="AE169" s="143"/>
      <c r="AF169" s="143"/>
      <c r="AG169" s="143"/>
      <c r="AH169" s="143"/>
      <c r="AI169" s="143"/>
      <c r="AJ169" s="143"/>
      <c r="AK169" s="143"/>
      <c r="AL169" s="143"/>
      <c r="AM169" s="143"/>
      <c r="AN169" s="143"/>
      <c r="AO169" s="143"/>
    </row>
    <row r="170">
      <c r="A170" s="146">
        <v>44581.0</v>
      </c>
      <c r="B170" s="2" t="s">
        <v>233</v>
      </c>
      <c r="C170" s="2" t="s">
        <v>87</v>
      </c>
      <c r="D170" s="2" t="s">
        <v>157</v>
      </c>
      <c r="E170" s="2">
        <v>950.55</v>
      </c>
      <c r="F170" s="2" t="s">
        <v>158</v>
      </c>
      <c r="G170" s="2" t="s">
        <v>85</v>
      </c>
      <c r="H170" s="2" t="s">
        <v>159</v>
      </c>
      <c r="I170" s="148">
        <f>IF(Dataset!$G170='Sheet 1 week 1'!$E$7,1,0)</f>
        <v>0</v>
      </c>
      <c r="J170" s="148" t="str">
        <f>IF(OR(Dataset!$B170="ABC Manufacturing",Dataset!$B170="123 Industries"), "Yes", "No")</f>
        <v>No</v>
      </c>
      <c r="K170" s="148" t="str">
        <f>IF(COUNTIFS(Dataset!$B$2:$B$205,B170, Dataset!$A$2:$A$205, "&gt;="&amp;DATE(2021,1,1), Dataset!$A$2:$A$205, "&lt;="&amp;DATE(2022,12,31))&gt;0, "Existing Customer", "New Customer")</f>
        <v>Existing Customer</v>
      </c>
      <c r="L170" s="148">
        <f>IF(Dataset!$C170='Sheet 1 week 1'!$E$11,1,0)</f>
        <v>0</v>
      </c>
      <c r="M170" s="149"/>
      <c r="N170" s="153"/>
      <c r="O170" s="156"/>
      <c r="P170" s="143"/>
      <c r="Q170" s="143"/>
      <c r="R170" s="143"/>
      <c r="S170" s="143"/>
      <c r="T170" s="143"/>
      <c r="U170" s="143"/>
      <c r="V170" s="143"/>
      <c r="W170" s="143"/>
      <c r="X170" s="143"/>
      <c r="Y170" s="143"/>
      <c r="Z170" s="143"/>
      <c r="AA170" s="143"/>
      <c r="AB170" s="143"/>
      <c r="AC170" s="143"/>
      <c r="AD170" s="143"/>
      <c r="AE170" s="143"/>
      <c r="AF170" s="143"/>
      <c r="AG170" s="143"/>
      <c r="AH170" s="143"/>
      <c r="AI170" s="143"/>
      <c r="AJ170" s="143"/>
      <c r="AK170" s="143"/>
      <c r="AL170" s="143"/>
      <c r="AM170" s="143"/>
      <c r="AN170" s="143"/>
      <c r="AO170" s="143"/>
    </row>
    <row r="171">
      <c r="A171" s="146">
        <v>44617.0</v>
      </c>
      <c r="B171" s="2" t="s">
        <v>234</v>
      </c>
      <c r="C171" s="2" t="s">
        <v>87</v>
      </c>
      <c r="D171" s="2" t="s">
        <v>157</v>
      </c>
      <c r="E171" s="2">
        <v>2500.65</v>
      </c>
      <c r="F171" s="2" t="s">
        <v>161</v>
      </c>
      <c r="G171" s="2" t="s">
        <v>85</v>
      </c>
      <c r="H171" s="2" t="s">
        <v>159</v>
      </c>
      <c r="I171" s="148">
        <f>IF(Dataset!$G171='Sheet 1 week 1'!$E$7,1,0)</f>
        <v>0</v>
      </c>
      <c r="J171" s="148" t="str">
        <f>IF(OR(Dataset!$B171="ABC Manufacturing",Dataset!$B171="123 Industries"), "Yes", "No")</f>
        <v>No</v>
      </c>
      <c r="K171" s="148" t="str">
        <f>IF(COUNTIFS(Dataset!$B$2:$B$205,B171, Dataset!$A$2:$A$205, "&gt;="&amp;DATE(2021,1,1), Dataset!$A$2:$A$205, "&lt;="&amp;DATE(2022,12,31))&gt;0, "Existing Customer", "New Customer")</f>
        <v>Existing Customer</v>
      </c>
      <c r="L171" s="148">
        <f>IF(Dataset!$C171='Sheet 1 week 1'!$E$11,1,0)</f>
        <v>0</v>
      </c>
      <c r="M171" s="149"/>
      <c r="N171" s="153"/>
      <c r="O171" s="156"/>
      <c r="P171" s="143"/>
      <c r="Q171" s="143"/>
      <c r="R171" s="143"/>
      <c r="S171" s="143"/>
      <c r="T171" s="143"/>
      <c r="U171" s="143"/>
      <c r="V171" s="143"/>
      <c r="W171" s="143"/>
      <c r="X171" s="143"/>
      <c r="Y171" s="143"/>
      <c r="Z171" s="143"/>
      <c r="AA171" s="143"/>
      <c r="AB171" s="143"/>
      <c r="AC171" s="143"/>
      <c r="AD171" s="143"/>
      <c r="AE171" s="143"/>
      <c r="AF171" s="143"/>
      <c r="AG171" s="143"/>
      <c r="AH171" s="143"/>
      <c r="AI171" s="143"/>
      <c r="AJ171" s="143"/>
      <c r="AK171" s="143"/>
      <c r="AL171" s="143"/>
      <c r="AM171" s="143"/>
      <c r="AN171" s="143"/>
      <c r="AO171" s="143"/>
    </row>
    <row r="172">
      <c r="A172" s="146">
        <v>44622.0</v>
      </c>
      <c r="B172" s="2" t="s">
        <v>95</v>
      </c>
      <c r="C172" s="2" t="s">
        <v>87</v>
      </c>
      <c r="D172" s="2" t="s">
        <v>157</v>
      </c>
      <c r="E172" s="2">
        <v>750.75</v>
      </c>
      <c r="F172" s="2" t="s">
        <v>163</v>
      </c>
      <c r="G172" s="2" t="s">
        <v>85</v>
      </c>
      <c r="H172" s="2" t="s">
        <v>159</v>
      </c>
      <c r="I172" s="148">
        <f>IF(Dataset!$G172='Sheet 1 week 1'!$E$7,1,0)</f>
        <v>0</v>
      </c>
      <c r="J172" s="148" t="str">
        <f>IF(OR(Dataset!$B172="ABC Manufacturing",Dataset!$B172="123 Industries"), "Yes", "No")</f>
        <v>Yes</v>
      </c>
      <c r="K172" s="148" t="str">
        <f>IF(COUNTIFS(Dataset!$B$2:$B$205,B172, Dataset!$A$2:$A$205, "&gt;="&amp;DATE(2021,1,1), Dataset!$A$2:$A$205, "&lt;="&amp;DATE(2022,12,31))&gt;0, "Existing Customer", "New Customer")</f>
        <v>Existing Customer</v>
      </c>
      <c r="L172" s="148">
        <f>IF(Dataset!$C172='Sheet 1 week 1'!$E$11,1,0)</f>
        <v>0</v>
      </c>
      <c r="M172" s="149"/>
      <c r="N172" s="153"/>
      <c r="O172" s="156"/>
      <c r="P172" s="143"/>
      <c r="Q172" s="143"/>
      <c r="R172" s="143"/>
      <c r="S172" s="143"/>
      <c r="T172" s="143"/>
      <c r="U172" s="143"/>
      <c r="V172" s="143"/>
      <c r="W172" s="143"/>
      <c r="X172" s="143"/>
      <c r="Y172" s="143"/>
      <c r="Z172" s="143"/>
      <c r="AA172" s="143"/>
      <c r="AB172" s="143"/>
      <c r="AC172" s="143"/>
      <c r="AD172" s="143"/>
      <c r="AE172" s="143"/>
      <c r="AF172" s="143"/>
      <c r="AG172" s="143"/>
      <c r="AH172" s="143"/>
      <c r="AI172" s="143"/>
      <c r="AJ172" s="143"/>
      <c r="AK172" s="143"/>
      <c r="AL172" s="143"/>
      <c r="AM172" s="143"/>
      <c r="AN172" s="143"/>
      <c r="AO172" s="143"/>
    </row>
    <row r="173">
      <c r="A173" s="146">
        <v>44658.0</v>
      </c>
      <c r="B173" s="2" t="s">
        <v>160</v>
      </c>
      <c r="C173" s="2" t="s">
        <v>87</v>
      </c>
      <c r="D173" s="2" t="s">
        <v>157</v>
      </c>
      <c r="E173" s="2">
        <v>850.2</v>
      </c>
      <c r="F173" s="2" t="s">
        <v>158</v>
      </c>
      <c r="G173" s="2" t="s">
        <v>85</v>
      </c>
      <c r="H173" s="2" t="s">
        <v>159</v>
      </c>
      <c r="I173" s="148">
        <f>IF(Dataset!$G173='Sheet 1 week 1'!$E$7,1,0)</f>
        <v>0</v>
      </c>
      <c r="J173" s="148" t="str">
        <f>IF(OR(Dataset!$B173="ABC Manufacturing",Dataset!$B173="123 Industries"), "Yes", "No")</f>
        <v>No</v>
      </c>
      <c r="K173" s="148" t="str">
        <f>IF(COUNTIFS(Dataset!$B$2:$B$205,B173, Dataset!$A$2:$A$205, "&gt;="&amp;DATE(2021,1,1), Dataset!$A$2:$A$205, "&lt;="&amp;DATE(2022,12,31))&gt;0, "Existing Customer", "New Customer")</f>
        <v>Existing Customer</v>
      </c>
      <c r="L173" s="148">
        <f>IF(Dataset!$C173='Sheet 1 week 1'!$E$11,1,0)</f>
        <v>0</v>
      </c>
      <c r="M173" s="149"/>
      <c r="N173" s="153"/>
      <c r="O173" s="156"/>
      <c r="P173" s="143"/>
      <c r="Q173" s="143"/>
      <c r="R173" s="143"/>
      <c r="S173" s="143"/>
      <c r="T173" s="143"/>
      <c r="U173" s="143"/>
      <c r="V173" s="143"/>
      <c r="W173" s="143"/>
      <c r="X173" s="143"/>
      <c r="Y173" s="143"/>
      <c r="Z173" s="143"/>
      <c r="AA173" s="143"/>
      <c r="AB173" s="143"/>
      <c r="AC173" s="143"/>
      <c r="AD173" s="143"/>
      <c r="AE173" s="143"/>
      <c r="AF173" s="143"/>
      <c r="AG173" s="143"/>
      <c r="AH173" s="143"/>
      <c r="AI173" s="143"/>
      <c r="AJ173" s="143"/>
      <c r="AK173" s="143"/>
      <c r="AL173" s="143"/>
      <c r="AM173" s="143"/>
      <c r="AN173" s="143"/>
      <c r="AO173" s="143"/>
    </row>
    <row r="174">
      <c r="A174" s="146">
        <v>44693.0</v>
      </c>
      <c r="B174" s="2" t="s">
        <v>224</v>
      </c>
      <c r="C174" s="2" t="s">
        <v>87</v>
      </c>
      <c r="D174" s="2" t="s">
        <v>157</v>
      </c>
      <c r="E174" s="2">
        <v>150.9</v>
      </c>
      <c r="F174" s="2" t="s">
        <v>161</v>
      </c>
      <c r="G174" s="2" t="s">
        <v>85</v>
      </c>
      <c r="H174" s="2" t="s">
        <v>159</v>
      </c>
      <c r="I174" s="148">
        <f>IF(Dataset!$G174='Sheet 1 week 1'!$E$7,1,0)</f>
        <v>0</v>
      </c>
      <c r="J174" s="148" t="str">
        <f>IF(OR(Dataset!$B174="ABC Manufacturing",Dataset!$B174="123 Industries"), "Yes", "No")</f>
        <v>No</v>
      </c>
      <c r="K174" s="148" t="str">
        <f>IF(COUNTIFS(Dataset!$B$2:$B$205,B174, Dataset!$A$2:$A$205, "&gt;="&amp;DATE(2021,1,1), Dataset!$A$2:$A$205, "&lt;="&amp;DATE(2022,12,31))&gt;0, "Existing Customer", "New Customer")</f>
        <v>Existing Customer</v>
      </c>
      <c r="L174" s="148">
        <f>IF(Dataset!$C174='Sheet 1 week 1'!$E$11,1,0)</f>
        <v>0</v>
      </c>
      <c r="M174" s="149"/>
      <c r="N174" s="153"/>
      <c r="O174" s="156"/>
      <c r="P174" s="143"/>
      <c r="Q174" s="143"/>
      <c r="R174" s="143"/>
      <c r="S174" s="143"/>
      <c r="T174" s="143"/>
      <c r="U174" s="143"/>
      <c r="V174" s="143"/>
      <c r="W174" s="143"/>
      <c r="X174" s="143"/>
      <c r="Y174" s="143"/>
      <c r="Z174" s="143"/>
      <c r="AA174" s="143"/>
      <c r="AB174" s="143"/>
      <c r="AC174" s="143"/>
      <c r="AD174" s="143"/>
      <c r="AE174" s="143"/>
      <c r="AF174" s="143"/>
      <c r="AG174" s="143"/>
      <c r="AH174" s="143"/>
      <c r="AI174" s="143"/>
      <c r="AJ174" s="143"/>
      <c r="AK174" s="143"/>
      <c r="AL174" s="143"/>
      <c r="AM174" s="143"/>
      <c r="AN174" s="143"/>
      <c r="AO174" s="143"/>
    </row>
    <row r="175">
      <c r="A175" s="146">
        <v>44729.0</v>
      </c>
      <c r="B175" s="2" t="s">
        <v>162</v>
      </c>
      <c r="C175" s="2" t="s">
        <v>87</v>
      </c>
      <c r="D175" s="2" t="s">
        <v>157</v>
      </c>
      <c r="E175" s="2">
        <v>650.25</v>
      </c>
      <c r="F175" s="2" t="s">
        <v>163</v>
      </c>
      <c r="G175" s="2" t="s">
        <v>85</v>
      </c>
      <c r="H175" s="2" t="s">
        <v>159</v>
      </c>
      <c r="I175" s="148">
        <f>IF(Dataset!$G175='Sheet 1 week 1'!$E$7,1,0)</f>
        <v>0</v>
      </c>
      <c r="J175" s="148" t="str">
        <f>IF(OR(Dataset!$B175="ABC Manufacturing",Dataset!$B175="123 Industries"), "Yes", "No")</f>
        <v>No</v>
      </c>
      <c r="K175" s="148" t="str">
        <f>IF(COUNTIFS(Dataset!$B$2:$B$205,B175, Dataset!$A$2:$A$205, "&gt;="&amp;DATE(2021,1,1), Dataset!$A$2:$A$205, "&lt;="&amp;DATE(2022,12,31))&gt;0, "Existing Customer", "New Customer")</f>
        <v>Existing Customer</v>
      </c>
      <c r="L175" s="148">
        <f>IF(Dataset!$C175='Sheet 1 week 1'!$E$11,1,0)</f>
        <v>0</v>
      </c>
      <c r="M175" s="149"/>
      <c r="N175" s="153"/>
      <c r="O175" s="156"/>
      <c r="P175" s="143"/>
      <c r="Q175" s="143"/>
      <c r="R175" s="143"/>
      <c r="S175" s="143"/>
      <c r="T175" s="143"/>
      <c r="U175" s="143"/>
      <c r="V175" s="143"/>
      <c r="W175" s="143"/>
      <c r="X175" s="143"/>
      <c r="Y175" s="143"/>
      <c r="Z175" s="143"/>
      <c r="AA175" s="143"/>
      <c r="AB175" s="143"/>
      <c r="AC175" s="143"/>
      <c r="AD175" s="143"/>
      <c r="AE175" s="143"/>
      <c r="AF175" s="143"/>
      <c r="AG175" s="143"/>
      <c r="AH175" s="143"/>
      <c r="AI175" s="143"/>
      <c r="AJ175" s="143"/>
      <c r="AK175" s="143"/>
      <c r="AL175" s="143"/>
      <c r="AM175" s="143"/>
      <c r="AN175" s="143"/>
      <c r="AO175" s="143"/>
    </row>
    <row r="176">
      <c r="A176" s="146">
        <v>44764.0</v>
      </c>
      <c r="B176" s="2" t="s">
        <v>225</v>
      </c>
      <c r="C176" s="2" t="s">
        <v>87</v>
      </c>
      <c r="D176" s="2" t="s">
        <v>157</v>
      </c>
      <c r="E176" s="2">
        <v>450.5</v>
      </c>
      <c r="F176" s="2" t="s">
        <v>158</v>
      </c>
      <c r="G176" s="2" t="s">
        <v>85</v>
      </c>
      <c r="H176" s="2" t="s">
        <v>159</v>
      </c>
      <c r="I176" s="148">
        <f>IF(Dataset!$G176='Sheet 1 week 1'!$E$7,1,0)</f>
        <v>0</v>
      </c>
      <c r="J176" s="148" t="str">
        <f>IF(OR(Dataset!$B176="ABC Manufacturing",Dataset!$B176="123 Industries"), "Yes", "No")</f>
        <v>No</v>
      </c>
      <c r="K176" s="148" t="str">
        <f>IF(COUNTIFS(Dataset!$B$2:$B$205,B176, Dataset!$A$2:$A$205, "&gt;="&amp;DATE(2021,1,1), Dataset!$A$2:$A$205, "&lt;="&amp;DATE(2022,12,31))&gt;0, "Existing Customer", "New Customer")</f>
        <v>Existing Customer</v>
      </c>
      <c r="L176" s="148">
        <f>IF(Dataset!$C176='Sheet 1 week 1'!$E$11,1,0)</f>
        <v>0</v>
      </c>
      <c r="M176" s="149"/>
      <c r="N176" s="153"/>
      <c r="O176" s="156"/>
      <c r="P176" s="143"/>
      <c r="Q176" s="143"/>
      <c r="R176" s="143"/>
      <c r="S176" s="143"/>
      <c r="T176" s="143"/>
      <c r="U176" s="143"/>
      <c r="V176" s="143"/>
      <c r="W176" s="143"/>
      <c r="X176" s="143"/>
      <c r="Y176" s="143"/>
      <c r="Z176" s="143"/>
      <c r="AA176" s="143"/>
      <c r="AB176" s="143"/>
      <c r="AC176" s="143"/>
      <c r="AD176" s="143"/>
      <c r="AE176" s="143"/>
      <c r="AF176" s="143"/>
      <c r="AG176" s="143"/>
      <c r="AH176" s="143"/>
      <c r="AI176" s="143"/>
      <c r="AJ176" s="143"/>
      <c r="AK176" s="143"/>
      <c r="AL176" s="143"/>
      <c r="AM176" s="143"/>
      <c r="AN176" s="143"/>
      <c r="AO176" s="143"/>
    </row>
    <row r="177">
      <c r="A177" s="146">
        <v>44800.0</v>
      </c>
      <c r="B177" s="2" t="s">
        <v>226</v>
      </c>
      <c r="C177" s="2" t="s">
        <v>87</v>
      </c>
      <c r="D177" s="2" t="s">
        <v>157</v>
      </c>
      <c r="E177" s="2">
        <v>550.8</v>
      </c>
      <c r="F177" s="2" t="s">
        <v>161</v>
      </c>
      <c r="G177" s="2" t="s">
        <v>85</v>
      </c>
      <c r="H177" s="2" t="s">
        <v>159</v>
      </c>
      <c r="I177" s="148">
        <f>IF(Dataset!$G177='Sheet 1 week 1'!$E$7,1,0)</f>
        <v>0</v>
      </c>
      <c r="J177" s="148" t="str">
        <f>IF(OR(Dataset!$B177="ABC Manufacturing",Dataset!$B177="123 Industries"), "Yes", "No")</f>
        <v>No</v>
      </c>
      <c r="K177" s="148" t="str">
        <f>IF(COUNTIFS(Dataset!$B$2:$B$205,B177, Dataset!$A$2:$A$205, "&gt;="&amp;DATE(2021,1,1), Dataset!$A$2:$A$205, "&lt;="&amp;DATE(2022,12,31))&gt;0, "Existing Customer", "New Customer")</f>
        <v>Existing Customer</v>
      </c>
      <c r="L177" s="148">
        <f>IF(Dataset!$C177='Sheet 1 week 1'!$E$11,1,0)</f>
        <v>0</v>
      </c>
      <c r="M177" s="149"/>
      <c r="N177" s="153"/>
      <c r="O177" s="156"/>
      <c r="P177" s="143"/>
      <c r="Q177" s="143"/>
      <c r="R177" s="143"/>
      <c r="S177" s="143"/>
      <c r="T177" s="143"/>
      <c r="U177" s="143"/>
      <c r="V177" s="143"/>
      <c r="W177" s="143"/>
      <c r="X177" s="143"/>
      <c r="Y177" s="143"/>
      <c r="Z177" s="143"/>
      <c r="AA177" s="143"/>
      <c r="AB177" s="143"/>
      <c r="AC177" s="143"/>
      <c r="AD177" s="143"/>
      <c r="AE177" s="143"/>
      <c r="AF177" s="143"/>
      <c r="AG177" s="143"/>
      <c r="AH177" s="143"/>
      <c r="AI177" s="143"/>
      <c r="AJ177" s="143"/>
      <c r="AK177" s="143"/>
      <c r="AL177" s="143"/>
      <c r="AM177" s="143"/>
      <c r="AN177" s="143"/>
      <c r="AO177" s="143"/>
    </row>
    <row r="178">
      <c r="A178" s="146">
        <v>44805.0</v>
      </c>
      <c r="B178" s="2" t="s">
        <v>227</v>
      </c>
      <c r="C178" s="2" t="s">
        <v>87</v>
      </c>
      <c r="D178" s="2" t="s">
        <v>157</v>
      </c>
      <c r="E178" s="2">
        <v>950.4</v>
      </c>
      <c r="F178" s="2" t="s">
        <v>163</v>
      </c>
      <c r="G178" s="2" t="s">
        <v>85</v>
      </c>
      <c r="H178" s="2" t="s">
        <v>159</v>
      </c>
      <c r="I178" s="148">
        <f>IF(Dataset!$G178='Sheet 1 week 1'!$E$7,1,0)</f>
        <v>0</v>
      </c>
      <c r="J178" s="148" t="str">
        <f>IF(OR(Dataset!$B178="ABC Manufacturing",Dataset!$B178="123 Industries"), "Yes", "No")</f>
        <v>No</v>
      </c>
      <c r="K178" s="148" t="str">
        <f>IF(COUNTIFS(Dataset!$B$2:$B$205,B178, Dataset!$A$2:$A$205, "&gt;="&amp;DATE(2021,1,1), Dataset!$A$2:$A$205, "&lt;="&amp;DATE(2022,12,31))&gt;0, "Existing Customer", "New Customer")</f>
        <v>Existing Customer</v>
      </c>
      <c r="L178" s="148">
        <f>IF(Dataset!$C178='Sheet 1 week 1'!$E$11,1,0)</f>
        <v>0</v>
      </c>
      <c r="M178" s="149"/>
      <c r="N178" s="153"/>
      <c r="O178" s="156"/>
      <c r="P178" s="143"/>
      <c r="Q178" s="143"/>
      <c r="R178" s="143"/>
      <c r="S178" s="143"/>
      <c r="T178" s="143"/>
      <c r="U178" s="143"/>
      <c r="V178" s="143"/>
      <c r="W178" s="143"/>
      <c r="X178" s="143"/>
      <c r="Y178" s="143"/>
      <c r="Z178" s="143"/>
      <c r="AA178" s="143"/>
      <c r="AB178" s="143"/>
      <c r="AC178" s="143"/>
      <c r="AD178" s="143"/>
      <c r="AE178" s="143"/>
      <c r="AF178" s="143"/>
      <c r="AG178" s="143"/>
      <c r="AH178" s="143"/>
      <c r="AI178" s="143"/>
      <c r="AJ178" s="143"/>
      <c r="AK178" s="143"/>
      <c r="AL178" s="143"/>
      <c r="AM178" s="143"/>
      <c r="AN178" s="143"/>
      <c r="AO178" s="143"/>
    </row>
    <row r="179">
      <c r="A179" s="146">
        <v>44840.0</v>
      </c>
      <c r="B179" s="2" t="s">
        <v>228</v>
      </c>
      <c r="C179" s="2" t="s">
        <v>87</v>
      </c>
      <c r="D179" s="2" t="s">
        <v>157</v>
      </c>
      <c r="E179" s="2">
        <v>250.7</v>
      </c>
      <c r="F179" s="2" t="s">
        <v>158</v>
      </c>
      <c r="G179" s="2" t="s">
        <v>85</v>
      </c>
      <c r="H179" s="2" t="s">
        <v>159</v>
      </c>
      <c r="I179" s="148">
        <f>IF(Dataset!$G179='Sheet 1 week 1'!$E$7,1,0)</f>
        <v>0</v>
      </c>
      <c r="J179" s="148" t="str">
        <f>IF(OR(Dataset!$B179="ABC Manufacturing",Dataset!$B179="123 Industries"), "Yes", "No")</f>
        <v>No</v>
      </c>
      <c r="K179" s="148" t="str">
        <f>IF(COUNTIFS(Dataset!$B$2:$B$205,B179, Dataset!$A$2:$A$205, "&gt;="&amp;DATE(2021,1,1), Dataset!$A$2:$A$205, "&lt;="&amp;DATE(2022,12,31))&gt;0, "Existing Customer", "New Customer")</f>
        <v>Existing Customer</v>
      </c>
      <c r="L179" s="148">
        <f>IF(Dataset!$C179='Sheet 1 week 1'!$E$11,1,0)</f>
        <v>0</v>
      </c>
      <c r="M179" s="149"/>
      <c r="N179" s="153"/>
      <c r="O179" s="156"/>
      <c r="P179" s="143"/>
      <c r="Q179" s="143"/>
      <c r="R179" s="143"/>
      <c r="S179" s="143"/>
      <c r="T179" s="143"/>
      <c r="U179" s="143"/>
      <c r="V179" s="143"/>
      <c r="W179" s="143"/>
      <c r="X179" s="143"/>
      <c r="Y179" s="143"/>
      <c r="Z179" s="143"/>
      <c r="AA179" s="143"/>
      <c r="AB179" s="143"/>
      <c r="AC179" s="143"/>
      <c r="AD179" s="143"/>
      <c r="AE179" s="143"/>
      <c r="AF179" s="143"/>
      <c r="AG179" s="143"/>
      <c r="AH179" s="143"/>
      <c r="AI179" s="143"/>
      <c r="AJ179" s="143"/>
      <c r="AK179" s="143"/>
      <c r="AL179" s="143"/>
      <c r="AM179" s="143"/>
      <c r="AN179" s="143"/>
      <c r="AO179" s="143"/>
    </row>
    <row r="180">
      <c r="A180" s="146">
        <v>44876.0</v>
      </c>
      <c r="B180" s="2" t="s">
        <v>229</v>
      </c>
      <c r="C180" s="2" t="s">
        <v>87</v>
      </c>
      <c r="D180" s="2" t="s">
        <v>157</v>
      </c>
      <c r="E180" s="2">
        <v>750.6</v>
      </c>
      <c r="F180" s="2" t="s">
        <v>161</v>
      </c>
      <c r="G180" s="2" t="s">
        <v>85</v>
      </c>
      <c r="H180" s="2" t="s">
        <v>159</v>
      </c>
      <c r="I180" s="148">
        <f>IF(Dataset!$G180='Sheet 1 week 1'!$E$7,1,0)</f>
        <v>0</v>
      </c>
      <c r="J180" s="148" t="str">
        <f>IF(OR(Dataset!$B180="ABC Manufacturing",Dataset!$B180="123 Industries"), "Yes", "No")</f>
        <v>No</v>
      </c>
      <c r="K180" s="148" t="str">
        <f>IF(COUNTIFS(Dataset!$B$2:$B$205,B180, Dataset!$A$2:$A$205, "&gt;="&amp;DATE(2021,1,1), Dataset!$A$2:$A$205, "&lt;="&amp;DATE(2022,12,31))&gt;0, "Existing Customer", "New Customer")</f>
        <v>Existing Customer</v>
      </c>
      <c r="L180" s="148">
        <f>IF(Dataset!$C180='Sheet 1 week 1'!$E$11,1,0)</f>
        <v>0</v>
      </c>
      <c r="M180" s="149"/>
      <c r="N180" s="153"/>
      <c r="O180" s="156"/>
      <c r="P180" s="143"/>
      <c r="Q180" s="143"/>
      <c r="R180" s="143"/>
      <c r="S180" s="143"/>
      <c r="T180" s="143"/>
      <c r="U180" s="143"/>
      <c r="V180" s="143"/>
      <c r="W180" s="143"/>
      <c r="X180" s="143"/>
      <c r="Y180" s="143"/>
      <c r="Z180" s="143"/>
      <c r="AA180" s="143"/>
      <c r="AB180" s="143"/>
      <c r="AC180" s="143"/>
      <c r="AD180" s="143"/>
      <c r="AE180" s="143"/>
      <c r="AF180" s="143"/>
      <c r="AG180" s="143"/>
      <c r="AH180" s="143"/>
      <c r="AI180" s="143"/>
      <c r="AJ180" s="143"/>
      <c r="AK180" s="143"/>
      <c r="AL180" s="143"/>
      <c r="AM180" s="143"/>
      <c r="AN180" s="143"/>
      <c r="AO180" s="143"/>
    </row>
    <row r="181">
      <c r="A181" s="146">
        <v>44911.0</v>
      </c>
      <c r="B181" s="2" t="s">
        <v>230</v>
      </c>
      <c r="C181" s="2" t="s">
        <v>87</v>
      </c>
      <c r="D181" s="2" t="s">
        <v>157</v>
      </c>
      <c r="E181" s="2">
        <v>650.35</v>
      </c>
      <c r="F181" s="2" t="s">
        <v>163</v>
      </c>
      <c r="G181" s="2" t="s">
        <v>85</v>
      </c>
      <c r="H181" s="2" t="s">
        <v>159</v>
      </c>
      <c r="I181" s="148">
        <f>IF(Dataset!$G181='Sheet 1 week 1'!$E$7,1,0)</f>
        <v>0</v>
      </c>
      <c r="J181" s="148" t="str">
        <f>IF(OR(Dataset!$B181="ABC Manufacturing",Dataset!$B181="123 Industries"), "Yes", "No")</f>
        <v>No</v>
      </c>
      <c r="K181" s="148" t="str">
        <f>IF(COUNTIFS(Dataset!$B$2:$B$205,B181, Dataset!$A$2:$A$205, "&gt;="&amp;DATE(2021,1,1), Dataset!$A$2:$A$205, "&lt;="&amp;DATE(2022,12,31))&gt;0, "Existing Customer", "New Customer")</f>
        <v>Existing Customer</v>
      </c>
      <c r="L181" s="148">
        <f>IF(Dataset!$C181='Sheet 1 week 1'!$E$11,1,0)</f>
        <v>0</v>
      </c>
      <c r="M181" s="149"/>
      <c r="N181" s="153"/>
      <c r="O181" s="156"/>
      <c r="P181" s="143"/>
      <c r="Q181" s="143"/>
      <c r="R181" s="143"/>
      <c r="S181" s="143"/>
      <c r="T181" s="143"/>
      <c r="U181" s="143"/>
      <c r="V181" s="143"/>
      <c r="W181" s="143"/>
      <c r="X181" s="143"/>
      <c r="Y181" s="143"/>
      <c r="Z181" s="143"/>
      <c r="AA181" s="143"/>
      <c r="AB181" s="143"/>
      <c r="AC181" s="143"/>
      <c r="AD181" s="143"/>
      <c r="AE181" s="143"/>
      <c r="AF181" s="143"/>
      <c r="AG181" s="143"/>
      <c r="AH181" s="143"/>
      <c r="AI181" s="143"/>
      <c r="AJ181" s="143"/>
      <c r="AK181" s="143"/>
      <c r="AL181" s="143"/>
      <c r="AM181" s="143"/>
      <c r="AN181" s="143"/>
      <c r="AO181" s="143"/>
    </row>
    <row r="182">
      <c r="A182" s="146">
        <v>44947.0</v>
      </c>
      <c r="B182" s="2" t="s">
        <v>231</v>
      </c>
      <c r="C182" s="2" t="s">
        <v>87</v>
      </c>
      <c r="D182" s="2" t="s">
        <v>157</v>
      </c>
      <c r="E182" s="2">
        <v>350.45</v>
      </c>
      <c r="F182" s="2" t="s">
        <v>158</v>
      </c>
      <c r="G182" s="2" t="s">
        <v>85</v>
      </c>
      <c r="H182" s="2" t="s">
        <v>159</v>
      </c>
      <c r="I182" s="148">
        <f>IF(Dataset!$G182='Sheet 1 week 1'!$E$7,1,0)</f>
        <v>0</v>
      </c>
      <c r="J182" s="148" t="str">
        <f>IF(OR(Dataset!$B182="ABC Manufacturing",Dataset!$B182="123 Industries"), "Yes", "No")</f>
        <v>No</v>
      </c>
      <c r="K182" s="148" t="str">
        <f>IF(COUNTIFS(Dataset!$B$2:$B$205,B182, Dataset!$A$2:$A$205, "&gt;="&amp;DATE(2021,1,1), Dataset!$A$2:$A$205, "&lt;="&amp;DATE(2022,12,31))&gt;0, "Existing Customer", "New Customer")</f>
        <v>Existing Customer</v>
      </c>
      <c r="L182" s="148">
        <f>IF(Dataset!$C182='Sheet 1 week 1'!$E$11,1,0)</f>
        <v>0</v>
      </c>
      <c r="M182" s="149"/>
      <c r="N182" s="153"/>
      <c r="O182" s="156"/>
      <c r="P182" s="143"/>
      <c r="Q182" s="143"/>
      <c r="R182" s="143"/>
      <c r="S182" s="143"/>
      <c r="T182" s="143"/>
      <c r="U182" s="143"/>
      <c r="V182" s="143"/>
      <c r="W182" s="143"/>
      <c r="X182" s="143"/>
      <c r="Y182" s="143"/>
      <c r="Z182" s="143"/>
      <c r="AA182" s="143"/>
      <c r="AB182" s="143"/>
      <c r="AC182" s="143"/>
      <c r="AD182" s="143"/>
      <c r="AE182" s="143"/>
      <c r="AF182" s="143"/>
      <c r="AG182" s="143"/>
      <c r="AH182" s="143"/>
      <c r="AI182" s="143"/>
      <c r="AJ182" s="143"/>
      <c r="AK182" s="143"/>
      <c r="AL182" s="143"/>
      <c r="AM182" s="143"/>
      <c r="AN182" s="143"/>
      <c r="AO182" s="143"/>
    </row>
    <row r="183">
      <c r="A183" s="146">
        <v>44983.0</v>
      </c>
      <c r="B183" s="2" t="s">
        <v>232</v>
      </c>
      <c r="C183" s="2" t="s">
        <v>87</v>
      </c>
      <c r="D183" s="2" t="s">
        <v>157</v>
      </c>
      <c r="E183" s="2">
        <v>150.55</v>
      </c>
      <c r="F183" s="2" t="s">
        <v>161</v>
      </c>
      <c r="G183" s="2" t="s">
        <v>85</v>
      </c>
      <c r="H183" s="2" t="s">
        <v>159</v>
      </c>
      <c r="I183" s="148">
        <f>IF(Dataset!$G183='Sheet 1 week 1'!$E$7,1,0)</f>
        <v>0</v>
      </c>
      <c r="J183" s="148" t="str">
        <f>IF(OR(Dataset!$B183="ABC Manufacturing",Dataset!$B183="123 Industries"), "Yes", "No")</f>
        <v>No</v>
      </c>
      <c r="K183" s="148" t="str">
        <f>IF(COUNTIFS(Dataset!$B$2:$B$205,B183, Dataset!$A$2:$A$205, "&gt;="&amp;DATE(2021,1,1), Dataset!$A$2:$A$205, "&lt;="&amp;DATE(2022,12,31))&gt;0, "Existing Customer", "New Customer")</f>
        <v>Existing Customer</v>
      </c>
      <c r="L183" s="148">
        <f>IF(Dataset!$C183='Sheet 1 week 1'!$E$11,1,0)</f>
        <v>0</v>
      </c>
      <c r="M183" s="149"/>
      <c r="N183" s="153"/>
      <c r="O183" s="156"/>
      <c r="P183" s="143"/>
      <c r="Q183" s="143"/>
      <c r="R183" s="143"/>
      <c r="S183" s="143"/>
      <c r="T183" s="143"/>
      <c r="U183" s="143"/>
      <c r="V183" s="143"/>
      <c r="W183" s="143"/>
      <c r="X183" s="143"/>
      <c r="Y183" s="143"/>
      <c r="Z183" s="143"/>
      <c r="AA183" s="143"/>
      <c r="AB183" s="143"/>
      <c r="AC183" s="143"/>
      <c r="AD183" s="143"/>
      <c r="AE183" s="143"/>
      <c r="AF183" s="143"/>
      <c r="AG183" s="143"/>
      <c r="AH183" s="143"/>
      <c r="AI183" s="143"/>
      <c r="AJ183" s="143"/>
      <c r="AK183" s="143"/>
      <c r="AL183" s="143"/>
      <c r="AM183" s="143"/>
      <c r="AN183" s="143"/>
      <c r="AO183" s="143"/>
    </row>
    <row r="184">
      <c r="A184" s="146">
        <v>44988.0</v>
      </c>
      <c r="B184" s="2" t="s">
        <v>233</v>
      </c>
      <c r="C184" s="2" t="s">
        <v>87</v>
      </c>
      <c r="D184" s="2" t="s">
        <v>157</v>
      </c>
      <c r="E184" s="2">
        <v>850.25</v>
      </c>
      <c r="F184" s="2" t="s">
        <v>163</v>
      </c>
      <c r="G184" s="2" t="s">
        <v>85</v>
      </c>
      <c r="H184" s="2" t="s">
        <v>159</v>
      </c>
      <c r="I184" s="148">
        <f>IF(Dataset!$G184='Sheet 1 week 1'!$E$7,1,0)</f>
        <v>0</v>
      </c>
      <c r="J184" s="148" t="str">
        <f>IF(OR(Dataset!$B184="ABC Manufacturing",Dataset!$B184="123 Industries"), "Yes", "No")</f>
        <v>No</v>
      </c>
      <c r="K184" s="148" t="str">
        <f>IF(COUNTIFS(Dataset!$B$2:$B$205,B184, Dataset!$A$2:$A$205, "&gt;="&amp;DATE(2021,1,1), Dataset!$A$2:$A$205, "&lt;="&amp;DATE(2022,12,31))&gt;0, "Existing Customer", "New Customer")</f>
        <v>Existing Customer</v>
      </c>
      <c r="L184" s="148">
        <f>IF(Dataset!$C184='Sheet 1 week 1'!$E$11,1,0)</f>
        <v>0</v>
      </c>
      <c r="M184" s="149"/>
      <c r="N184" s="153"/>
      <c r="O184" s="156"/>
      <c r="P184" s="143"/>
      <c r="Q184" s="143"/>
      <c r="R184" s="143"/>
      <c r="S184" s="143"/>
      <c r="T184" s="143"/>
      <c r="U184" s="143"/>
      <c r="V184" s="143"/>
      <c r="W184" s="143"/>
      <c r="X184" s="143"/>
      <c r="Y184" s="143"/>
      <c r="Z184" s="143"/>
      <c r="AA184" s="143"/>
      <c r="AB184" s="143"/>
      <c r="AC184" s="143"/>
      <c r="AD184" s="143"/>
      <c r="AE184" s="143"/>
      <c r="AF184" s="143"/>
      <c r="AG184" s="143"/>
      <c r="AH184" s="143"/>
      <c r="AI184" s="143"/>
      <c r="AJ184" s="143"/>
      <c r="AK184" s="143"/>
      <c r="AL184" s="143"/>
      <c r="AM184" s="143"/>
      <c r="AN184" s="143"/>
      <c r="AO184" s="143"/>
    </row>
    <row r="185">
      <c r="A185" s="146">
        <v>45024.0</v>
      </c>
      <c r="B185" s="2" t="s">
        <v>234</v>
      </c>
      <c r="C185" s="2" t="s">
        <v>87</v>
      </c>
      <c r="D185" s="2" t="s">
        <v>157</v>
      </c>
      <c r="E185" s="2">
        <v>450.6</v>
      </c>
      <c r="F185" s="2" t="s">
        <v>158</v>
      </c>
      <c r="G185" s="2" t="s">
        <v>85</v>
      </c>
      <c r="H185" s="2" t="s">
        <v>159</v>
      </c>
      <c r="I185" s="148">
        <f>IF(Dataset!$G185='Sheet 1 week 1'!$E$7,1,0)</f>
        <v>0</v>
      </c>
      <c r="J185" s="148" t="str">
        <f>IF(OR(Dataset!$B185="ABC Manufacturing",Dataset!$B185="123 Industries"), "Yes", "No")</f>
        <v>No</v>
      </c>
      <c r="K185" s="148" t="str">
        <f>IF(COUNTIFS(Dataset!$B$2:$B$205,B185, Dataset!$A$2:$A$205, "&gt;="&amp;DATE(2021,1,1), Dataset!$A$2:$A$205, "&lt;="&amp;DATE(2022,12,31))&gt;0, "Existing Customer", "New Customer")</f>
        <v>Existing Customer</v>
      </c>
      <c r="L185" s="148">
        <f>IF(Dataset!$C185='Sheet 1 week 1'!$E$11,1,0)</f>
        <v>0</v>
      </c>
      <c r="M185" s="149"/>
      <c r="N185" s="153"/>
      <c r="O185" s="156"/>
      <c r="P185" s="143"/>
      <c r="Q185" s="143"/>
      <c r="R185" s="143"/>
      <c r="S185" s="143"/>
      <c r="T185" s="143"/>
      <c r="U185" s="143"/>
      <c r="V185" s="143"/>
      <c r="W185" s="143"/>
      <c r="X185" s="143"/>
      <c r="Y185" s="143"/>
      <c r="Z185" s="143"/>
      <c r="AA185" s="143"/>
      <c r="AB185" s="143"/>
      <c r="AC185" s="143"/>
      <c r="AD185" s="143"/>
      <c r="AE185" s="143"/>
      <c r="AF185" s="143"/>
      <c r="AG185" s="143"/>
      <c r="AH185" s="143"/>
      <c r="AI185" s="143"/>
      <c r="AJ185" s="143"/>
      <c r="AK185" s="143"/>
      <c r="AL185" s="143"/>
      <c r="AM185" s="143"/>
      <c r="AN185" s="143"/>
      <c r="AO185" s="143"/>
    </row>
    <row r="186">
      <c r="A186" s="146">
        <v>45059.0</v>
      </c>
      <c r="B186" s="2" t="s">
        <v>95</v>
      </c>
      <c r="C186" s="2" t="s">
        <v>87</v>
      </c>
      <c r="D186" s="2" t="s">
        <v>157</v>
      </c>
      <c r="E186" s="2">
        <v>550.85</v>
      </c>
      <c r="F186" s="2" t="s">
        <v>161</v>
      </c>
      <c r="G186" s="2" t="s">
        <v>85</v>
      </c>
      <c r="H186" s="2" t="s">
        <v>159</v>
      </c>
      <c r="I186" s="148">
        <f>IF(Dataset!$G186='Sheet 1 week 1'!$E$7,1,0)</f>
        <v>0</v>
      </c>
      <c r="J186" s="148" t="str">
        <f>IF(OR(Dataset!$B186="ABC Manufacturing",Dataset!$B186="123 Industries"), "Yes", "No")</f>
        <v>Yes</v>
      </c>
      <c r="K186" s="148" t="str">
        <f>IF(COUNTIFS(Dataset!$B$2:$B$205,B186, Dataset!$A$2:$A$205, "&gt;="&amp;DATE(2021,1,1), Dataset!$A$2:$A$205, "&lt;="&amp;DATE(2022,12,31))&gt;0, "Existing Customer", "New Customer")</f>
        <v>Existing Customer</v>
      </c>
      <c r="L186" s="148">
        <f>IF(Dataset!$C186='Sheet 1 week 1'!$E$11,1,0)</f>
        <v>0</v>
      </c>
      <c r="M186" s="149"/>
      <c r="N186" s="153"/>
      <c r="O186" s="156"/>
      <c r="P186" s="143"/>
      <c r="Q186" s="143"/>
      <c r="R186" s="143"/>
      <c r="S186" s="143"/>
      <c r="T186" s="143"/>
      <c r="U186" s="143"/>
      <c r="V186" s="143"/>
      <c r="W186" s="143"/>
      <c r="X186" s="143"/>
      <c r="Y186" s="143"/>
      <c r="Z186" s="143"/>
      <c r="AA186" s="143"/>
      <c r="AB186" s="143"/>
      <c r="AC186" s="143"/>
      <c r="AD186" s="143"/>
      <c r="AE186" s="143"/>
      <c r="AF186" s="143"/>
      <c r="AG186" s="143"/>
      <c r="AH186" s="143"/>
      <c r="AI186" s="143"/>
      <c r="AJ186" s="143"/>
      <c r="AK186" s="143"/>
      <c r="AL186" s="143"/>
      <c r="AM186" s="143"/>
      <c r="AN186" s="143"/>
      <c r="AO186" s="143"/>
    </row>
    <row r="187">
      <c r="A187" s="146">
        <v>45095.0</v>
      </c>
      <c r="B187" s="2" t="s">
        <v>160</v>
      </c>
      <c r="C187" s="2" t="s">
        <v>87</v>
      </c>
      <c r="D187" s="2" t="s">
        <v>157</v>
      </c>
      <c r="E187" s="2">
        <v>950.7</v>
      </c>
      <c r="F187" s="2" t="s">
        <v>163</v>
      </c>
      <c r="G187" s="2" t="s">
        <v>85</v>
      </c>
      <c r="H187" s="2" t="s">
        <v>159</v>
      </c>
      <c r="I187" s="148">
        <f>IF(Dataset!$G187='Sheet 1 week 1'!$E$7,1,0)</f>
        <v>0</v>
      </c>
      <c r="J187" s="148" t="str">
        <f>IF(OR(Dataset!$B187="ABC Manufacturing",Dataset!$B187="123 Industries"), "Yes", "No")</f>
        <v>No</v>
      </c>
      <c r="K187" s="148" t="str">
        <f>IF(COUNTIFS(Dataset!$B$2:$B$205,B187, Dataset!$A$2:$A$205, "&gt;="&amp;DATE(2021,1,1), Dataset!$A$2:$A$205, "&lt;="&amp;DATE(2022,12,31))&gt;0, "Existing Customer", "New Customer")</f>
        <v>Existing Customer</v>
      </c>
      <c r="L187" s="148">
        <f>IF(Dataset!$C187='Sheet 1 week 1'!$E$11,1,0)</f>
        <v>0</v>
      </c>
      <c r="M187" s="149"/>
      <c r="N187" s="153"/>
      <c r="O187" s="156"/>
      <c r="P187" s="143"/>
      <c r="Q187" s="143"/>
      <c r="R187" s="143"/>
      <c r="S187" s="143"/>
      <c r="T187" s="143"/>
      <c r="U187" s="143"/>
      <c r="V187" s="143"/>
      <c r="W187" s="143"/>
      <c r="X187" s="143"/>
      <c r="Y187" s="143"/>
      <c r="Z187" s="143"/>
      <c r="AA187" s="143"/>
      <c r="AB187" s="143"/>
      <c r="AC187" s="143"/>
      <c r="AD187" s="143"/>
      <c r="AE187" s="143"/>
      <c r="AF187" s="143"/>
      <c r="AG187" s="143"/>
      <c r="AH187" s="143"/>
      <c r="AI187" s="143"/>
      <c r="AJ187" s="143"/>
      <c r="AK187" s="143"/>
      <c r="AL187" s="143"/>
      <c r="AM187" s="143"/>
      <c r="AN187" s="143"/>
      <c r="AO187" s="143"/>
    </row>
    <row r="188">
      <c r="A188" s="146">
        <v>45130.0</v>
      </c>
      <c r="B188" s="2" t="s">
        <v>224</v>
      </c>
      <c r="C188" s="2" t="s">
        <v>87</v>
      </c>
      <c r="D188" s="2" t="s">
        <v>157</v>
      </c>
      <c r="E188" s="2">
        <v>250.8</v>
      </c>
      <c r="F188" s="2" t="s">
        <v>158</v>
      </c>
      <c r="G188" s="2" t="s">
        <v>85</v>
      </c>
      <c r="H188" s="2" t="s">
        <v>159</v>
      </c>
      <c r="I188" s="148">
        <f>IF(Dataset!$G188='Sheet 1 week 1'!$E$7,1,0)</f>
        <v>0</v>
      </c>
      <c r="J188" s="148" t="str">
        <f>IF(OR(Dataset!$B188="ABC Manufacturing",Dataset!$B188="123 Industries"), "Yes", "No")</f>
        <v>No</v>
      </c>
      <c r="K188" s="148" t="str">
        <f>IF(COUNTIFS(Dataset!$B$2:$B$205,B188, Dataset!$A$2:$A$205, "&gt;="&amp;DATE(2021,1,1), Dataset!$A$2:$A$205, "&lt;="&amp;DATE(2022,12,31))&gt;0, "Existing Customer", "New Customer")</f>
        <v>Existing Customer</v>
      </c>
      <c r="L188" s="148">
        <f>IF(Dataset!$C188='Sheet 1 week 1'!$E$11,1,0)</f>
        <v>0</v>
      </c>
      <c r="M188" s="149"/>
      <c r="N188" s="153"/>
      <c r="O188" s="156"/>
      <c r="P188" s="143"/>
      <c r="Q188" s="143"/>
      <c r="R188" s="143"/>
      <c r="S188" s="143"/>
      <c r="T188" s="143"/>
      <c r="U188" s="143"/>
      <c r="V188" s="143"/>
      <c r="W188" s="143"/>
      <c r="X188" s="143"/>
      <c r="Y188" s="143"/>
      <c r="Z188" s="143"/>
      <c r="AA188" s="143"/>
      <c r="AB188" s="143"/>
      <c r="AC188" s="143"/>
      <c r="AD188" s="143"/>
      <c r="AE188" s="143"/>
      <c r="AF188" s="143"/>
      <c r="AG188" s="143"/>
      <c r="AH188" s="143"/>
      <c r="AI188" s="143"/>
      <c r="AJ188" s="143"/>
      <c r="AK188" s="143"/>
      <c r="AL188" s="143"/>
      <c r="AM188" s="143"/>
      <c r="AN188" s="143"/>
      <c r="AO188" s="143"/>
    </row>
    <row r="189">
      <c r="A189" s="146">
        <v>45166.0</v>
      </c>
      <c r="B189" s="2" t="s">
        <v>162</v>
      </c>
      <c r="C189" s="2" t="s">
        <v>87</v>
      </c>
      <c r="D189" s="2" t="s">
        <v>157</v>
      </c>
      <c r="E189" s="2">
        <v>750.9</v>
      </c>
      <c r="F189" s="2" t="s">
        <v>161</v>
      </c>
      <c r="G189" s="2" t="s">
        <v>85</v>
      </c>
      <c r="H189" s="2" t="s">
        <v>159</v>
      </c>
      <c r="I189" s="148">
        <f>IF(Dataset!$G189='Sheet 1 week 1'!$E$7,1,0)</f>
        <v>0</v>
      </c>
      <c r="J189" s="148" t="str">
        <f>IF(OR(Dataset!$B189="ABC Manufacturing",Dataset!$B189="123 Industries"), "Yes", "No")</f>
        <v>No</v>
      </c>
      <c r="K189" s="148" t="str">
        <f>IF(COUNTIFS(Dataset!$B$2:$B$205,B189, Dataset!$A$2:$A$205, "&gt;="&amp;DATE(2021,1,1), Dataset!$A$2:$A$205, "&lt;="&amp;DATE(2022,12,31))&gt;0, "Existing Customer", "New Customer")</f>
        <v>Existing Customer</v>
      </c>
      <c r="L189" s="148">
        <f>IF(Dataset!$C189='Sheet 1 week 1'!$E$11,1,0)</f>
        <v>0</v>
      </c>
      <c r="M189" s="149"/>
      <c r="N189" s="153"/>
      <c r="O189" s="156"/>
      <c r="P189" s="143"/>
      <c r="Q189" s="143"/>
      <c r="R189" s="143"/>
      <c r="S189" s="143"/>
      <c r="T189" s="143"/>
      <c r="U189" s="143"/>
      <c r="V189" s="143"/>
      <c r="W189" s="143"/>
      <c r="X189" s="143"/>
      <c r="Y189" s="143"/>
      <c r="Z189" s="143"/>
      <c r="AA189" s="143"/>
      <c r="AB189" s="143"/>
      <c r="AC189" s="143"/>
      <c r="AD189" s="143"/>
      <c r="AE189" s="143"/>
      <c r="AF189" s="143"/>
      <c r="AG189" s="143"/>
      <c r="AH189" s="143"/>
      <c r="AI189" s="143"/>
      <c r="AJ189" s="143"/>
      <c r="AK189" s="143"/>
      <c r="AL189" s="143"/>
      <c r="AM189" s="143"/>
      <c r="AN189" s="143"/>
      <c r="AO189" s="143"/>
    </row>
    <row r="190">
      <c r="A190" s="146">
        <v>45171.0</v>
      </c>
      <c r="B190" s="2" t="s">
        <v>225</v>
      </c>
      <c r="C190" s="2" t="s">
        <v>87</v>
      </c>
      <c r="D190" s="2" t="s">
        <v>157</v>
      </c>
      <c r="E190" s="2">
        <v>650.95</v>
      </c>
      <c r="F190" s="2" t="s">
        <v>163</v>
      </c>
      <c r="G190" s="2" t="s">
        <v>85</v>
      </c>
      <c r="H190" s="2" t="s">
        <v>159</v>
      </c>
      <c r="I190" s="148">
        <f>IF(Dataset!$G190='Sheet 1 week 1'!$E$7,1,0)</f>
        <v>0</v>
      </c>
      <c r="J190" s="148" t="str">
        <f>IF(OR(Dataset!$B190="ABC Manufacturing",Dataset!$B190="123 Industries"), "Yes", "No")</f>
        <v>No</v>
      </c>
      <c r="K190" s="148" t="str">
        <f>IF(COUNTIFS(Dataset!$B$2:$B$205,B190, Dataset!$A$2:$A$205, "&gt;="&amp;DATE(2021,1,1), Dataset!$A$2:$A$205, "&lt;="&amp;DATE(2022,12,31))&gt;0, "Existing Customer", "New Customer")</f>
        <v>Existing Customer</v>
      </c>
      <c r="L190" s="148">
        <f>IF(Dataset!$C190='Sheet 1 week 1'!$E$11,1,0)</f>
        <v>0</v>
      </c>
      <c r="M190" s="149"/>
      <c r="N190" s="153"/>
      <c r="O190" s="156"/>
      <c r="P190" s="143"/>
      <c r="Q190" s="143"/>
      <c r="R190" s="143"/>
      <c r="S190" s="143"/>
      <c r="T190" s="143"/>
      <c r="U190" s="143"/>
      <c r="V190" s="143"/>
      <c r="W190" s="143"/>
      <c r="X190" s="143"/>
      <c r="Y190" s="143"/>
      <c r="Z190" s="143"/>
      <c r="AA190" s="143"/>
      <c r="AB190" s="143"/>
      <c r="AC190" s="143"/>
      <c r="AD190" s="143"/>
      <c r="AE190" s="143"/>
      <c r="AF190" s="143"/>
      <c r="AG190" s="143"/>
      <c r="AH190" s="143"/>
      <c r="AI190" s="143"/>
      <c r="AJ190" s="143"/>
      <c r="AK190" s="143"/>
      <c r="AL190" s="143"/>
      <c r="AM190" s="143"/>
      <c r="AN190" s="143"/>
      <c r="AO190" s="143"/>
    </row>
    <row r="191">
      <c r="A191" s="146">
        <v>45206.0</v>
      </c>
      <c r="B191" s="2" t="s">
        <v>226</v>
      </c>
      <c r="C191" s="2" t="s">
        <v>87</v>
      </c>
      <c r="D191" s="2" t="s">
        <v>157</v>
      </c>
      <c r="E191" s="2">
        <v>350.25</v>
      </c>
      <c r="F191" s="2" t="s">
        <v>158</v>
      </c>
      <c r="G191" s="2" t="s">
        <v>85</v>
      </c>
      <c r="H191" s="2" t="s">
        <v>159</v>
      </c>
      <c r="I191" s="148">
        <f>IF(Dataset!$G191='Sheet 1 week 1'!$E$7,1,0)</f>
        <v>0</v>
      </c>
      <c r="J191" s="148" t="str">
        <f>IF(OR(Dataset!$B191="ABC Manufacturing",Dataset!$B191="123 Industries"), "Yes", "No")</f>
        <v>No</v>
      </c>
      <c r="K191" s="148" t="str">
        <f>IF(COUNTIFS(Dataset!$B$2:$B$205,B191, Dataset!$A$2:$A$205, "&gt;="&amp;DATE(2021,1,1), Dataset!$A$2:$A$205, "&lt;="&amp;DATE(2022,12,31))&gt;0, "Existing Customer", "New Customer")</f>
        <v>Existing Customer</v>
      </c>
      <c r="L191" s="148">
        <f>IF(Dataset!$C191='Sheet 1 week 1'!$E$11,1,0)</f>
        <v>0</v>
      </c>
      <c r="M191" s="149"/>
      <c r="N191" s="153"/>
      <c r="O191" s="156"/>
      <c r="P191" s="143"/>
      <c r="Q191" s="143"/>
      <c r="R191" s="143"/>
      <c r="S191" s="143"/>
      <c r="T191" s="143"/>
      <c r="U191" s="143"/>
      <c r="V191" s="143"/>
      <c r="W191" s="143"/>
      <c r="X191" s="143"/>
      <c r="Y191" s="143"/>
      <c r="Z191" s="143"/>
      <c r="AA191" s="143"/>
      <c r="AB191" s="143"/>
      <c r="AC191" s="143"/>
      <c r="AD191" s="143"/>
      <c r="AE191" s="143"/>
      <c r="AF191" s="143"/>
      <c r="AG191" s="143"/>
      <c r="AH191" s="143"/>
      <c r="AI191" s="143"/>
      <c r="AJ191" s="143"/>
      <c r="AK191" s="143"/>
      <c r="AL191" s="143"/>
      <c r="AM191" s="143"/>
      <c r="AN191" s="143"/>
      <c r="AO191" s="143"/>
    </row>
    <row r="192">
      <c r="A192" s="146">
        <v>45242.0</v>
      </c>
      <c r="B192" s="2" t="s">
        <v>227</v>
      </c>
      <c r="C192" s="2" t="s">
        <v>87</v>
      </c>
      <c r="D192" s="2" t="s">
        <v>157</v>
      </c>
      <c r="E192" s="2">
        <v>150.75</v>
      </c>
      <c r="F192" s="2" t="s">
        <v>161</v>
      </c>
      <c r="G192" s="2" t="s">
        <v>85</v>
      </c>
      <c r="H192" s="2" t="s">
        <v>159</v>
      </c>
      <c r="I192" s="148">
        <f>IF(Dataset!$G192='Sheet 1 week 1'!$E$7,1,0)</f>
        <v>0</v>
      </c>
      <c r="J192" s="148" t="str">
        <f>IF(OR(Dataset!$B192="ABC Manufacturing",Dataset!$B192="123 Industries"), "Yes", "No")</f>
        <v>No</v>
      </c>
      <c r="K192" s="148" t="str">
        <f>IF(COUNTIFS(Dataset!$B$2:$B$205,B192, Dataset!$A$2:$A$205, "&gt;="&amp;DATE(2021,1,1), Dataset!$A$2:$A$205, "&lt;="&amp;DATE(2022,12,31))&gt;0, "Existing Customer", "New Customer")</f>
        <v>Existing Customer</v>
      </c>
      <c r="L192" s="148">
        <f>IF(Dataset!$C192='Sheet 1 week 1'!$E$11,1,0)</f>
        <v>0</v>
      </c>
      <c r="M192" s="149"/>
      <c r="N192" s="153"/>
      <c r="O192" s="156"/>
      <c r="P192" s="143"/>
      <c r="Q192" s="143"/>
      <c r="R192" s="143"/>
      <c r="S192" s="143"/>
      <c r="T192" s="143"/>
      <c r="U192" s="143"/>
      <c r="V192" s="143"/>
      <c r="W192" s="143"/>
      <c r="X192" s="143"/>
      <c r="Y192" s="143"/>
      <c r="Z192" s="143"/>
      <c r="AA192" s="143"/>
      <c r="AB192" s="143"/>
      <c r="AC192" s="143"/>
      <c r="AD192" s="143"/>
      <c r="AE192" s="143"/>
      <c r="AF192" s="143"/>
      <c r="AG192" s="143"/>
      <c r="AH192" s="143"/>
      <c r="AI192" s="143"/>
      <c r="AJ192" s="143"/>
      <c r="AK192" s="143"/>
      <c r="AL192" s="143"/>
      <c r="AM192" s="143"/>
      <c r="AN192" s="143"/>
      <c r="AO192" s="143"/>
    </row>
    <row r="193">
      <c r="A193" s="146">
        <v>45277.0</v>
      </c>
      <c r="B193" s="2" t="s">
        <v>228</v>
      </c>
      <c r="C193" s="2" t="s">
        <v>87</v>
      </c>
      <c r="D193" s="2" t="s">
        <v>157</v>
      </c>
      <c r="E193" s="2">
        <v>850.65</v>
      </c>
      <c r="F193" s="2" t="s">
        <v>163</v>
      </c>
      <c r="G193" s="2" t="s">
        <v>85</v>
      </c>
      <c r="H193" s="2" t="s">
        <v>159</v>
      </c>
      <c r="I193" s="148">
        <f>IF(Dataset!$G193='Sheet 1 week 1'!$E$7,1,0)</f>
        <v>0</v>
      </c>
      <c r="J193" s="148" t="str">
        <f>IF(OR(Dataset!$B193="ABC Manufacturing",Dataset!$B193="123 Industries"), "Yes", "No")</f>
        <v>No</v>
      </c>
      <c r="K193" s="148" t="str">
        <f>IF(COUNTIFS(Dataset!$B$2:$B$205,B193, Dataset!$A$2:$A$205, "&gt;="&amp;DATE(2021,1,1), Dataset!$A$2:$A$205, "&lt;="&amp;DATE(2022,12,31))&gt;0, "Existing Customer", "New Customer")</f>
        <v>Existing Customer</v>
      </c>
      <c r="L193" s="148">
        <f>IF(Dataset!$C193='Sheet 1 week 1'!$E$11,1,0)</f>
        <v>0</v>
      </c>
      <c r="M193" s="149"/>
      <c r="N193" s="153"/>
      <c r="O193" s="156"/>
      <c r="P193" s="143"/>
      <c r="Q193" s="143"/>
      <c r="R193" s="143"/>
      <c r="S193" s="143"/>
      <c r="T193" s="143"/>
      <c r="U193" s="143"/>
      <c r="V193" s="143"/>
      <c r="W193" s="143"/>
      <c r="X193" s="143"/>
      <c r="Y193" s="143"/>
      <c r="Z193" s="143"/>
      <c r="AA193" s="143"/>
      <c r="AB193" s="143"/>
      <c r="AC193" s="143"/>
      <c r="AD193" s="143"/>
      <c r="AE193" s="143"/>
      <c r="AF193" s="143"/>
      <c r="AG193" s="143"/>
      <c r="AH193" s="143"/>
      <c r="AI193" s="143"/>
      <c r="AJ193" s="143"/>
      <c r="AK193" s="143"/>
      <c r="AL193" s="143"/>
      <c r="AM193" s="143"/>
      <c r="AN193" s="143"/>
      <c r="AO193" s="143"/>
    </row>
    <row r="194">
      <c r="A194" s="146">
        <v>44585.0</v>
      </c>
      <c r="B194" s="2" t="s">
        <v>229</v>
      </c>
      <c r="C194" s="2" t="s">
        <v>87</v>
      </c>
      <c r="D194" s="2" t="s">
        <v>157</v>
      </c>
      <c r="E194" s="147">
        <v>400.0</v>
      </c>
      <c r="F194" s="2" t="s">
        <v>158</v>
      </c>
      <c r="G194" s="2" t="s">
        <v>85</v>
      </c>
      <c r="H194" s="2" t="s">
        <v>159</v>
      </c>
      <c r="I194" s="148">
        <f>IF(Dataset!$G194='Sheet 1 week 1'!$E$7,1,0)</f>
        <v>0</v>
      </c>
      <c r="J194" s="148" t="str">
        <f>IF(OR(Dataset!$B194="ABC Manufacturing",Dataset!$B194="123 Industries"), "Yes", "No")</f>
        <v>No</v>
      </c>
      <c r="K194" s="148" t="str">
        <f>IF(COUNTIFS(Dataset!$B$2:$B$205,B194, Dataset!$A$2:$A$205, "&gt;="&amp;DATE(2021,1,1), Dataset!$A$2:$A$205, "&lt;="&amp;DATE(2022,12,31))&gt;0, "Existing Customer", "New Customer")</f>
        <v>Existing Customer</v>
      </c>
      <c r="L194" s="148">
        <f>IF(Dataset!$C194='Sheet 1 week 1'!$E$11,1,0)</f>
        <v>0</v>
      </c>
      <c r="M194" s="149"/>
      <c r="N194" s="153"/>
      <c r="O194" s="156"/>
      <c r="P194" s="143"/>
      <c r="Q194" s="143"/>
      <c r="R194" s="143"/>
      <c r="S194" s="143"/>
      <c r="T194" s="143"/>
      <c r="U194" s="143"/>
      <c r="V194" s="143"/>
      <c r="W194" s="143"/>
      <c r="X194" s="143"/>
      <c r="Y194" s="143"/>
      <c r="Z194" s="143"/>
      <c r="AA194" s="143"/>
      <c r="AB194" s="143"/>
      <c r="AC194" s="143"/>
      <c r="AD194" s="143"/>
      <c r="AE194" s="143"/>
      <c r="AF194" s="143"/>
      <c r="AG194" s="143"/>
      <c r="AH194" s="143"/>
      <c r="AI194" s="143"/>
      <c r="AJ194" s="143"/>
      <c r="AK194" s="143"/>
      <c r="AL194" s="143"/>
      <c r="AM194" s="143"/>
      <c r="AN194" s="143"/>
      <c r="AO194" s="143"/>
    </row>
    <row r="195">
      <c r="A195" s="146">
        <v>44592.0</v>
      </c>
      <c r="B195" s="2" t="s">
        <v>230</v>
      </c>
      <c r="C195" s="2" t="s">
        <v>87</v>
      </c>
      <c r="D195" s="2" t="s">
        <v>157</v>
      </c>
      <c r="E195" s="147">
        <v>500.0</v>
      </c>
      <c r="F195" s="2" t="s">
        <v>161</v>
      </c>
      <c r="G195" s="2" t="s">
        <v>85</v>
      </c>
      <c r="H195" s="2" t="s">
        <v>159</v>
      </c>
      <c r="I195" s="148">
        <f>IF(Dataset!$G195='Sheet 1 week 1'!$E$7,1,0)</f>
        <v>0</v>
      </c>
      <c r="J195" s="148" t="str">
        <f>IF(OR(Dataset!$B195="ABC Manufacturing",Dataset!$B195="123 Industries"), "Yes", "No")</f>
        <v>No</v>
      </c>
      <c r="K195" s="148" t="str">
        <f>IF(COUNTIFS(Dataset!$B$2:$B$205,B195, Dataset!$A$2:$A$205, "&gt;="&amp;DATE(2021,1,1), Dataset!$A$2:$A$205, "&lt;="&amp;DATE(2022,12,31))&gt;0, "Existing Customer", "New Customer")</f>
        <v>Existing Customer</v>
      </c>
      <c r="L195" s="148">
        <f>IF(Dataset!$C195='Sheet 1 week 1'!$E$11,1,0)</f>
        <v>0</v>
      </c>
      <c r="M195" s="149"/>
      <c r="N195" s="153"/>
      <c r="O195" s="156"/>
      <c r="P195" s="143"/>
      <c r="Q195" s="143"/>
      <c r="R195" s="143"/>
      <c r="S195" s="143"/>
      <c r="T195" s="143"/>
      <c r="U195" s="143"/>
      <c r="V195" s="143"/>
      <c r="W195" s="143"/>
      <c r="X195" s="143"/>
      <c r="Y195" s="143"/>
      <c r="Z195" s="143"/>
      <c r="AA195" s="143"/>
      <c r="AB195" s="143"/>
      <c r="AC195" s="143"/>
      <c r="AD195" s="143"/>
      <c r="AE195" s="143"/>
      <c r="AF195" s="143"/>
      <c r="AG195" s="143"/>
      <c r="AH195" s="143"/>
      <c r="AI195" s="143"/>
      <c r="AJ195" s="143"/>
      <c r="AK195" s="143"/>
      <c r="AL195" s="143"/>
      <c r="AM195" s="143"/>
      <c r="AN195" s="143"/>
      <c r="AO195" s="143"/>
    </row>
    <row r="196">
      <c r="A196" s="146">
        <v>44599.0</v>
      </c>
      <c r="B196" s="2" t="s">
        <v>231</v>
      </c>
      <c r="C196" s="2" t="s">
        <v>87</v>
      </c>
      <c r="D196" s="2" t="s">
        <v>157</v>
      </c>
      <c r="E196" s="147">
        <v>450.0</v>
      </c>
      <c r="F196" s="2" t="s">
        <v>163</v>
      </c>
      <c r="G196" s="2" t="s">
        <v>85</v>
      </c>
      <c r="H196" s="2" t="s">
        <v>159</v>
      </c>
      <c r="I196" s="148">
        <f>IF(Dataset!$G196='Sheet 1 week 1'!$E$7,1,0)</f>
        <v>0</v>
      </c>
      <c r="J196" s="148" t="str">
        <f>IF(OR(Dataset!$B196="ABC Manufacturing",Dataset!$B196="123 Industries"), "Yes", "No")</f>
        <v>No</v>
      </c>
      <c r="K196" s="148" t="str">
        <f>IF(COUNTIFS(Dataset!$B$2:$B$205,B196, Dataset!$A$2:$A$205, "&gt;="&amp;DATE(2021,1,1), Dataset!$A$2:$A$205, "&lt;="&amp;DATE(2022,12,31))&gt;0, "Existing Customer", "New Customer")</f>
        <v>Existing Customer</v>
      </c>
      <c r="L196" s="148">
        <f>IF(Dataset!$C196='Sheet 1 week 1'!$E$11,1,0)</f>
        <v>0</v>
      </c>
      <c r="M196" s="149"/>
      <c r="N196" s="153"/>
      <c r="O196" s="156"/>
      <c r="P196" s="143"/>
      <c r="Q196" s="143"/>
      <c r="R196" s="143"/>
      <c r="S196" s="143"/>
      <c r="T196" s="143"/>
      <c r="U196" s="143"/>
      <c r="V196" s="143"/>
      <c r="W196" s="143"/>
      <c r="X196" s="143"/>
      <c r="Y196" s="143"/>
      <c r="Z196" s="143"/>
      <c r="AA196" s="143"/>
      <c r="AB196" s="143"/>
      <c r="AC196" s="143"/>
      <c r="AD196" s="143"/>
      <c r="AE196" s="143"/>
      <c r="AF196" s="143"/>
      <c r="AG196" s="143"/>
      <c r="AH196" s="143"/>
      <c r="AI196" s="143"/>
      <c r="AJ196" s="143"/>
      <c r="AK196" s="143"/>
      <c r="AL196" s="143"/>
      <c r="AM196" s="143"/>
      <c r="AN196" s="143"/>
      <c r="AO196" s="143"/>
    </row>
    <row r="197">
      <c r="A197" s="146">
        <v>44606.0</v>
      </c>
      <c r="B197" s="2" t="s">
        <v>232</v>
      </c>
      <c r="C197" s="2" t="s">
        <v>87</v>
      </c>
      <c r="D197" s="2" t="s">
        <v>157</v>
      </c>
      <c r="E197" s="147">
        <v>600.0</v>
      </c>
      <c r="F197" s="2" t="s">
        <v>158</v>
      </c>
      <c r="G197" s="2" t="s">
        <v>85</v>
      </c>
      <c r="H197" s="2" t="s">
        <v>159</v>
      </c>
      <c r="I197" s="148">
        <f>IF(Dataset!$G197='Sheet 1 week 1'!$E$7,1,0)</f>
        <v>0</v>
      </c>
      <c r="J197" s="148" t="str">
        <f>IF(OR(Dataset!$B197="ABC Manufacturing",Dataset!$B197="123 Industries"), "Yes", "No")</f>
        <v>No</v>
      </c>
      <c r="K197" s="148" t="str">
        <f>IF(COUNTIFS(Dataset!$B$2:$B$205,B197, Dataset!$A$2:$A$205, "&gt;="&amp;DATE(2021,1,1), Dataset!$A$2:$A$205, "&lt;="&amp;DATE(2022,12,31))&gt;0, "Existing Customer", "New Customer")</f>
        <v>Existing Customer</v>
      </c>
      <c r="L197" s="148">
        <f>IF(Dataset!$C197='Sheet 1 week 1'!$E$11,1,0)</f>
        <v>0</v>
      </c>
      <c r="M197" s="149"/>
      <c r="N197" s="153"/>
      <c r="O197" s="156"/>
      <c r="P197" s="143"/>
      <c r="Q197" s="143"/>
      <c r="R197" s="143"/>
      <c r="S197" s="143"/>
      <c r="T197" s="143"/>
      <c r="U197" s="143"/>
      <c r="V197" s="143"/>
      <c r="W197" s="143"/>
      <c r="X197" s="143"/>
      <c r="Y197" s="143"/>
      <c r="Z197" s="143"/>
      <c r="AA197" s="143"/>
      <c r="AB197" s="143"/>
      <c r="AC197" s="143"/>
      <c r="AD197" s="143"/>
      <c r="AE197" s="143"/>
      <c r="AF197" s="143"/>
      <c r="AG197" s="143"/>
      <c r="AH197" s="143"/>
      <c r="AI197" s="143"/>
      <c r="AJ197" s="143"/>
      <c r="AK197" s="143"/>
      <c r="AL197" s="143"/>
      <c r="AM197" s="143"/>
      <c r="AN197" s="143"/>
      <c r="AO197" s="143"/>
    </row>
    <row r="198">
      <c r="A198" s="146">
        <v>44613.0</v>
      </c>
      <c r="B198" s="2" t="s">
        <v>233</v>
      </c>
      <c r="C198" s="2" t="s">
        <v>87</v>
      </c>
      <c r="D198" s="2" t="s">
        <v>157</v>
      </c>
      <c r="E198" s="147">
        <v>550.0</v>
      </c>
      <c r="F198" s="2" t="s">
        <v>158</v>
      </c>
      <c r="G198" s="2" t="s">
        <v>85</v>
      </c>
      <c r="H198" s="2" t="s">
        <v>159</v>
      </c>
      <c r="I198" s="148">
        <f>IF(Dataset!$G198='Sheet 1 week 1'!$E$7,1,0)</f>
        <v>0</v>
      </c>
      <c r="J198" s="148" t="str">
        <f>IF(OR(Dataset!$B198="ABC Manufacturing",Dataset!$B198="123 Industries"), "Yes", "No")</f>
        <v>No</v>
      </c>
      <c r="K198" s="148" t="str">
        <f>IF(COUNTIFS(Dataset!$B$2:$B$205,B198, Dataset!$A$2:$A$205, "&gt;="&amp;DATE(2021,1,1), Dataset!$A$2:$A$205, "&lt;="&amp;DATE(2022,12,31))&gt;0, "Existing Customer", "New Customer")</f>
        <v>Existing Customer</v>
      </c>
      <c r="L198" s="148">
        <f>IF(Dataset!$C198='Sheet 1 week 1'!$E$11,1,0)</f>
        <v>0</v>
      </c>
      <c r="M198" s="149"/>
      <c r="N198" s="153"/>
      <c r="O198" s="156"/>
      <c r="P198" s="143"/>
      <c r="Q198" s="143"/>
      <c r="R198" s="143"/>
      <c r="S198" s="155"/>
      <c r="T198" s="143"/>
      <c r="U198" s="143"/>
      <c r="V198" s="143"/>
      <c r="W198" s="143"/>
      <c r="X198" s="143"/>
      <c r="Y198" s="143"/>
      <c r="Z198" s="143"/>
      <c r="AA198" s="143"/>
      <c r="AB198" s="143"/>
      <c r="AC198" s="143"/>
      <c r="AD198" s="143"/>
      <c r="AE198" s="143"/>
      <c r="AF198" s="143"/>
      <c r="AG198" s="143"/>
      <c r="AH198" s="143"/>
      <c r="AI198" s="143"/>
      <c r="AJ198" s="143"/>
      <c r="AK198" s="143"/>
      <c r="AL198" s="143"/>
      <c r="AM198" s="143"/>
      <c r="AN198" s="143"/>
      <c r="AO198" s="143"/>
    </row>
    <row r="199">
      <c r="A199" s="146">
        <v>44620.0</v>
      </c>
      <c r="B199" s="2" t="s">
        <v>234</v>
      </c>
      <c r="C199" s="2" t="s">
        <v>87</v>
      </c>
      <c r="D199" s="2" t="s">
        <v>157</v>
      </c>
      <c r="E199" s="147">
        <v>700.0</v>
      </c>
      <c r="F199" s="2" t="s">
        <v>158</v>
      </c>
      <c r="G199" s="2" t="s">
        <v>85</v>
      </c>
      <c r="H199" s="2" t="s">
        <v>159</v>
      </c>
      <c r="I199" s="148">
        <f>IF(Dataset!$G199='Sheet 1 week 1'!$E$7,1,0)</f>
        <v>0</v>
      </c>
      <c r="J199" s="148" t="str">
        <f>IF(OR(Dataset!$B199="ABC Manufacturing",Dataset!$B199="123 Industries"), "Yes", "No")</f>
        <v>No</v>
      </c>
      <c r="K199" s="148" t="str">
        <f>IF(COUNTIFS(Dataset!$B$2:$B$205,B199, Dataset!$A$2:$A$205, "&gt;="&amp;DATE(2021,1,1), Dataset!$A$2:$A$205, "&lt;="&amp;DATE(2022,12,31))&gt;0, "Existing Customer", "New Customer")</f>
        <v>Existing Customer</v>
      </c>
      <c r="L199" s="148">
        <f>IF(Dataset!$C199='Sheet 1 week 1'!$E$11,1,0)</f>
        <v>0</v>
      </c>
      <c r="M199" s="149"/>
      <c r="N199" s="153"/>
      <c r="O199" s="156"/>
      <c r="P199" s="143"/>
      <c r="Q199" s="143"/>
      <c r="R199" s="143"/>
      <c r="S199" s="157"/>
      <c r="T199" s="143"/>
      <c r="U199" s="143"/>
      <c r="V199" s="143"/>
      <c r="W199" s="143"/>
      <c r="X199" s="143"/>
      <c r="Y199" s="143"/>
      <c r="Z199" s="143"/>
      <c r="AA199" s="143"/>
      <c r="AB199" s="143"/>
      <c r="AC199" s="143"/>
      <c r="AD199" s="143"/>
      <c r="AE199" s="143"/>
      <c r="AF199" s="143"/>
      <c r="AG199" s="143"/>
      <c r="AH199" s="143"/>
      <c r="AI199" s="143"/>
      <c r="AJ199" s="143"/>
      <c r="AK199" s="143"/>
      <c r="AL199" s="143"/>
      <c r="AM199" s="143"/>
      <c r="AN199" s="143"/>
      <c r="AO199" s="143"/>
    </row>
    <row r="200">
      <c r="A200" s="146">
        <v>44627.0</v>
      </c>
      <c r="B200" s="2" t="s">
        <v>95</v>
      </c>
      <c r="C200" s="2" t="s">
        <v>87</v>
      </c>
      <c r="D200" s="2" t="s">
        <v>157</v>
      </c>
      <c r="E200" s="147">
        <v>650.0</v>
      </c>
      <c r="F200" s="2" t="s">
        <v>158</v>
      </c>
      <c r="G200" s="2" t="s">
        <v>85</v>
      </c>
      <c r="H200" s="2" t="s">
        <v>159</v>
      </c>
      <c r="I200" s="148">
        <f>IF(Dataset!$G200='Sheet 1 week 1'!$E$7,1,0)</f>
        <v>0</v>
      </c>
      <c r="J200" s="148" t="str">
        <f>IF(OR(Dataset!$B200="ABC Manufacturing",Dataset!$B200="123 Industries"), "Yes", "No")</f>
        <v>Yes</v>
      </c>
      <c r="K200" s="148" t="str">
        <f>IF(COUNTIFS(Dataset!$B$2:$B$205,B200, Dataset!$A$2:$A$205, "&gt;="&amp;DATE(2021,1,1), Dataset!$A$2:$A$205, "&lt;="&amp;DATE(2022,12,31))&gt;0, "Existing Customer", "New Customer")</f>
        <v>Existing Customer</v>
      </c>
      <c r="L200" s="148">
        <f>IF(Dataset!$C200='Sheet 1 week 1'!$E$11,1,0)</f>
        <v>0</v>
      </c>
      <c r="M200" s="149"/>
      <c r="N200" s="153"/>
      <c r="O200" s="156"/>
      <c r="P200" s="143"/>
      <c r="Q200" s="143"/>
      <c r="R200" s="143"/>
      <c r="S200" s="157"/>
      <c r="T200" s="143"/>
      <c r="U200" s="143"/>
      <c r="V200" s="143"/>
      <c r="W200" s="143"/>
      <c r="X200" s="143"/>
      <c r="Y200" s="143"/>
      <c r="Z200" s="143"/>
      <c r="AA200" s="143"/>
      <c r="AB200" s="143"/>
      <c r="AC200" s="143"/>
      <c r="AD200" s="143"/>
      <c r="AE200" s="143"/>
      <c r="AF200" s="143"/>
      <c r="AG200" s="143"/>
      <c r="AH200" s="143"/>
      <c r="AI200" s="143"/>
      <c r="AJ200" s="143"/>
      <c r="AK200" s="143"/>
      <c r="AL200" s="143"/>
      <c r="AM200" s="143"/>
      <c r="AN200" s="143"/>
      <c r="AO200" s="143"/>
    </row>
    <row r="201">
      <c r="A201" s="146">
        <v>44634.0</v>
      </c>
      <c r="B201" s="2" t="s">
        <v>160</v>
      </c>
      <c r="C201" s="2" t="s">
        <v>87</v>
      </c>
      <c r="D201" s="2" t="s">
        <v>157</v>
      </c>
      <c r="E201" s="147">
        <v>800.0</v>
      </c>
      <c r="F201" s="2" t="s">
        <v>158</v>
      </c>
      <c r="G201" s="2" t="s">
        <v>85</v>
      </c>
      <c r="H201" s="2" t="s">
        <v>159</v>
      </c>
      <c r="I201" s="148">
        <f>IF(Dataset!$G201='Sheet 1 week 1'!$E$7,1,0)</f>
        <v>0</v>
      </c>
      <c r="J201" s="148" t="str">
        <f>IF(OR(Dataset!$B201="ABC Manufacturing",Dataset!$B201="123 Industries"), "Yes", "No")</f>
        <v>No</v>
      </c>
      <c r="K201" s="148" t="str">
        <f>IF(COUNTIFS(Dataset!$B$2:$B$205,B201, Dataset!$A$2:$A$205, "&gt;="&amp;DATE(2021,1,1), Dataset!$A$2:$A$205, "&lt;="&amp;DATE(2022,12,31))&gt;0, "Existing Customer", "New Customer")</f>
        <v>Existing Customer</v>
      </c>
      <c r="L201" s="148">
        <f>IF(Dataset!$C201='Sheet 1 week 1'!$E$11,1,0)</f>
        <v>0</v>
      </c>
      <c r="M201" s="149"/>
      <c r="N201" s="153"/>
      <c r="O201" s="156"/>
      <c r="P201" s="143"/>
      <c r="Q201" s="143"/>
      <c r="R201" s="143"/>
      <c r="S201" s="157"/>
      <c r="T201" s="143"/>
      <c r="U201" s="143"/>
      <c r="V201" s="143"/>
      <c r="W201" s="143"/>
      <c r="X201" s="143"/>
      <c r="Y201" s="143"/>
      <c r="Z201" s="143"/>
      <c r="AA201" s="143"/>
      <c r="AB201" s="143"/>
      <c r="AC201" s="143"/>
      <c r="AD201" s="143"/>
      <c r="AE201" s="143"/>
      <c r="AF201" s="143"/>
      <c r="AG201" s="143"/>
      <c r="AH201" s="143"/>
      <c r="AI201" s="143"/>
      <c r="AJ201" s="143"/>
      <c r="AK201" s="143"/>
      <c r="AL201" s="143"/>
      <c r="AM201" s="143"/>
      <c r="AN201" s="143"/>
      <c r="AO201" s="143"/>
    </row>
    <row r="202">
      <c r="A202" s="146">
        <v>44641.0</v>
      </c>
      <c r="B202" s="2" t="s">
        <v>224</v>
      </c>
      <c r="C202" s="2" t="s">
        <v>87</v>
      </c>
      <c r="D202" s="2" t="s">
        <v>157</v>
      </c>
      <c r="E202" s="147">
        <v>750.0</v>
      </c>
      <c r="F202" s="2" t="s">
        <v>158</v>
      </c>
      <c r="G202" s="2" t="s">
        <v>85</v>
      </c>
      <c r="H202" s="2" t="s">
        <v>159</v>
      </c>
      <c r="I202" s="148">
        <f>IF(Dataset!$G202='Sheet 1 week 1'!$E$7,1,0)</f>
        <v>0</v>
      </c>
      <c r="J202" s="148" t="str">
        <f>IF(OR(Dataset!$B202="ABC Manufacturing",Dataset!$B202="123 Industries"), "Yes", "No")</f>
        <v>No</v>
      </c>
      <c r="K202" s="148" t="str">
        <f>IF(COUNTIFS(Dataset!$B$2:$B$205,B202, Dataset!$A$2:$A$205, "&gt;="&amp;DATE(2021,1,1), Dataset!$A$2:$A$205, "&lt;="&amp;DATE(2022,12,31))&gt;0, "Existing Customer", "New Customer")</f>
        <v>Existing Customer</v>
      </c>
      <c r="L202" s="148">
        <f>IF(Dataset!$C202='Sheet 1 week 1'!$E$11,1,0)</f>
        <v>0</v>
      </c>
      <c r="M202" s="149"/>
      <c r="N202" s="153"/>
      <c r="O202" s="156"/>
      <c r="P202" s="143"/>
      <c r="Q202" s="143"/>
      <c r="R202" s="143"/>
      <c r="S202" s="157"/>
      <c r="T202" s="143"/>
      <c r="U202" s="143"/>
      <c r="V202" s="143"/>
      <c r="W202" s="143"/>
      <c r="X202" s="143"/>
      <c r="Y202" s="143"/>
      <c r="Z202" s="143"/>
      <c r="AA202" s="143"/>
      <c r="AB202" s="143"/>
      <c r="AC202" s="143"/>
      <c r="AD202" s="143"/>
      <c r="AE202" s="143"/>
      <c r="AF202" s="143"/>
      <c r="AG202" s="143"/>
      <c r="AH202" s="143"/>
      <c r="AI202" s="143"/>
      <c r="AJ202" s="143"/>
      <c r="AK202" s="143"/>
      <c r="AL202" s="143"/>
      <c r="AM202" s="143"/>
      <c r="AN202" s="143"/>
      <c r="AO202" s="143"/>
    </row>
    <row r="203">
      <c r="A203" s="146">
        <v>44648.0</v>
      </c>
      <c r="B203" s="2" t="s">
        <v>162</v>
      </c>
      <c r="C203" s="2" t="s">
        <v>87</v>
      </c>
      <c r="D203" s="2" t="s">
        <v>157</v>
      </c>
      <c r="E203" s="147">
        <v>900.0</v>
      </c>
      <c r="F203" s="2" t="s">
        <v>158</v>
      </c>
      <c r="G203" s="2" t="s">
        <v>85</v>
      </c>
      <c r="H203" s="2" t="s">
        <v>159</v>
      </c>
      <c r="I203" s="148">
        <f>IF(Dataset!$G203='Sheet 1 week 1'!$E$7,1,0)</f>
        <v>0</v>
      </c>
      <c r="J203" s="148" t="str">
        <f>IF(OR(Dataset!$B203="ABC Manufacturing",Dataset!$B203="123 Industries"), "Yes", "No")</f>
        <v>No</v>
      </c>
      <c r="K203" s="148" t="str">
        <f>IF(COUNTIFS(Dataset!$B$2:$B$205,B203, Dataset!$A$2:$A$205, "&gt;="&amp;DATE(2021,1,1), Dataset!$A$2:$A$205, "&lt;="&amp;DATE(2022,12,31))&gt;0, "Existing Customer", "New Customer")</f>
        <v>Existing Customer</v>
      </c>
      <c r="L203" s="148">
        <f>IF(Dataset!$C203='Sheet 1 week 1'!$E$11,1,0)</f>
        <v>0</v>
      </c>
      <c r="M203" s="149"/>
      <c r="N203" s="153"/>
      <c r="O203" s="156"/>
      <c r="P203" s="143"/>
      <c r="Q203" s="143"/>
      <c r="R203" s="143"/>
      <c r="S203" s="157"/>
      <c r="T203" s="143"/>
      <c r="U203" s="143"/>
      <c r="V203" s="143"/>
      <c r="W203" s="143"/>
      <c r="X203" s="143"/>
      <c r="Y203" s="143"/>
      <c r="Z203" s="143"/>
      <c r="AA203" s="143"/>
      <c r="AB203" s="143"/>
      <c r="AC203" s="143"/>
      <c r="AD203" s="143"/>
      <c r="AE203" s="143"/>
      <c r="AF203" s="143"/>
      <c r="AG203" s="143"/>
      <c r="AH203" s="143"/>
      <c r="AI203" s="143"/>
      <c r="AJ203" s="143"/>
      <c r="AK203" s="143"/>
      <c r="AL203" s="143"/>
      <c r="AM203" s="143"/>
      <c r="AN203" s="143"/>
      <c r="AO203" s="143"/>
    </row>
    <row r="204">
      <c r="A204" s="146">
        <v>44655.0</v>
      </c>
      <c r="B204" s="2" t="s">
        <v>225</v>
      </c>
      <c r="C204" s="2" t="s">
        <v>87</v>
      </c>
      <c r="D204" s="2" t="s">
        <v>157</v>
      </c>
      <c r="E204" s="147">
        <v>850.0</v>
      </c>
      <c r="F204" s="2" t="s">
        <v>158</v>
      </c>
      <c r="G204" s="2" t="s">
        <v>85</v>
      </c>
      <c r="H204" s="2" t="s">
        <v>159</v>
      </c>
      <c r="I204" s="148">
        <f>IF(Dataset!$G204='Sheet 1 week 1'!$E$7,1,0)</f>
        <v>0</v>
      </c>
      <c r="J204" s="148" t="str">
        <f>IF(OR(Dataset!$B204="ABC Manufacturing",Dataset!$B204="123 Industries"), "Yes", "No")</f>
        <v>No</v>
      </c>
      <c r="K204" s="148" t="str">
        <f>IF(COUNTIFS(Dataset!$B$2:$B$205,B204, Dataset!$A$2:$A$205, "&gt;="&amp;DATE(2021,1,1), Dataset!$A$2:$A$205, "&lt;="&amp;DATE(2022,12,31))&gt;0, "Existing Customer", "New Customer")</f>
        <v>Existing Customer</v>
      </c>
      <c r="L204" s="148">
        <f>IF(Dataset!$C204='Sheet 1 week 1'!$E$11,1,0)</f>
        <v>0</v>
      </c>
      <c r="M204" s="149"/>
      <c r="N204" s="153"/>
      <c r="O204" s="156"/>
      <c r="P204" s="143"/>
      <c r="Q204" s="143"/>
      <c r="R204" s="143"/>
      <c r="S204" s="157"/>
      <c r="T204" s="143"/>
      <c r="U204" s="143"/>
      <c r="V204" s="143"/>
      <c r="W204" s="143"/>
      <c r="X204" s="143"/>
      <c r="Y204" s="143"/>
      <c r="Z204" s="143"/>
      <c r="AA204" s="143"/>
      <c r="AB204" s="143"/>
      <c r="AC204" s="143"/>
      <c r="AD204" s="143"/>
      <c r="AE204" s="143"/>
      <c r="AF204" s="143"/>
      <c r="AG204" s="143"/>
      <c r="AH204" s="143"/>
      <c r="AI204" s="143"/>
      <c r="AJ204" s="143"/>
      <c r="AK204" s="143"/>
      <c r="AL204" s="143"/>
      <c r="AM204" s="143"/>
      <c r="AN204" s="143"/>
      <c r="AO204" s="143"/>
    </row>
    <row r="205">
      <c r="A205" s="146">
        <v>44669.0</v>
      </c>
      <c r="B205" s="2" t="s">
        <v>227</v>
      </c>
      <c r="C205" s="2" t="s">
        <v>87</v>
      </c>
      <c r="D205" s="2" t="s">
        <v>157</v>
      </c>
      <c r="E205" s="147">
        <v>950.0</v>
      </c>
      <c r="F205" s="2" t="s">
        <v>158</v>
      </c>
      <c r="G205" s="2" t="s">
        <v>85</v>
      </c>
      <c r="H205" s="2" t="s">
        <v>159</v>
      </c>
      <c r="I205" s="148">
        <f>IF(Dataset!$G205='Sheet 1 week 1'!$E$7,1,0)</f>
        <v>0</v>
      </c>
      <c r="J205" s="148" t="str">
        <f>IF(OR(Dataset!$B205="ABC Manufacturing",Dataset!$B205="123 Industries"), "Yes", "No")</f>
        <v>No</v>
      </c>
      <c r="K205" s="148" t="str">
        <f>IF(COUNTIFS(Dataset!$B$2:$B$205,B205, Dataset!$A$2:$A$205, "&gt;="&amp;DATE(2021,1,1), Dataset!$A$2:$A$205, "&lt;="&amp;DATE(2022,12,31))&gt;0, "Existing Customer", "New Customer")</f>
        <v>Existing Customer</v>
      </c>
      <c r="L205" s="148">
        <f>IF(Dataset!$C205='Sheet 1 week 1'!$E$11,1,0)</f>
        <v>0</v>
      </c>
      <c r="M205" s="149"/>
      <c r="N205" s="153"/>
      <c r="O205" s="156"/>
      <c r="P205" s="143"/>
      <c r="Q205" s="143"/>
      <c r="R205" s="143"/>
      <c r="S205" s="157"/>
      <c r="T205" s="143"/>
      <c r="U205" s="143"/>
      <c r="V205" s="143"/>
      <c r="W205" s="143"/>
      <c r="X205" s="143"/>
      <c r="Y205" s="143"/>
      <c r="Z205" s="143"/>
      <c r="AA205" s="143"/>
      <c r="AB205" s="143"/>
      <c r="AC205" s="143"/>
      <c r="AD205" s="143"/>
      <c r="AE205" s="143"/>
      <c r="AF205" s="143"/>
      <c r="AG205" s="143"/>
      <c r="AH205" s="143"/>
      <c r="AI205" s="143"/>
      <c r="AJ205" s="143"/>
      <c r="AK205" s="143"/>
      <c r="AL205" s="143"/>
      <c r="AM205" s="143"/>
      <c r="AN205" s="143"/>
      <c r="AO205" s="143"/>
    </row>
    <row r="206" ht="15.0" customHeight="1">
      <c r="A206" s="158"/>
      <c r="B206" s="20"/>
      <c r="C206" s="20"/>
      <c r="D206" s="20"/>
      <c r="E206" s="159"/>
      <c r="F206" s="20"/>
      <c r="G206" s="20"/>
      <c r="H206" s="20"/>
      <c r="I206" s="149"/>
      <c r="J206" s="149"/>
      <c r="K206" s="149"/>
      <c r="L206" s="149"/>
      <c r="M206" s="149"/>
      <c r="N206" s="153"/>
      <c r="O206" s="156"/>
      <c r="P206" s="143"/>
      <c r="Q206" s="143"/>
      <c r="R206" s="143"/>
      <c r="S206" s="157"/>
      <c r="T206" s="143"/>
      <c r="U206" s="143"/>
      <c r="V206" s="143"/>
      <c r="W206" s="143"/>
      <c r="X206" s="143"/>
      <c r="Y206" s="143"/>
      <c r="Z206" s="143"/>
      <c r="AA206" s="143"/>
      <c r="AB206" s="143"/>
      <c r="AC206" s="143"/>
      <c r="AD206" s="143"/>
      <c r="AE206" s="143"/>
      <c r="AF206" s="143"/>
      <c r="AG206" s="143"/>
      <c r="AH206" s="143"/>
      <c r="AI206" s="143"/>
      <c r="AJ206" s="143"/>
      <c r="AK206" s="143"/>
      <c r="AL206" s="143"/>
      <c r="AM206" s="143"/>
      <c r="AN206" s="143"/>
      <c r="AO206" s="143"/>
    </row>
    <row r="207">
      <c r="A207" s="158"/>
      <c r="B207" s="20"/>
      <c r="C207" s="20"/>
      <c r="D207" s="20"/>
      <c r="E207" s="159"/>
      <c r="F207" s="20"/>
      <c r="G207" s="20"/>
      <c r="H207" s="20"/>
      <c r="I207" s="149"/>
      <c r="J207" s="149"/>
      <c r="K207" s="149"/>
      <c r="L207" s="149"/>
      <c r="M207" s="149"/>
      <c r="N207" s="153"/>
      <c r="O207" s="156"/>
      <c r="P207" s="143"/>
      <c r="Q207" s="143"/>
      <c r="R207" s="143"/>
      <c r="S207" s="157"/>
      <c r="T207" s="143"/>
      <c r="U207" s="143"/>
      <c r="V207" s="143"/>
      <c r="W207" s="143"/>
      <c r="X207" s="143"/>
      <c r="Y207" s="143"/>
      <c r="Z207" s="143"/>
      <c r="AA207" s="143"/>
      <c r="AB207" s="143"/>
      <c r="AC207" s="143"/>
      <c r="AD207" s="143"/>
      <c r="AE207" s="143"/>
      <c r="AF207" s="143"/>
      <c r="AG207" s="143"/>
      <c r="AH207" s="143"/>
      <c r="AI207" s="143"/>
      <c r="AJ207" s="143"/>
      <c r="AK207" s="143"/>
      <c r="AL207" s="143"/>
      <c r="AM207" s="143"/>
      <c r="AN207" s="143"/>
      <c r="AO207" s="143"/>
    </row>
    <row r="208">
      <c r="A208" s="158"/>
      <c r="B208" s="20"/>
      <c r="C208" s="20"/>
      <c r="D208" s="20"/>
      <c r="E208" s="159"/>
      <c r="F208" s="20"/>
      <c r="G208" s="20"/>
      <c r="H208" s="20"/>
      <c r="I208" s="149"/>
      <c r="J208" s="149"/>
      <c r="K208" s="149"/>
      <c r="L208" s="149"/>
      <c r="M208" s="149"/>
      <c r="N208" s="143"/>
      <c r="O208" s="156"/>
      <c r="P208" s="143"/>
      <c r="Q208" s="143"/>
      <c r="R208" s="143"/>
      <c r="S208" s="157"/>
      <c r="T208" s="143"/>
      <c r="U208" s="143"/>
      <c r="V208" s="143"/>
      <c r="W208" s="143"/>
      <c r="X208" s="143"/>
      <c r="Y208" s="143"/>
      <c r="Z208" s="143"/>
      <c r="AA208" s="143"/>
      <c r="AB208" s="143"/>
      <c r="AC208" s="143"/>
      <c r="AD208" s="143"/>
      <c r="AE208" s="143"/>
      <c r="AF208" s="143"/>
      <c r="AG208" s="143"/>
      <c r="AH208" s="143"/>
      <c r="AI208" s="143"/>
      <c r="AJ208" s="143"/>
      <c r="AK208" s="143"/>
      <c r="AL208" s="143"/>
      <c r="AM208" s="143"/>
      <c r="AN208" s="143"/>
      <c r="AO208" s="143"/>
    </row>
    <row r="209">
      <c r="A209" s="158"/>
      <c r="B209" s="20"/>
      <c r="C209" s="20"/>
      <c r="D209" s="20"/>
      <c r="E209" s="159"/>
      <c r="F209" s="20"/>
      <c r="G209" s="20"/>
      <c r="H209" s="20"/>
      <c r="I209" s="149"/>
      <c r="J209" s="149"/>
      <c r="K209" s="149"/>
      <c r="L209" s="149"/>
      <c r="M209" s="149"/>
      <c r="N209" s="143"/>
      <c r="O209" s="156"/>
      <c r="P209" s="143"/>
      <c r="Q209" s="143"/>
      <c r="R209" s="143"/>
      <c r="S209" s="157"/>
      <c r="T209" s="143"/>
      <c r="U209" s="143"/>
      <c r="V209" s="143"/>
      <c r="W209" s="143"/>
      <c r="X209" s="143"/>
      <c r="Y209" s="143"/>
      <c r="Z209" s="143"/>
      <c r="AA209" s="143"/>
      <c r="AB209" s="143"/>
      <c r="AC209" s="143"/>
      <c r="AD209" s="143"/>
      <c r="AE209" s="143"/>
      <c r="AF209" s="143"/>
      <c r="AG209" s="143"/>
      <c r="AH209" s="143"/>
      <c r="AI209" s="143"/>
      <c r="AJ209" s="143"/>
      <c r="AK209" s="143"/>
      <c r="AL209" s="143"/>
      <c r="AM209" s="143"/>
      <c r="AN209" s="143"/>
      <c r="AO209" s="143"/>
    </row>
    <row r="210">
      <c r="A210" s="158"/>
      <c r="B210" s="20"/>
      <c r="C210" s="20"/>
      <c r="D210" s="20"/>
      <c r="E210" s="159"/>
      <c r="F210" s="20"/>
      <c r="G210" s="20"/>
      <c r="H210" s="20"/>
      <c r="I210" s="149"/>
      <c r="J210" s="149"/>
      <c r="K210" s="149"/>
      <c r="L210" s="149"/>
      <c r="M210" s="149"/>
      <c r="N210" s="143"/>
      <c r="O210" s="156"/>
      <c r="P210" s="143"/>
      <c r="Q210" s="143"/>
      <c r="R210" s="143"/>
      <c r="S210" s="157"/>
      <c r="T210" s="143"/>
      <c r="U210" s="143"/>
      <c r="V210" s="143"/>
      <c r="W210" s="143"/>
      <c r="X210" s="143"/>
      <c r="Y210" s="143"/>
      <c r="Z210" s="143"/>
      <c r="AA210" s="143"/>
      <c r="AB210" s="143"/>
      <c r="AC210" s="143"/>
      <c r="AD210" s="143"/>
      <c r="AE210" s="143"/>
      <c r="AF210" s="143"/>
      <c r="AG210" s="143"/>
      <c r="AH210" s="143"/>
      <c r="AI210" s="143"/>
      <c r="AJ210" s="143"/>
      <c r="AK210" s="143"/>
      <c r="AL210" s="143"/>
      <c r="AM210" s="143"/>
      <c r="AN210" s="143"/>
      <c r="AO210" s="143"/>
    </row>
    <row r="211">
      <c r="A211" s="158"/>
      <c r="B211" s="20"/>
      <c r="C211" s="20"/>
      <c r="D211" s="20"/>
      <c r="E211" s="159"/>
      <c r="F211" s="20"/>
      <c r="G211" s="20"/>
      <c r="H211" s="20"/>
      <c r="I211" s="149"/>
      <c r="J211" s="149"/>
      <c r="K211" s="149"/>
      <c r="L211" s="149"/>
      <c r="M211" s="149"/>
      <c r="N211" s="143"/>
      <c r="O211" s="143"/>
      <c r="P211" s="143"/>
      <c r="Q211" s="143"/>
      <c r="R211" s="143"/>
      <c r="S211" s="143"/>
      <c r="T211" s="143"/>
      <c r="U211" s="143"/>
      <c r="V211" s="143"/>
      <c r="W211" s="143"/>
      <c r="X211" s="143"/>
      <c r="Y211" s="143"/>
      <c r="Z211" s="143"/>
      <c r="AA211" s="143"/>
      <c r="AB211" s="143"/>
      <c r="AC211" s="143"/>
      <c r="AD211" s="143"/>
      <c r="AE211" s="143"/>
      <c r="AF211" s="143"/>
      <c r="AG211" s="143"/>
      <c r="AH211" s="143"/>
      <c r="AI211" s="143"/>
      <c r="AJ211" s="143"/>
      <c r="AK211" s="143"/>
      <c r="AL211" s="143"/>
      <c r="AM211" s="143"/>
      <c r="AN211" s="143"/>
      <c r="AO211" s="143"/>
    </row>
    <row r="212">
      <c r="A212" s="158"/>
      <c r="B212" s="20"/>
      <c r="C212" s="20"/>
      <c r="D212" s="20"/>
      <c r="E212" s="159"/>
      <c r="F212" s="20"/>
      <c r="G212" s="20"/>
      <c r="H212" s="20"/>
      <c r="I212" s="149"/>
      <c r="J212" s="149"/>
      <c r="K212" s="149"/>
      <c r="L212" s="149"/>
      <c r="M212" s="149"/>
      <c r="N212" s="143"/>
      <c r="O212" s="143"/>
      <c r="P212" s="143"/>
      <c r="Q212" s="143"/>
      <c r="R212" s="143"/>
      <c r="S212" s="143"/>
      <c r="T212" s="143"/>
      <c r="U212" s="143"/>
      <c r="V212" s="143"/>
      <c r="W212" s="143"/>
      <c r="X212" s="143"/>
      <c r="Y212" s="143"/>
      <c r="Z212" s="143"/>
      <c r="AA212" s="143"/>
      <c r="AB212" s="143"/>
      <c r="AC212" s="143"/>
      <c r="AD212" s="143"/>
      <c r="AE212" s="143"/>
      <c r="AF212" s="143"/>
      <c r="AG212" s="143"/>
      <c r="AH212" s="143"/>
      <c r="AI212" s="143"/>
      <c r="AJ212" s="143"/>
      <c r="AK212" s="143"/>
      <c r="AL212" s="143"/>
      <c r="AM212" s="143"/>
      <c r="AN212" s="143"/>
      <c r="AO212" s="143"/>
    </row>
    <row r="213">
      <c r="A213" s="158"/>
      <c r="B213" s="20"/>
      <c r="C213" s="20"/>
      <c r="D213" s="20"/>
      <c r="E213" s="159"/>
      <c r="F213" s="20"/>
      <c r="G213" s="20"/>
      <c r="H213" s="20"/>
      <c r="I213" s="149"/>
      <c r="J213" s="149"/>
      <c r="K213" s="149"/>
      <c r="L213" s="149"/>
      <c r="M213" s="149"/>
      <c r="N213" s="143"/>
      <c r="O213" s="143"/>
      <c r="P213" s="143"/>
      <c r="Q213" s="143"/>
      <c r="R213" s="143"/>
      <c r="S213" s="143"/>
      <c r="T213" s="143"/>
      <c r="U213" s="143"/>
      <c r="V213" s="143"/>
      <c r="W213" s="143"/>
      <c r="X213" s="143"/>
      <c r="Y213" s="143"/>
      <c r="Z213" s="143"/>
      <c r="AA213" s="143"/>
      <c r="AB213" s="143"/>
      <c r="AC213" s="143"/>
      <c r="AD213" s="143"/>
      <c r="AE213" s="143"/>
      <c r="AF213" s="143"/>
      <c r="AG213" s="143"/>
      <c r="AH213" s="143"/>
      <c r="AI213" s="143"/>
      <c r="AJ213" s="143"/>
      <c r="AK213" s="143"/>
      <c r="AL213" s="143"/>
      <c r="AM213" s="143"/>
      <c r="AN213" s="143"/>
      <c r="AO213" s="143"/>
    </row>
    <row r="214">
      <c r="A214" s="158"/>
      <c r="B214" s="20"/>
      <c r="C214" s="20"/>
      <c r="D214" s="20"/>
      <c r="E214" s="159"/>
      <c r="F214" s="20"/>
      <c r="G214" s="20"/>
      <c r="H214" s="20"/>
      <c r="I214" s="149"/>
      <c r="J214" s="149"/>
      <c r="K214" s="149"/>
      <c r="L214" s="149"/>
      <c r="M214" s="149"/>
      <c r="N214" s="143"/>
      <c r="O214" s="143"/>
      <c r="P214" s="143"/>
      <c r="Q214" s="143"/>
      <c r="R214" s="143"/>
      <c r="S214" s="143"/>
      <c r="T214" s="143"/>
      <c r="U214" s="143"/>
      <c r="V214" s="143"/>
      <c r="W214" s="143"/>
      <c r="X214" s="143"/>
      <c r="Y214" s="143"/>
      <c r="Z214" s="143"/>
      <c r="AA214" s="143"/>
      <c r="AB214" s="143"/>
      <c r="AC214" s="143"/>
      <c r="AD214" s="143"/>
      <c r="AE214" s="143"/>
      <c r="AF214" s="143"/>
      <c r="AG214" s="143"/>
      <c r="AH214" s="143"/>
      <c r="AI214" s="143"/>
      <c r="AJ214" s="143"/>
      <c r="AK214" s="143"/>
      <c r="AL214" s="143"/>
      <c r="AM214" s="143"/>
      <c r="AN214" s="143"/>
      <c r="AO214" s="143"/>
    </row>
    <row r="215">
      <c r="A215" s="158"/>
      <c r="B215" s="20"/>
      <c r="C215" s="20"/>
      <c r="D215" s="20"/>
      <c r="E215" s="159"/>
      <c r="F215" s="20"/>
      <c r="G215" s="20"/>
      <c r="H215" s="20"/>
      <c r="I215" s="149"/>
      <c r="J215" s="149"/>
      <c r="K215" s="149"/>
      <c r="L215" s="149"/>
      <c r="M215" s="149"/>
      <c r="N215" s="143"/>
      <c r="O215" s="143"/>
      <c r="P215" s="143"/>
      <c r="Q215" s="143"/>
      <c r="R215" s="143"/>
      <c r="S215" s="143"/>
      <c r="T215" s="143"/>
      <c r="U215" s="143"/>
      <c r="V215" s="143"/>
      <c r="W215" s="143"/>
      <c r="X215" s="143"/>
      <c r="Y215" s="143"/>
      <c r="Z215" s="143"/>
      <c r="AA215" s="143"/>
      <c r="AB215" s="143"/>
      <c r="AC215" s="143"/>
      <c r="AD215" s="143"/>
      <c r="AE215" s="143"/>
      <c r="AF215" s="143"/>
      <c r="AG215" s="143"/>
      <c r="AH215" s="143"/>
      <c r="AI215" s="143"/>
      <c r="AJ215" s="143"/>
      <c r="AK215" s="143"/>
      <c r="AL215" s="143"/>
      <c r="AM215" s="143"/>
      <c r="AN215" s="143"/>
      <c r="AO215" s="143"/>
    </row>
    <row r="216">
      <c r="A216" s="158"/>
      <c r="B216" s="20"/>
      <c r="C216" s="20"/>
      <c r="D216" s="20"/>
      <c r="E216" s="159"/>
      <c r="F216" s="20"/>
      <c r="G216" s="20"/>
      <c r="H216" s="20"/>
      <c r="I216" s="149"/>
      <c r="J216" s="149"/>
      <c r="K216" s="149"/>
      <c r="L216" s="149"/>
      <c r="M216" s="149"/>
      <c r="N216" s="143"/>
      <c r="O216" s="143"/>
      <c r="P216" s="143"/>
      <c r="Q216" s="143"/>
      <c r="R216" s="143"/>
      <c r="S216" s="143"/>
      <c r="T216" s="143"/>
      <c r="U216" s="143"/>
      <c r="V216" s="143"/>
      <c r="W216" s="143"/>
      <c r="X216" s="143"/>
      <c r="Y216" s="143"/>
      <c r="Z216" s="143"/>
      <c r="AA216" s="143"/>
      <c r="AB216" s="143"/>
      <c r="AC216" s="143"/>
      <c r="AD216" s="143"/>
      <c r="AE216" s="143"/>
      <c r="AF216" s="143"/>
      <c r="AG216" s="143"/>
      <c r="AH216" s="143"/>
      <c r="AI216" s="143"/>
      <c r="AJ216" s="143"/>
      <c r="AK216" s="143"/>
      <c r="AL216" s="143"/>
      <c r="AM216" s="143"/>
      <c r="AN216" s="143"/>
      <c r="AO216" s="143"/>
    </row>
    <row r="217">
      <c r="A217" s="158"/>
      <c r="B217" s="20"/>
      <c r="C217" s="20"/>
      <c r="D217" s="20"/>
      <c r="E217" s="159"/>
      <c r="F217" s="20"/>
      <c r="G217" s="20"/>
      <c r="H217" s="20"/>
      <c r="I217" s="149"/>
      <c r="J217" s="149"/>
      <c r="K217" s="149"/>
      <c r="L217" s="149"/>
      <c r="M217" s="149"/>
      <c r="N217" s="143"/>
      <c r="O217" s="143"/>
      <c r="P217" s="143"/>
      <c r="Q217" s="143"/>
      <c r="R217" s="143"/>
      <c r="S217" s="143"/>
      <c r="T217" s="143"/>
      <c r="U217" s="143"/>
      <c r="V217" s="143"/>
      <c r="W217" s="143"/>
      <c r="X217" s="143"/>
      <c r="Y217" s="143"/>
      <c r="Z217" s="143"/>
      <c r="AA217" s="143"/>
      <c r="AB217" s="143"/>
      <c r="AC217" s="143"/>
      <c r="AD217" s="143"/>
      <c r="AE217" s="143"/>
      <c r="AF217" s="143"/>
      <c r="AG217" s="143"/>
      <c r="AH217" s="143"/>
      <c r="AI217" s="143"/>
      <c r="AJ217" s="143"/>
      <c r="AK217" s="143"/>
      <c r="AL217" s="143"/>
      <c r="AM217" s="143"/>
      <c r="AN217" s="143"/>
      <c r="AO217" s="143"/>
    </row>
    <row r="218" ht="15.0" customHeight="1">
      <c r="A218" s="158"/>
      <c r="B218" s="20"/>
      <c r="C218" s="20"/>
      <c r="D218" s="20"/>
      <c r="E218" s="159"/>
      <c r="F218" s="20"/>
      <c r="G218" s="20"/>
      <c r="H218" s="20"/>
      <c r="I218" s="149"/>
      <c r="J218" s="149"/>
      <c r="K218" s="149"/>
      <c r="L218" s="149"/>
      <c r="N218" s="143"/>
      <c r="O218" s="143"/>
      <c r="P218" s="143"/>
      <c r="Q218" s="143"/>
      <c r="R218" s="143"/>
      <c r="S218" s="143"/>
      <c r="T218" s="143"/>
      <c r="U218" s="143"/>
      <c r="V218" s="143"/>
      <c r="W218" s="143"/>
      <c r="X218" s="143"/>
      <c r="Y218" s="143"/>
      <c r="Z218" s="143"/>
      <c r="AA218" s="143"/>
      <c r="AB218" s="143"/>
      <c r="AC218" s="143"/>
      <c r="AD218" s="143"/>
      <c r="AE218" s="143"/>
      <c r="AF218" s="143"/>
      <c r="AG218" s="143"/>
      <c r="AH218" s="143"/>
      <c r="AI218" s="143"/>
      <c r="AJ218" s="143"/>
      <c r="AK218" s="143"/>
      <c r="AL218" s="143"/>
      <c r="AM218" s="143"/>
      <c r="AN218" s="143"/>
      <c r="AO218" s="143"/>
    </row>
    <row r="219" ht="15.0" customHeight="1">
      <c r="A219" s="158"/>
      <c r="B219" s="20"/>
      <c r="C219" s="20"/>
      <c r="D219" s="20"/>
      <c r="E219" s="159"/>
      <c r="F219" s="20"/>
      <c r="G219" s="20"/>
      <c r="H219" s="20"/>
      <c r="I219" s="149"/>
      <c r="J219" s="149"/>
      <c r="K219" s="149"/>
      <c r="L219" s="149"/>
      <c r="N219" s="143"/>
      <c r="O219" s="143"/>
      <c r="P219" s="143"/>
      <c r="Q219" s="143"/>
      <c r="R219" s="143"/>
      <c r="S219" s="143"/>
      <c r="T219" s="143"/>
      <c r="U219" s="143"/>
      <c r="V219" s="143"/>
      <c r="W219" s="143"/>
      <c r="X219" s="143"/>
      <c r="Y219" s="143"/>
      <c r="Z219" s="143"/>
      <c r="AA219" s="143"/>
      <c r="AB219" s="143"/>
      <c r="AC219" s="143"/>
      <c r="AD219" s="143"/>
      <c r="AE219" s="143"/>
      <c r="AF219" s="143"/>
      <c r="AG219" s="143"/>
      <c r="AH219" s="143"/>
      <c r="AI219" s="143"/>
      <c r="AJ219" s="143"/>
      <c r="AK219" s="143"/>
      <c r="AL219" s="143"/>
      <c r="AM219" s="143"/>
      <c r="AN219" s="143"/>
      <c r="AO219" s="143"/>
    </row>
    <row r="220" ht="15.0" customHeight="1">
      <c r="A220" s="158"/>
      <c r="B220" s="20"/>
      <c r="C220" s="20"/>
      <c r="D220" s="20"/>
      <c r="E220" s="159"/>
      <c r="F220" s="20"/>
      <c r="G220" s="20"/>
      <c r="H220" s="20"/>
      <c r="I220" s="149"/>
      <c r="J220" s="149"/>
      <c r="K220" s="149"/>
      <c r="L220" s="149"/>
      <c r="N220" s="143"/>
      <c r="O220" s="143"/>
      <c r="P220" s="143"/>
      <c r="Q220" s="143"/>
      <c r="R220" s="143"/>
      <c r="S220" s="143"/>
      <c r="T220" s="143"/>
      <c r="U220" s="143"/>
      <c r="V220" s="143"/>
      <c r="W220" s="143"/>
      <c r="X220" s="143"/>
      <c r="Y220" s="143"/>
      <c r="Z220" s="143"/>
      <c r="AA220" s="143"/>
      <c r="AB220" s="143"/>
      <c r="AC220" s="143"/>
      <c r="AD220" s="143"/>
      <c r="AE220" s="143"/>
      <c r="AF220" s="143"/>
      <c r="AG220" s="143"/>
      <c r="AH220" s="143"/>
      <c r="AI220" s="143"/>
      <c r="AJ220" s="143"/>
      <c r="AK220" s="143"/>
      <c r="AL220" s="143"/>
      <c r="AM220" s="143"/>
      <c r="AN220" s="143"/>
      <c r="AO220" s="143"/>
    </row>
    <row r="221" ht="15.0" customHeight="1">
      <c r="A221" s="158"/>
      <c r="B221" s="20"/>
      <c r="C221" s="20"/>
      <c r="D221" s="20"/>
      <c r="E221" s="159"/>
      <c r="F221" s="20"/>
      <c r="G221" s="20"/>
      <c r="H221" s="20"/>
      <c r="I221" s="149"/>
      <c r="J221" s="149"/>
      <c r="K221" s="149"/>
      <c r="L221" s="149"/>
      <c r="N221" s="143"/>
      <c r="O221" s="143"/>
      <c r="P221" s="143"/>
      <c r="Q221" s="143"/>
      <c r="R221" s="143"/>
      <c r="S221" s="143"/>
      <c r="T221" s="143"/>
      <c r="U221" s="143"/>
      <c r="V221" s="143"/>
      <c r="W221" s="143"/>
      <c r="X221" s="143"/>
      <c r="Y221" s="143"/>
      <c r="Z221" s="143"/>
      <c r="AA221" s="143"/>
      <c r="AB221" s="143"/>
      <c r="AC221" s="143"/>
      <c r="AD221" s="143"/>
      <c r="AE221" s="143"/>
      <c r="AF221" s="143"/>
      <c r="AG221" s="143"/>
      <c r="AH221" s="143"/>
      <c r="AI221" s="143"/>
      <c r="AJ221" s="143"/>
      <c r="AK221" s="143"/>
      <c r="AL221" s="143"/>
      <c r="AM221" s="143"/>
      <c r="AN221" s="143"/>
      <c r="AO221" s="143"/>
    </row>
    <row r="222" ht="15.0" customHeight="1">
      <c r="A222" s="158"/>
      <c r="B222" s="20"/>
      <c r="C222" s="20"/>
      <c r="D222" s="20"/>
      <c r="E222" s="159"/>
      <c r="F222" s="20"/>
      <c r="G222" s="20"/>
      <c r="H222" s="20"/>
      <c r="I222" s="149"/>
      <c r="J222" s="149"/>
      <c r="K222" s="149"/>
      <c r="L222" s="149"/>
      <c r="N222" s="143"/>
      <c r="O222" s="143"/>
      <c r="P222" s="143"/>
      <c r="Q222" s="143"/>
      <c r="R222" s="143"/>
      <c r="S222" s="143"/>
      <c r="T222" s="143"/>
      <c r="U222" s="143"/>
      <c r="V222" s="143"/>
      <c r="W222" s="143"/>
      <c r="X222" s="143"/>
      <c r="Y222" s="143"/>
      <c r="Z222" s="143"/>
      <c r="AA222" s="143"/>
      <c r="AB222" s="143"/>
      <c r="AC222" s="143"/>
      <c r="AD222" s="143"/>
      <c r="AE222" s="143"/>
      <c r="AF222" s="143"/>
      <c r="AG222" s="143"/>
      <c r="AH222" s="143"/>
      <c r="AI222" s="143"/>
      <c r="AJ222" s="143"/>
      <c r="AK222" s="143"/>
      <c r="AL222" s="143"/>
      <c r="AM222" s="143"/>
      <c r="AN222" s="143"/>
      <c r="AO222" s="143"/>
    </row>
    <row r="223" ht="15.0" customHeight="1">
      <c r="A223" s="158"/>
      <c r="B223" s="20"/>
      <c r="C223" s="20"/>
      <c r="D223" s="20"/>
      <c r="E223" s="159"/>
      <c r="F223" s="20"/>
      <c r="G223" s="20"/>
      <c r="H223" s="20"/>
      <c r="I223" s="149"/>
      <c r="J223" s="149"/>
      <c r="K223" s="149"/>
      <c r="L223" s="149"/>
      <c r="N223" s="143"/>
      <c r="O223" s="143"/>
      <c r="P223" s="143"/>
      <c r="Q223" s="143"/>
      <c r="R223" s="143"/>
      <c r="S223" s="143"/>
      <c r="T223" s="143"/>
      <c r="U223" s="143"/>
      <c r="V223" s="143"/>
      <c r="W223" s="143"/>
      <c r="X223" s="143"/>
      <c r="Y223" s="143"/>
      <c r="Z223" s="143"/>
      <c r="AA223" s="143"/>
      <c r="AB223" s="143"/>
      <c r="AC223" s="143"/>
      <c r="AD223" s="143"/>
      <c r="AE223" s="143"/>
      <c r="AF223" s="143"/>
      <c r="AG223" s="143"/>
      <c r="AH223" s="143"/>
      <c r="AI223" s="143"/>
      <c r="AJ223" s="143"/>
      <c r="AK223" s="143"/>
      <c r="AL223" s="143"/>
      <c r="AM223" s="143"/>
      <c r="AN223" s="143"/>
      <c r="AO223" s="143"/>
    </row>
    <row r="224" ht="15.0" customHeight="1">
      <c r="A224" s="158"/>
      <c r="B224" s="20"/>
      <c r="C224" s="20"/>
      <c r="D224" s="20"/>
      <c r="E224" s="159"/>
      <c r="F224" s="20"/>
      <c r="G224" s="20"/>
      <c r="H224" s="20"/>
      <c r="I224" s="149"/>
      <c r="J224" s="149"/>
      <c r="K224" s="149"/>
      <c r="L224" s="149"/>
      <c r="N224" s="143"/>
      <c r="O224" s="143"/>
      <c r="P224" s="143"/>
      <c r="Q224" s="143"/>
      <c r="R224" s="143"/>
      <c r="S224" s="143"/>
      <c r="T224" s="143"/>
      <c r="U224" s="143"/>
      <c r="V224" s="143"/>
      <c r="W224" s="143"/>
      <c r="X224" s="143"/>
      <c r="Y224" s="143"/>
      <c r="Z224" s="143"/>
      <c r="AA224" s="143"/>
      <c r="AB224" s="143"/>
      <c r="AC224" s="143"/>
      <c r="AD224" s="143"/>
      <c r="AE224" s="143"/>
      <c r="AF224" s="143"/>
      <c r="AG224" s="143"/>
      <c r="AH224" s="143"/>
      <c r="AI224" s="143"/>
      <c r="AJ224" s="143"/>
      <c r="AK224" s="143"/>
      <c r="AL224" s="143"/>
      <c r="AM224" s="143"/>
      <c r="AN224" s="143"/>
      <c r="AO224" s="143"/>
    </row>
    <row r="225" ht="15.0" customHeight="1">
      <c r="A225" s="158"/>
      <c r="B225" s="20"/>
      <c r="C225" s="20"/>
      <c r="D225" s="20"/>
      <c r="E225" s="159"/>
      <c r="F225" s="20"/>
      <c r="G225" s="20"/>
      <c r="H225" s="20"/>
      <c r="I225" s="149"/>
      <c r="J225" s="149"/>
      <c r="K225" s="149"/>
      <c r="L225" s="149"/>
      <c r="N225" s="143"/>
      <c r="O225" s="143"/>
      <c r="P225" s="143"/>
      <c r="Q225" s="143"/>
      <c r="R225" s="143"/>
      <c r="S225" s="143"/>
      <c r="T225" s="143"/>
      <c r="U225" s="143"/>
      <c r="V225" s="143"/>
      <c r="W225" s="143"/>
      <c r="X225" s="143"/>
      <c r="Y225" s="143"/>
      <c r="Z225" s="143"/>
      <c r="AA225" s="143"/>
      <c r="AB225" s="143"/>
      <c r="AC225" s="143"/>
      <c r="AD225" s="143"/>
      <c r="AE225" s="143"/>
      <c r="AF225" s="143"/>
      <c r="AG225" s="143"/>
      <c r="AH225" s="143"/>
      <c r="AI225" s="143"/>
      <c r="AJ225" s="143"/>
      <c r="AK225" s="143"/>
      <c r="AL225" s="143"/>
      <c r="AM225" s="143"/>
      <c r="AN225" s="143"/>
      <c r="AO225" s="143"/>
    </row>
    <row r="226" ht="15.0" customHeight="1">
      <c r="A226" s="158"/>
      <c r="B226" s="20"/>
      <c r="C226" s="20"/>
      <c r="D226" s="20"/>
      <c r="E226" s="159"/>
      <c r="F226" s="20"/>
      <c r="G226" s="20"/>
      <c r="H226" s="20"/>
      <c r="I226" s="149"/>
      <c r="J226" s="149"/>
      <c r="K226" s="149"/>
      <c r="L226" s="149"/>
      <c r="N226" s="143"/>
      <c r="O226" s="143"/>
      <c r="P226" s="143"/>
      <c r="Q226" s="143"/>
      <c r="R226" s="143"/>
      <c r="S226" s="143"/>
      <c r="T226" s="143"/>
      <c r="U226" s="143"/>
      <c r="V226" s="143"/>
      <c r="W226" s="143"/>
      <c r="X226" s="143"/>
      <c r="Y226" s="143"/>
      <c r="Z226" s="143"/>
      <c r="AA226" s="143"/>
      <c r="AB226" s="143"/>
      <c r="AC226" s="143"/>
      <c r="AD226" s="143"/>
      <c r="AE226" s="143"/>
      <c r="AF226" s="143"/>
      <c r="AG226" s="143"/>
      <c r="AH226" s="143"/>
      <c r="AI226" s="143"/>
      <c r="AJ226" s="143"/>
      <c r="AK226" s="143"/>
      <c r="AL226" s="143"/>
      <c r="AM226" s="143"/>
      <c r="AN226" s="143"/>
      <c r="AO226" s="143"/>
    </row>
    <row r="227" ht="15.0" customHeight="1">
      <c r="A227" s="158"/>
      <c r="B227" s="20"/>
      <c r="C227" s="20"/>
      <c r="D227" s="20"/>
      <c r="E227" s="159"/>
      <c r="F227" s="20"/>
      <c r="G227" s="20"/>
      <c r="H227" s="20"/>
      <c r="I227" s="149"/>
      <c r="J227" s="149"/>
      <c r="K227" s="149"/>
      <c r="L227" s="149"/>
      <c r="N227" s="20"/>
      <c r="O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</row>
    <row r="228" ht="15.0" customHeight="1">
      <c r="A228" s="158"/>
      <c r="B228" s="20"/>
      <c r="C228" s="20"/>
      <c r="D228" s="20"/>
      <c r="E228" s="159"/>
      <c r="F228" s="20"/>
      <c r="G228" s="20"/>
      <c r="H228" s="20"/>
      <c r="I228" s="149"/>
      <c r="J228" s="149"/>
      <c r="K228" s="149"/>
      <c r="L228" s="149"/>
      <c r="N228" s="20"/>
      <c r="O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</row>
    <row r="229">
      <c r="N229" s="20"/>
      <c r="O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</row>
    <row r="230">
      <c r="N230" s="20"/>
      <c r="O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</row>
    <row r="231">
      <c r="N231" s="20"/>
      <c r="O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</row>
    <row r="232">
      <c r="N232" s="20"/>
      <c r="O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</row>
    <row r="233">
      <c r="N233" s="20"/>
      <c r="O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</row>
    <row r="234">
      <c r="N234" s="20"/>
      <c r="O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</row>
    <row r="235">
      <c r="N235" s="20"/>
      <c r="O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</row>
    <row r="236">
      <c r="N236" s="20"/>
      <c r="O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</row>
    <row r="237">
      <c r="N237" s="20"/>
      <c r="O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</row>
    <row r="238">
      <c r="N238" s="20"/>
      <c r="O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</row>
    <row r="239">
      <c r="N239" s="20"/>
      <c r="O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</row>
    <row r="240">
      <c r="N240" s="20"/>
      <c r="O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</row>
    <row r="241">
      <c r="N241" s="20"/>
      <c r="O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</row>
    <row r="242">
      <c r="N242" s="20"/>
      <c r="O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</row>
    <row r="243">
      <c r="N243" s="20"/>
      <c r="O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</row>
    <row r="244">
      <c r="N244" s="20"/>
      <c r="O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</row>
    <row r="245">
      <c r="N245" s="20"/>
      <c r="O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</row>
    <row r="246">
      <c r="N246" s="20"/>
      <c r="O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</row>
    <row r="247">
      <c r="N247" s="20"/>
      <c r="O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</row>
    <row r="248">
      <c r="N248" s="20"/>
      <c r="O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</row>
    <row r="249">
      <c r="N249" s="20"/>
      <c r="O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</row>
    <row r="250">
      <c r="N250" s="20"/>
      <c r="O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</row>
    <row r="251">
      <c r="N251" s="20"/>
      <c r="O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</row>
    <row r="252">
      <c r="N252" s="20"/>
      <c r="O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</row>
    <row r="253">
      <c r="N253" s="20"/>
      <c r="O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</row>
    <row r="254">
      <c r="N254" s="20"/>
      <c r="O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</row>
    <row r="255">
      <c r="N255" s="20"/>
      <c r="O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</row>
    <row r="256">
      <c r="N256" s="20"/>
      <c r="O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</row>
    <row r="257">
      <c r="N257" s="20"/>
      <c r="O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</row>
    <row r="258">
      <c r="N258" s="20"/>
      <c r="O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</row>
    <row r="259">
      <c r="N259" s="20"/>
      <c r="O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</row>
    <row r="260">
      <c r="N260" s="20"/>
      <c r="O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</row>
    <row r="261">
      <c r="N261" s="20"/>
      <c r="O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</row>
    <row r="262">
      <c r="N262" s="20"/>
      <c r="O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</row>
    <row r="263">
      <c r="N263" s="20"/>
      <c r="O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</row>
    <row r="264">
      <c r="N264" s="20"/>
      <c r="O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</row>
    <row r="265">
      <c r="N265" s="20"/>
      <c r="O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</row>
    <row r="266">
      <c r="N266" s="20"/>
      <c r="O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</row>
    <row r="267">
      <c r="N267" s="20"/>
      <c r="O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</row>
    <row r="268">
      <c r="N268" s="20"/>
      <c r="O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</row>
    <row r="269">
      <c r="N269" s="20"/>
      <c r="O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</row>
    <row r="270">
      <c r="N270" s="20"/>
      <c r="O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</row>
    <row r="271">
      <c r="N271" s="20"/>
      <c r="O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</row>
    <row r="272">
      <c r="N272" s="20"/>
      <c r="O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</row>
    <row r="273">
      <c r="N273" s="20"/>
      <c r="O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</row>
    <row r="274">
      <c r="N274" s="20"/>
      <c r="O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</row>
    <row r="275">
      <c r="N275" s="20"/>
      <c r="O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</row>
    <row r="276">
      <c r="N276" s="20"/>
      <c r="O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</row>
    <row r="277">
      <c r="N277" s="20"/>
      <c r="O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</row>
    <row r="278">
      <c r="N278" s="20"/>
      <c r="O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</row>
    <row r="279">
      <c r="N279" s="20"/>
      <c r="O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</row>
    <row r="280">
      <c r="N280" s="20"/>
      <c r="O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</row>
    <row r="281">
      <c r="N281" s="20"/>
      <c r="O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</row>
    <row r="282">
      <c r="N282" s="20"/>
      <c r="O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</row>
    <row r="283">
      <c r="N283" s="20"/>
      <c r="O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</row>
    <row r="284">
      <c r="N284" s="20"/>
      <c r="O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</row>
    <row r="285">
      <c r="N285" s="20"/>
      <c r="O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</row>
    <row r="286">
      <c r="N286" s="20"/>
      <c r="O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</row>
    <row r="287">
      <c r="N287" s="20"/>
      <c r="O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</row>
    <row r="288">
      <c r="N288" s="20"/>
      <c r="O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</row>
    <row r="289">
      <c r="N289" s="20"/>
      <c r="O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</row>
    <row r="290">
      <c r="N290" s="20"/>
      <c r="O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</row>
    <row r="291">
      <c r="N291" s="20"/>
      <c r="O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</row>
    <row r="292">
      <c r="N292" s="20"/>
      <c r="O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</row>
    <row r="293">
      <c r="N293" s="20"/>
      <c r="O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</row>
    <row r="294">
      <c r="N294" s="20"/>
      <c r="O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</row>
    <row r="295">
      <c r="N295" s="20"/>
      <c r="O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</row>
    <row r="296">
      <c r="N296" s="20"/>
      <c r="O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</row>
    <row r="297">
      <c r="N297" s="20"/>
      <c r="O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</row>
    <row r="298">
      <c r="N298" s="20"/>
      <c r="O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</row>
    <row r="299">
      <c r="N299" s="20"/>
      <c r="O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</row>
    <row r="300">
      <c r="N300" s="20"/>
      <c r="O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</row>
    <row r="301">
      <c r="N301" s="20"/>
      <c r="O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</row>
    <row r="302">
      <c r="N302" s="20"/>
      <c r="O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</row>
    <row r="303">
      <c r="N303" s="20"/>
      <c r="O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</row>
    <row r="304">
      <c r="N304" s="20"/>
      <c r="O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</row>
    <row r="305">
      <c r="N305" s="20"/>
      <c r="O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</row>
    <row r="306">
      <c r="N306" s="20"/>
      <c r="O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</row>
    <row r="307">
      <c r="N307" s="20"/>
      <c r="O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</row>
    <row r="308">
      <c r="N308" s="20"/>
      <c r="O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</row>
    <row r="309">
      <c r="N309" s="20"/>
      <c r="O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</row>
    <row r="310">
      <c r="N310" s="20"/>
      <c r="O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</row>
    <row r="311">
      <c r="N311" s="20"/>
      <c r="O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</row>
    <row r="312">
      <c r="N312" s="20"/>
      <c r="O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</row>
    <row r="313">
      <c r="N313" s="20"/>
      <c r="O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</row>
    <row r="314">
      <c r="N314" s="20"/>
      <c r="O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</row>
    <row r="315">
      <c r="N315" s="20"/>
      <c r="O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</row>
    <row r="316">
      <c r="N316" s="20"/>
      <c r="O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</row>
    <row r="317">
      <c r="N317" s="20"/>
      <c r="O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20"/>
    </row>
    <row r="318">
      <c r="N318" s="20"/>
      <c r="O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</row>
    <row r="319">
      <c r="N319" s="20"/>
      <c r="O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20"/>
    </row>
    <row r="320">
      <c r="N320" s="20"/>
      <c r="O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20"/>
    </row>
    <row r="321">
      <c r="N321" s="20"/>
      <c r="O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20"/>
    </row>
    <row r="322">
      <c r="N322" s="20"/>
      <c r="O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20"/>
    </row>
    <row r="323">
      <c r="N323" s="20"/>
      <c r="O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</row>
    <row r="324">
      <c r="N324" s="20"/>
      <c r="O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20"/>
    </row>
    <row r="325">
      <c r="N325" s="20"/>
      <c r="O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20"/>
    </row>
    <row r="326">
      <c r="N326" s="20"/>
      <c r="O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20"/>
    </row>
    <row r="327">
      <c r="N327" s="20"/>
      <c r="O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</row>
    <row r="328">
      <c r="N328" s="20"/>
      <c r="O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20"/>
    </row>
    <row r="329">
      <c r="N329" s="20"/>
      <c r="O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  <c r="AO329" s="20"/>
    </row>
    <row r="330">
      <c r="N330" s="20"/>
      <c r="O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  <c r="AO330" s="20"/>
    </row>
    <row r="331">
      <c r="N331" s="20"/>
      <c r="O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  <c r="AO331" s="20"/>
    </row>
    <row r="332">
      <c r="N332" s="20"/>
      <c r="O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  <c r="AO332" s="20"/>
    </row>
    <row r="333">
      <c r="N333" s="20"/>
      <c r="O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  <c r="AO333" s="20"/>
    </row>
    <row r="334">
      <c r="N334" s="20"/>
      <c r="O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  <c r="AO334" s="20"/>
    </row>
    <row r="335">
      <c r="N335" s="20"/>
      <c r="O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  <c r="AO335" s="20"/>
    </row>
    <row r="336">
      <c r="N336" s="20"/>
      <c r="O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  <c r="AO336" s="20"/>
    </row>
    <row r="337">
      <c r="N337" s="20"/>
      <c r="O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  <c r="AO337" s="20"/>
    </row>
    <row r="338">
      <c r="N338" s="20"/>
      <c r="O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  <c r="AO338" s="20"/>
    </row>
    <row r="339">
      <c r="N339" s="20"/>
      <c r="O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  <c r="AO339" s="20"/>
    </row>
    <row r="340">
      <c r="N340" s="20"/>
      <c r="O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  <c r="AO340" s="20"/>
    </row>
    <row r="341">
      <c r="N341" s="20"/>
      <c r="O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  <c r="AO341" s="20"/>
    </row>
    <row r="342">
      <c r="N342" s="20"/>
      <c r="O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  <c r="AO342" s="20"/>
    </row>
    <row r="343">
      <c r="N343" s="20"/>
      <c r="O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  <c r="AN343" s="20"/>
      <c r="AO343" s="20"/>
    </row>
    <row r="344">
      <c r="N344" s="20"/>
      <c r="O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  <c r="AO344" s="20"/>
    </row>
    <row r="345">
      <c r="N345" s="20"/>
      <c r="O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  <c r="AO345" s="20"/>
    </row>
    <row r="346">
      <c r="N346" s="20"/>
      <c r="O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  <c r="AO346" s="20"/>
    </row>
    <row r="347">
      <c r="N347" s="20"/>
      <c r="O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  <c r="AO347" s="20"/>
    </row>
    <row r="348">
      <c r="N348" s="20"/>
      <c r="O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  <c r="AM348" s="20"/>
      <c r="AN348" s="20"/>
      <c r="AO348" s="20"/>
    </row>
    <row r="349">
      <c r="N349" s="20"/>
      <c r="O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  <c r="AO349" s="20"/>
    </row>
    <row r="350">
      <c r="N350" s="20"/>
      <c r="O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20"/>
    </row>
    <row r="351">
      <c r="N351" s="20"/>
      <c r="O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  <c r="AO351" s="20"/>
    </row>
    <row r="352">
      <c r="N352" s="20"/>
      <c r="O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  <c r="AO352" s="20"/>
    </row>
    <row r="353">
      <c r="N353" s="20"/>
      <c r="O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  <c r="AN353" s="20"/>
      <c r="AO353" s="20"/>
    </row>
    <row r="354">
      <c r="N354" s="20"/>
      <c r="O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  <c r="AO354" s="20"/>
    </row>
    <row r="355">
      <c r="N355" s="20"/>
      <c r="O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  <c r="AO355" s="20"/>
    </row>
    <row r="356">
      <c r="N356" s="20"/>
      <c r="O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  <c r="AM356" s="20"/>
      <c r="AN356" s="20"/>
      <c r="AO356" s="20"/>
    </row>
    <row r="357">
      <c r="N357" s="20"/>
      <c r="O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  <c r="AM357" s="20"/>
      <c r="AN357" s="20"/>
      <c r="AO357" s="20"/>
    </row>
    <row r="358">
      <c r="N358" s="20"/>
      <c r="O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  <c r="AO358" s="20"/>
    </row>
    <row r="359">
      <c r="N359" s="20"/>
      <c r="O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  <c r="AO359" s="20"/>
    </row>
    <row r="360">
      <c r="N360" s="20"/>
      <c r="O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  <c r="AN360" s="20"/>
      <c r="AO360" s="20"/>
    </row>
    <row r="361">
      <c r="N361" s="20"/>
      <c r="O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  <c r="AN361" s="20"/>
      <c r="AO361" s="20"/>
    </row>
    <row r="362">
      <c r="N362" s="20"/>
      <c r="O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  <c r="AN362" s="20"/>
      <c r="AO362" s="20"/>
    </row>
    <row r="363">
      <c r="N363" s="20"/>
      <c r="O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  <c r="AN363" s="20"/>
      <c r="AO363" s="20"/>
    </row>
    <row r="364">
      <c r="N364" s="20"/>
      <c r="O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  <c r="AN364" s="20"/>
      <c r="AO364" s="20"/>
    </row>
    <row r="365">
      <c r="N365" s="20"/>
      <c r="O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  <c r="AN365" s="20"/>
      <c r="AO365" s="20"/>
    </row>
    <row r="366">
      <c r="N366" s="20"/>
      <c r="O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  <c r="AN366" s="20"/>
      <c r="AO366" s="20"/>
    </row>
    <row r="367">
      <c r="N367" s="20"/>
      <c r="O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  <c r="AN367" s="20"/>
      <c r="AO367" s="20"/>
    </row>
    <row r="368">
      <c r="N368" s="20"/>
      <c r="O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  <c r="AN368" s="20"/>
      <c r="AO368" s="20"/>
    </row>
    <row r="369">
      <c r="N369" s="20"/>
      <c r="O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  <c r="AN369" s="20"/>
      <c r="AO369" s="20"/>
    </row>
    <row r="370">
      <c r="N370" s="20"/>
      <c r="O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  <c r="AN370" s="20"/>
      <c r="AO370" s="20"/>
    </row>
    <row r="371">
      <c r="N371" s="20"/>
      <c r="O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  <c r="AM371" s="20"/>
      <c r="AN371" s="20"/>
      <c r="AO371" s="20"/>
    </row>
    <row r="372">
      <c r="N372" s="20"/>
      <c r="O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  <c r="AM372" s="20"/>
      <c r="AN372" s="20"/>
      <c r="AO372" s="20"/>
    </row>
    <row r="373">
      <c r="N373" s="20"/>
      <c r="O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  <c r="AM373" s="20"/>
      <c r="AN373" s="20"/>
      <c r="AO373" s="20"/>
    </row>
    <row r="374">
      <c r="N374" s="20"/>
      <c r="O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  <c r="AM374" s="20"/>
      <c r="AN374" s="20"/>
      <c r="AO374" s="20"/>
    </row>
    <row r="375">
      <c r="N375" s="20"/>
      <c r="O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  <c r="AN375" s="20"/>
      <c r="AO375" s="20"/>
    </row>
    <row r="376">
      <c r="N376" s="20"/>
      <c r="O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  <c r="AM376" s="20"/>
      <c r="AN376" s="20"/>
      <c r="AO376" s="20"/>
    </row>
    <row r="377">
      <c r="N377" s="20"/>
      <c r="O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  <c r="AN377" s="20"/>
      <c r="AO377" s="20"/>
    </row>
    <row r="378">
      <c r="N378" s="20"/>
      <c r="O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  <c r="AN378" s="20"/>
      <c r="AO378" s="20"/>
    </row>
    <row r="379">
      <c r="N379" s="20"/>
      <c r="O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  <c r="AN379" s="20"/>
      <c r="AO379" s="20"/>
    </row>
    <row r="380">
      <c r="N380" s="20"/>
      <c r="O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  <c r="AN380" s="20"/>
      <c r="AO380" s="20"/>
    </row>
    <row r="381">
      <c r="N381" s="20"/>
      <c r="O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  <c r="AN381" s="20"/>
      <c r="AO381" s="20"/>
    </row>
    <row r="382">
      <c r="N382" s="20"/>
      <c r="O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  <c r="AN382" s="20"/>
      <c r="AO382" s="20"/>
    </row>
    <row r="383">
      <c r="N383" s="20"/>
      <c r="O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  <c r="AN383" s="20"/>
      <c r="AO383" s="20"/>
    </row>
    <row r="384">
      <c r="N384" s="20"/>
      <c r="O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  <c r="AN384" s="20"/>
      <c r="AO384" s="20"/>
    </row>
    <row r="385">
      <c r="N385" s="20"/>
      <c r="O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  <c r="AM385" s="20"/>
      <c r="AN385" s="20"/>
      <c r="AO385" s="20"/>
    </row>
    <row r="386">
      <c r="N386" s="20"/>
      <c r="O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  <c r="AN386" s="20"/>
      <c r="AO386" s="20"/>
    </row>
    <row r="387">
      <c r="N387" s="20"/>
      <c r="O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  <c r="AM387" s="20"/>
      <c r="AN387" s="20"/>
      <c r="AO387" s="20"/>
    </row>
    <row r="388">
      <c r="N388" s="20"/>
      <c r="O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  <c r="AM388" s="20"/>
      <c r="AN388" s="20"/>
      <c r="AO388" s="20"/>
    </row>
    <row r="389">
      <c r="N389" s="20"/>
      <c r="O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0"/>
      <c r="AN389" s="20"/>
      <c r="AO389" s="20"/>
    </row>
    <row r="390">
      <c r="N390" s="20"/>
      <c r="O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  <c r="AM390" s="20"/>
      <c r="AN390" s="20"/>
      <c r="AO390" s="20"/>
    </row>
    <row r="391">
      <c r="N391" s="20"/>
      <c r="O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20"/>
      <c r="AL391" s="20"/>
      <c r="AM391" s="20"/>
      <c r="AN391" s="20"/>
      <c r="AO391" s="20"/>
    </row>
    <row r="392">
      <c r="N392" s="20"/>
      <c r="O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  <c r="AM392" s="20"/>
      <c r="AN392" s="20"/>
      <c r="AO392" s="20"/>
    </row>
    <row r="393">
      <c r="N393" s="20"/>
      <c r="O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  <c r="AM393" s="20"/>
      <c r="AN393" s="20"/>
      <c r="AO393" s="20"/>
    </row>
    <row r="394">
      <c r="N394" s="20"/>
      <c r="O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  <c r="AM394" s="20"/>
      <c r="AN394" s="20"/>
      <c r="AO394" s="20"/>
    </row>
    <row r="395">
      <c r="N395" s="20"/>
      <c r="O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  <c r="AM395" s="20"/>
      <c r="AN395" s="20"/>
      <c r="AO395" s="20"/>
    </row>
    <row r="396">
      <c r="N396" s="20"/>
      <c r="O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  <c r="AM396" s="20"/>
      <c r="AN396" s="20"/>
      <c r="AO396" s="20"/>
    </row>
    <row r="397">
      <c r="N397" s="20"/>
      <c r="O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  <c r="AN397" s="20"/>
      <c r="AO397" s="20"/>
    </row>
    <row r="398">
      <c r="N398" s="20"/>
      <c r="O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  <c r="AN398" s="20"/>
      <c r="AO398" s="20"/>
    </row>
    <row r="399">
      <c r="N399" s="20"/>
      <c r="O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  <c r="AN399" s="20"/>
      <c r="AO399" s="20"/>
    </row>
    <row r="400">
      <c r="N400" s="20"/>
      <c r="O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  <c r="AN400" s="20"/>
      <c r="AO400" s="20"/>
    </row>
    <row r="401">
      <c r="N401" s="20"/>
      <c r="O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  <c r="AN401" s="20"/>
      <c r="AO401" s="20"/>
    </row>
    <row r="402">
      <c r="N402" s="20"/>
      <c r="O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  <c r="AN402" s="20"/>
      <c r="AO402" s="20"/>
    </row>
    <row r="403">
      <c r="N403" s="20"/>
      <c r="O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  <c r="AM403" s="20"/>
      <c r="AN403" s="20"/>
      <c r="AO403" s="20"/>
    </row>
    <row r="404">
      <c r="N404" s="20"/>
      <c r="O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  <c r="AM404" s="20"/>
      <c r="AN404" s="20"/>
      <c r="AO404" s="20"/>
    </row>
    <row r="405">
      <c r="N405" s="20"/>
      <c r="O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  <c r="AM405" s="20"/>
      <c r="AN405" s="20"/>
      <c r="AO405" s="20"/>
    </row>
    <row r="406">
      <c r="N406" s="20"/>
      <c r="O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  <c r="AM406" s="20"/>
      <c r="AN406" s="20"/>
      <c r="AO406" s="20"/>
    </row>
    <row r="407">
      <c r="N407" s="20"/>
      <c r="O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  <c r="AN407" s="20"/>
      <c r="AO407" s="20"/>
    </row>
    <row r="408">
      <c r="N408" s="20"/>
      <c r="O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  <c r="AM408" s="20"/>
      <c r="AN408" s="20"/>
      <c r="AO408" s="20"/>
    </row>
    <row r="409">
      <c r="N409" s="20"/>
      <c r="O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  <c r="AM409" s="20"/>
      <c r="AN409" s="20"/>
      <c r="AO409" s="20"/>
    </row>
    <row r="410">
      <c r="N410" s="20"/>
      <c r="O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  <c r="AM410" s="20"/>
      <c r="AN410" s="20"/>
      <c r="AO410" s="20"/>
    </row>
    <row r="411">
      <c r="N411" s="20"/>
      <c r="O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  <c r="AM411" s="20"/>
      <c r="AN411" s="20"/>
      <c r="AO411" s="20"/>
    </row>
    <row r="412">
      <c r="N412" s="20"/>
      <c r="O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  <c r="AM412" s="20"/>
      <c r="AN412" s="20"/>
      <c r="AO412" s="20"/>
    </row>
    <row r="413">
      <c r="N413" s="20"/>
      <c r="O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  <c r="AM413" s="20"/>
      <c r="AN413" s="20"/>
      <c r="AO413" s="20"/>
    </row>
    <row r="414">
      <c r="N414" s="20"/>
      <c r="O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  <c r="AM414" s="20"/>
      <c r="AN414" s="20"/>
      <c r="AO414" s="20"/>
    </row>
    <row r="415">
      <c r="N415" s="20"/>
      <c r="O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  <c r="AM415" s="20"/>
      <c r="AN415" s="20"/>
      <c r="AO415" s="20"/>
    </row>
    <row r="416">
      <c r="N416" s="20"/>
      <c r="O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  <c r="AM416" s="20"/>
      <c r="AN416" s="20"/>
      <c r="AO416" s="20"/>
    </row>
    <row r="417">
      <c r="N417" s="20"/>
      <c r="O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  <c r="AM417" s="20"/>
      <c r="AN417" s="20"/>
      <c r="AO417" s="20"/>
    </row>
    <row r="418">
      <c r="N418" s="20"/>
      <c r="O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  <c r="AM418" s="20"/>
      <c r="AN418" s="20"/>
      <c r="AO418" s="20"/>
    </row>
    <row r="419">
      <c r="N419" s="20"/>
      <c r="O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  <c r="AM419" s="20"/>
      <c r="AN419" s="20"/>
      <c r="AO419" s="20"/>
    </row>
    <row r="420">
      <c r="N420" s="20"/>
      <c r="O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  <c r="AM420" s="20"/>
      <c r="AN420" s="20"/>
      <c r="AO420" s="20"/>
    </row>
    <row r="421">
      <c r="N421" s="20"/>
      <c r="O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  <c r="AM421" s="20"/>
      <c r="AN421" s="20"/>
      <c r="AO421" s="20"/>
    </row>
    <row r="422">
      <c r="N422" s="20"/>
      <c r="O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  <c r="AM422" s="20"/>
      <c r="AN422" s="20"/>
      <c r="AO422" s="20"/>
    </row>
    <row r="423">
      <c r="N423" s="20"/>
      <c r="O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20"/>
      <c r="AL423" s="20"/>
      <c r="AM423" s="20"/>
      <c r="AN423" s="20"/>
      <c r="AO423" s="20"/>
    </row>
    <row r="424">
      <c r="N424" s="20"/>
      <c r="O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  <c r="AM424" s="20"/>
      <c r="AN424" s="20"/>
      <c r="AO424" s="20"/>
    </row>
    <row r="425">
      <c r="N425" s="20"/>
      <c r="O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  <c r="AM425" s="20"/>
      <c r="AN425" s="20"/>
      <c r="AO425" s="20"/>
    </row>
    <row r="426">
      <c r="N426" s="20"/>
      <c r="O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  <c r="AM426" s="20"/>
      <c r="AN426" s="20"/>
      <c r="AO426" s="20"/>
    </row>
    <row r="427">
      <c r="N427" s="20"/>
      <c r="O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  <c r="AM427" s="20"/>
      <c r="AN427" s="20"/>
      <c r="AO427" s="20"/>
    </row>
    <row r="428">
      <c r="N428" s="20"/>
      <c r="O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  <c r="AM428" s="20"/>
      <c r="AN428" s="20"/>
      <c r="AO428" s="20"/>
    </row>
    <row r="429">
      <c r="N429" s="20"/>
      <c r="O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  <c r="AM429" s="20"/>
      <c r="AN429" s="20"/>
      <c r="AO429" s="20"/>
    </row>
    <row r="430">
      <c r="N430" s="20"/>
      <c r="O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  <c r="AM430" s="20"/>
      <c r="AN430" s="20"/>
      <c r="AO430" s="20"/>
    </row>
    <row r="431">
      <c r="N431" s="20"/>
      <c r="O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  <c r="AM431" s="20"/>
      <c r="AN431" s="20"/>
      <c r="AO431" s="20"/>
    </row>
    <row r="432">
      <c r="N432" s="20"/>
      <c r="O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  <c r="AM432" s="20"/>
      <c r="AN432" s="20"/>
      <c r="AO432" s="20"/>
    </row>
    <row r="433">
      <c r="N433" s="20"/>
      <c r="O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  <c r="AM433" s="20"/>
      <c r="AN433" s="20"/>
      <c r="AO433" s="20"/>
    </row>
    <row r="434">
      <c r="N434" s="20"/>
      <c r="O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  <c r="AM434" s="20"/>
      <c r="AN434" s="20"/>
      <c r="AO434" s="20"/>
    </row>
    <row r="435">
      <c r="N435" s="20"/>
      <c r="O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  <c r="AM435" s="20"/>
      <c r="AN435" s="20"/>
      <c r="AO435" s="20"/>
    </row>
    <row r="436">
      <c r="N436" s="20"/>
      <c r="O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  <c r="AM436" s="20"/>
      <c r="AN436" s="20"/>
      <c r="AO436" s="20"/>
    </row>
    <row r="437">
      <c r="N437" s="20"/>
      <c r="O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  <c r="AM437" s="20"/>
      <c r="AN437" s="20"/>
      <c r="AO437" s="20"/>
    </row>
    <row r="438">
      <c r="N438" s="20"/>
      <c r="O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  <c r="AN438" s="20"/>
      <c r="AO438" s="20"/>
    </row>
    <row r="439">
      <c r="N439" s="20"/>
      <c r="O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  <c r="AN439" s="20"/>
      <c r="AO439" s="20"/>
    </row>
    <row r="440">
      <c r="N440" s="20"/>
      <c r="O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  <c r="AN440" s="20"/>
      <c r="AO440" s="20"/>
    </row>
    <row r="441">
      <c r="N441" s="20"/>
      <c r="O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  <c r="AN441" s="20"/>
      <c r="AO441" s="20"/>
    </row>
    <row r="442">
      <c r="N442" s="20"/>
      <c r="O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  <c r="AM442" s="20"/>
      <c r="AN442" s="20"/>
      <c r="AO442" s="20"/>
    </row>
    <row r="443">
      <c r="N443" s="20"/>
      <c r="O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  <c r="AM443" s="20"/>
      <c r="AN443" s="20"/>
      <c r="AO443" s="20"/>
    </row>
    <row r="444">
      <c r="N444" s="20"/>
      <c r="O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  <c r="AM444" s="20"/>
      <c r="AN444" s="20"/>
      <c r="AO444" s="20"/>
    </row>
    <row r="445">
      <c r="N445" s="20"/>
      <c r="O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  <c r="AM445" s="20"/>
      <c r="AN445" s="20"/>
      <c r="AO445" s="20"/>
    </row>
    <row r="446">
      <c r="N446" s="20"/>
      <c r="O446" s="20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  <c r="AM446" s="20"/>
      <c r="AN446" s="20"/>
      <c r="AO446" s="20"/>
    </row>
    <row r="447">
      <c r="N447" s="20"/>
      <c r="O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  <c r="AM447" s="20"/>
      <c r="AN447" s="20"/>
      <c r="AO447" s="20"/>
    </row>
    <row r="448">
      <c r="N448" s="20"/>
      <c r="O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  <c r="AM448" s="20"/>
      <c r="AN448" s="20"/>
      <c r="AO448" s="20"/>
    </row>
    <row r="449">
      <c r="N449" s="20"/>
      <c r="O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  <c r="AN449" s="20"/>
      <c r="AO449" s="20"/>
    </row>
    <row r="450">
      <c r="N450" s="20"/>
      <c r="O450" s="20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  <c r="AM450" s="20"/>
      <c r="AN450" s="20"/>
      <c r="AO450" s="20"/>
    </row>
    <row r="451">
      <c r="N451" s="20"/>
      <c r="O451" s="20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  <c r="AK451" s="20"/>
      <c r="AL451" s="20"/>
      <c r="AM451" s="20"/>
      <c r="AN451" s="20"/>
      <c r="AO451" s="20"/>
    </row>
    <row r="452">
      <c r="N452" s="20"/>
      <c r="O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  <c r="AM452" s="20"/>
      <c r="AN452" s="20"/>
      <c r="AO452" s="20"/>
    </row>
    <row r="453">
      <c r="N453" s="20"/>
      <c r="O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  <c r="AN453" s="20"/>
      <c r="AO453" s="20"/>
    </row>
    <row r="454">
      <c r="N454" s="20"/>
      <c r="O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  <c r="AM454" s="20"/>
      <c r="AN454" s="20"/>
      <c r="AO454" s="20"/>
    </row>
    <row r="455">
      <c r="N455" s="20"/>
      <c r="O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  <c r="AN455" s="20"/>
      <c r="AO455" s="20"/>
    </row>
    <row r="456">
      <c r="N456" s="20"/>
      <c r="O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  <c r="AN456" s="20"/>
      <c r="AO456" s="20"/>
    </row>
    <row r="457">
      <c r="N457" s="20"/>
      <c r="O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  <c r="AN457" s="20"/>
      <c r="AO457" s="20"/>
    </row>
    <row r="458">
      <c r="N458" s="20"/>
      <c r="O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  <c r="AN458" s="20"/>
      <c r="AO458" s="20"/>
    </row>
    <row r="459">
      <c r="N459" s="20"/>
      <c r="O459" s="20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  <c r="AK459" s="20"/>
      <c r="AL459" s="20"/>
      <c r="AM459" s="20"/>
      <c r="AN459" s="20"/>
      <c r="AO459" s="20"/>
    </row>
    <row r="460">
      <c r="N460" s="20"/>
      <c r="O460" s="20"/>
      <c r="AA460" s="20"/>
      <c r="AB460" s="20"/>
      <c r="AC460" s="20"/>
      <c r="AD460" s="20"/>
      <c r="AE460" s="20"/>
      <c r="AF460" s="20"/>
      <c r="AG460" s="20"/>
      <c r="AH460" s="20"/>
      <c r="AI460" s="20"/>
      <c r="AJ460" s="20"/>
      <c r="AK460" s="20"/>
      <c r="AL460" s="20"/>
      <c r="AM460" s="20"/>
      <c r="AN460" s="20"/>
      <c r="AO460" s="20"/>
    </row>
    <row r="461">
      <c r="N461" s="20"/>
      <c r="O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  <c r="AM461" s="20"/>
      <c r="AN461" s="20"/>
      <c r="AO461" s="20"/>
    </row>
    <row r="462">
      <c r="N462" s="20"/>
      <c r="O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  <c r="AN462" s="20"/>
      <c r="AO462" s="20"/>
    </row>
    <row r="463">
      <c r="N463" s="20"/>
      <c r="O463" s="20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  <c r="AK463" s="20"/>
      <c r="AL463" s="20"/>
      <c r="AM463" s="20"/>
      <c r="AN463" s="20"/>
      <c r="AO463" s="20"/>
    </row>
    <row r="464">
      <c r="N464" s="20"/>
      <c r="O464" s="20"/>
      <c r="AA464" s="20"/>
      <c r="AB464" s="20"/>
      <c r="AC464" s="20"/>
      <c r="AD464" s="20"/>
      <c r="AE464" s="20"/>
      <c r="AF464" s="20"/>
      <c r="AG464" s="20"/>
      <c r="AH464" s="20"/>
      <c r="AI464" s="20"/>
      <c r="AJ464" s="20"/>
      <c r="AK464" s="20"/>
      <c r="AL464" s="20"/>
      <c r="AM464" s="20"/>
      <c r="AN464" s="20"/>
      <c r="AO464" s="20"/>
    </row>
    <row r="465">
      <c r="N465" s="20"/>
      <c r="O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20"/>
      <c r="AL465" s="20"/>
      <c r="AM465" s="20"/>
      <c r="AN465" s="20"/>
      <c r="AO465" s="20"/>
    </row>
    <row r="466">
      <c r="N466" s="20"/>
      <c r="O466" s="20"/>
      <c r="AA466" s="20"/>
      <c r="AB466" s="20"/>
      <c r="AC466" s="20"/>
      <c r="AD466" s="20"/>
      <c r="AE466" s="20"/>
      <c r="AF466" s="20"/>
      <c r="AG466" s="20"/>
      <c r="AH466" s="20"/>
      <c r="AI466" s="20"/>
      <c r="AJ466" s="20"/>
      <c r="AK466" s="20"/>
      <c r="AL466" s="20"/>
      <c r="AM466" s="20"/>
      <c r="AN466" s="20"/>
      <c r="AO466" s="20"/>
    </row>
    <row r="467">
      <c r="N467" s="20"/>
      <c r="O467" s="20"/>
      <c r="AA467" s="20"/>
      <c r="AB467" s="20"/>
      <c r="AC467" s="20"/>
      <c r="AD467" s="20"/>
      <c r="AE467" s="20"/>
      <c r="AF467" s="20"/>
      <c r="AG467" s="20"/>
      <c r="AH467" s="20"/>
      <c r="AI467" s="20"/>
      <c r="AJ467" s="20"/>
      <c r="AK467" s="20"/>
      <c r="AL467" s="20"/>
      <c r="AM467" s="20"/>
      <c r="AN467" s="20"/>
      <c r="AO467" s="20"/>
    </row>
    <row r="468">
      <c r="N468" s="20"/>
      <c r="O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  <c r="AM468" s="20"/>
      <c r="AN468" s="20"/>
      <c r="AO468" s="20"/>
    </row>
    <row r="469">
      <c r="N469" s="20"/>
      <c r="O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  <c r="AM469" s="20"/>
      <c r="AN469" s="20"/>
      <c r="AO469" s="20"/>
    </row>
    <row r="470">
      <c r="N470" s="20"/>
      <c r="O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  <c r="AM470" s="20"/>
      <c r="AN470" s="20"/>
      <c r="AO470" s="20"/>
    </row>
    <row r="471">
      <c r="N471" s="20"/>
      <c r="O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  <c r="AM471" s="20"/>
      <c r="AN471" s="20"/>
      <c r="AO471" s="20"/>
    </row>
    <row r="472">
      <c r="N472" s="20"/>
      <c r="O472" s="20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  <c r="AM472" s="20"/>
      <c r="AN472" s="20"/>
      <c r="AO472" s="20"/>
    </row>
    <row r="473">
      <c r="N473" s="20"/>
      <c r="O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  <c r="AM473" s="20"/>
      <c r="AN473" s="20"/>
      <c r="AO473" s="20"/>
    </row>
    <row r="474">
      <c r="N474" s="20"/>
      <c r="O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  <c r="AN474" s="20"/>
      <c r="AO474" s="20"/>
    </row>
    <row r="475">
      <c r="N475" s="20"/>
      <c r="O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  <c r="AM475" s="20"/>
      <c r="AN475" s="20"/>
      <c r="AO475" s="20"/>
    </row>
    <row r="476">
      <c r="N476" s="20"/>
      <c r="O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  <c r="AM476" s="20"/>
      <c r="AN476" s="20"/>
      <c r="AO476" s="20"/>
    </row>
    <row r="477">
      <c r="N477" s="20"/>
      <c r="O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  <c r="AM477" s="20"/>
      <c r="AN477" s="20"/>
      <c r="AO477" s="20"/>
    </row>
    <row r="478">
      <c r="N478" s="20"/>
      <c r="O478" s="20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  <c r="AM478" s="20"/>
      <c r="AN478" s="20"/>
      <c r="AO478" s="20"/>
    </row>
    <row r="479">
      <c r="N479" s="20"/>
      <c r="O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  <c r="AM479" s="20"/>
      <c r="AN479" s="20"/>
      <c r="AO479" s="20"/>
    </row>
    <row r="480">
      <c r="N480" s="20"/>
      <c r="O480" s="20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  <c r="AM480" s="20"/>
      <c r="AN480" s="20"/>
      <c r="AO480" s="20"/>
    </row>
    <row r="481">
      <c r="N481" s="20"/>
      <c r="O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  <c r="AM481" s="20"/>
      <c r="AN481" s="20"/>
      <c r="AO481" s="20"/>
    </row>
    <row r="482">
      <c r="N482" s="20"/>
      <c r="O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  <c r="AM482" s="20"/>
      <c r="AN482" s="20"/>
      <c r="AO482" s="20"/>
    </row>
    <row r="483">
      <c r="N483" s="20"/>
      <c r="O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  <c r="AM483" s="20"/>
      <c r="AN483" s="20"/>
      <c r="AO483" s="20"/>
    </row>
    <row r="484">
      <c r="N484" s="20"/>
      <c r="O484" s="20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  <c r="AM484" s="20"/>
      <c r="AN484" s="20"/>
      <c r="AO484" s="20"/>
    </row>
    <row r="485">
      <c r="N485" s="20"/>
      <c r="O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  <c r="AM485" s="20"/>
      <c r="AN485" s="20"/>
      <c r="AO485" s="20"/>
    </row>
    <row r="486">
      <c r="N486" s="20"/>
      <c r="O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  <c r="AM486" s="20"/>
      <c r="AN486" s="20"/>
      <c r="AO486" s="20"/>
    </row>
    <row r="487">
      <c r="N487" s="20"/>
      <c r="O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  <c r="AN487" s="20"/>
      <c r="AO487" s="20"/>
    </row>
    <row r="488">
      <c r="N488" s="20"/>
      <c r="O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  <c r="AN488" s="20"/>
      <c r="AO488" s="20"/>
    </row>
    <row r="489">
      <c r="N489" s="20"/>
      <c r="O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  <c r="AM489" s="20"/>
      <c r="AN489" s="20"/>
      <c r="AO489" s="20"/>
    </row>
    <row r="490">
      <c r="N490" s="20"/>
      <c r="O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  <c r="AN490" s="20"/>
      <c r="AO490" s="20"/>
    </row>
    <row r="491">
      <c r="N491" s="20"/>
      <c r="O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  <c r="AM491" s="20"/>
      <c r="AN491" s="20"/>
      <c r="AO491" s="20"/>
    </row>
    <row r="492">
      <c r="N492" s="20"/>
      <c r="O492" s="20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  <c r="AN492" s="20"/>
      <c r="AO492" s="20"/>
    </row>
    <row r="493">
      <c r="N493" s="20"/>
      <c r="O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  <c r="AN493" s="20"/>
      <c r="AO493" s="20"/>
    </row>
    <row r="494">
      <c r="N494" s="20"/>
      <c r="O494" s="20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  <c r="AN494" s="20"/>
      <c r="AO494" s="20"/>
    </row>
    <row r="495">
      <c r="N495" s="20"/>
      <c r="O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  <c r="AN495" s="20"/>
      <c r="AO495" s="20"/>
    </row>
    <row r="496">
      <c r="N496" s="20"/>
      <c r="O496" s="20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  <c r="AM496" s="20"/>
      <c r="AN496" s="20"/>
      <c r="AO496" s="20"/>
    </row>
    <row r="497">
      <c r="N497" s="20"/>
      <c r="O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20"/>
      <c r="AN497" s="20"/>
      <c r="AO497" s="20"/>
    </row>
    <row r="498">
      <c r="N498" s="20"/>
      <c r="O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  <c r="AN498" s="20"/>
      <c r="AO498" s="20"/>
    </row>
    <row r="499">
      <c r="N499" s="20"/>
      <c r="O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  <c r="AM499" s="20"/>
      <c r="AN499" s="20"/>
      <c r="AO499" s="20"/>
    </row>
    <row r="500">
      <c r="N500" s="20"/>
      <c r="O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  <c r="AN500" s="20"/>
      <c r="AO500" s="20"/>
    </row>
    <row r="501">
      <c r="N501" s="20"/>
      <c r="O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  <c r="AN501" s="20"/>
      <c r="AO501" s="20"/>
    </row>
    <row r="502">
      <c r="N502" s="20"/>
      <c r="O502" s="20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  <c r="AN502" s="20"/>
      <c r="AO502" s="20"/>
    </row>
    <row r="503">
      <c r="N503" s="20"/>
      <c r="O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  <c r="AN503" s="20"/>
      <c r="AO503" s="20"/>
    </row>
    <row r="504">
      <c r="N504" s="20"/>
      <c r="O504" s="20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  <c r="AN504" s="20"/>
      <c r="AO504" s="20"/>
    </row>
    <row r="505">
      <c r="N505" s="20"/>
      <c r="O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  <c r="AM505" s="20"/>
      <c r="AN505" s="20"/>
      <c r="AO505" s="20"/>
    </row>
    <row r="506">
      <c r="N506" s="20"/>
      <c r="O506" s="20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  <c r="AN506" s="20"/>
      <c r="AO506" s="20"/>
    </row>
    <row r="507">
      <c r="N507" s="20"/>
      <c r="O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  <c r="AM507" s="20"/>
      <c r="AN507" s="20"/>
      <c r="AO507" s="20"/>
    </row>
    <row r="508">
      <c r="N508" s="20"/>
      <c r="O508" s="20"/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  <c r="AM508" s="20"/>
      <c r="AN508" s="20"/>
      <c r="AO508" s="20"/>
    </row>
    <row r="509">
      <c r="N509" s="20"/>
      <c r="O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  <c r="AM509" s="20"/>
      <c r="AN509" s="20"/>
      <c r="AO509" s="20"/>
    </row>
    <row r="510">
      <c r="N510" s="20"/>
      <c r="O510" s="20"/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  <c r="AM510" s="20"/>
      <c r="AN510" s="20"/>
      <c r="AO510" s="20"/>
    </row>
    <row r="511">
      <c r="N511" s="20"/>
      <c r="O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  <c r="AN511" s="20"/>
      <c r="AO511" s="20"/>
    </row>
    <row r="512">
      <c r="N512" s="20"/>
      <c r="O512" s="20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  <c r="AM512" s="20"/>
      <c r="AN512" s="20"/>
      <c r="AO512" s="20"/>
    </row>
    <row r="513">
      <c r="N513" s="20"/>
      <c r="O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  <c r="AM513" s="20"/>
      <c r="AN513" s="20"/>
      <c r="AO513" s="20"/>
    </row>
    <row r="514">
      <c r="N514" s="20"/>
      <c r="O514" s="20"/>
      <c r="AA514" s="20"/>
      <c r="AB514" s="20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  <c r="AM514" s="20"/>
      <c r="AN514" s="20"/>
      <c r="AO514" s="20"/>
    </row>
    <row r="515">
      <c r="N515" s="20"/>
      <c r="O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  <c r="AM515" s="20"/>
      <c r="AN515" s="20"/>
      <c r="AO515" s="20"/>
    </row>
    <row r="516">
      <c r="N516" s="20"/>
      <c r="O516" s="20"/>
      <c r="AA516" s="20"/>
      <c r="AB516" s="20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  <c r="AM516" s="20"/>
      <c r="AN516" s="20"/>
      <c r="AO516" s="20"/>
    </row>
    <row r="517">
      <c r="N517" s="20"/>
      <c r="O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  <c r="AL517" s="20"/>
      <c r="AM517" s="20"/>
      <c r="AN517" s="20"/>
      <c r="AO517" s="20"/>
    </row>
    <row r="518">
      <c r="N518" s="20"/>
      <c r="O518" s="20"/>
      <c r="AA518" s="20"/>
      <c r="AB518" s="20"/>
      <c r="AC518" s="20"/>
      <c r="AD518" s="20"/>
      <c r="AE518" s="20"/>
      <c r="AF518" s="20"/>
      <c r="AG518" s="20"/>
      <c r="AH518" s="20"/>
      <c r="AI518" s="20"/>
      <c r="AJ518" s="20"/>
      <c r="AK518" s="20"/>
      <c r="AL518" s="20"/>
      <c r="AM518" s="20"/>
      <c r="AN518" s="20"/>
      <c r="AO518" s="20"/>
    </row>
    <row r="519">
      <c r="N519" s="20"/>
      <c r="O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20"/>
      <c r="AL519" s="20"/>
      <c r="AM519" s="20"/>
      <c r="AN519" s="20"/>
      <c r="AO519" s="20"/>
    </row>
    <row r="520">
      <c r="N520" s="20"/>
      <c r="O520" s="20"/>
      <c r="AA520" s="20"/>
      <c r="AB520" s="20"/>
      <c r="AC520" s="20"/>
      <c r="AD520" s="20"/>
      <c r="AE520" s="20"/>
      <c r="AF520" s="20"/>
      <c r="AG520" s="20"/>
      <c r="AH520" s="20"/>
      <c r="AI520" s="20"/>
      <c r="AJ520" s="20"/>
      <c r="AK520" s="20"/>
      <c r="AL520" s="20"/>
      <c r="AM520" s="20"/>
      <c r="AN520" s="20"/>
      <c r="AO520" s="20"/>
    </row>
    <row r="521">
      <c r="N521" s="20"/>
      <c r="O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  <c r="AL521" s="20"/>
      <c r="AM521" s="20"/>
      <c r="AN521" s="20"/>
      <c r="AO521" s="20"/>
    </row>
    <row r="522">
      <c r="N522" s="20"/>
      <c r="O522" s="20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  <c r="AM522" s="20"/>
      <c r="AN522" s="20"/>
      <c r="AO522" s="20"/>
    </row>
    <row r="523">
      <c r="N523" s="20"/>
      <c r="O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  <c r="AM523" s="20"/>
      <c r="AN523" s="20"/>
      <c r="AO523" s="20"/>
    </row>
    <row r="524">
      <c r="N524" s="20"/>
      <c r="O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/>
      <c r="AN524" s="20"/>
      <c r="AO524" s="20"/>
    </row>
    <row r="525">
      <c r="N525" s="20"/>
      <c r="O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  <c r="AL525" s="20"/>
      <c r="AM525" s="20"/>
      <c r="AN525" s="20"/>
      <c r="AO525" s="20"/>
    </row>
    <row r="526">
      <c r="N526" s="20"/>
      <c r="O526" s="20"/>
      <c r="AA526" s="20"/>
      <c r="AB526" s="20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  <c r="AM526" s="20"/>
      <c r="AN526" s="20"/>
      <c r="AO526" s="20"/>
    </row>
    <row r="527">
      <c r="N527" s="20"/>
      <c r="O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20"/>
      <c r="AN527" s="20"/>
      <c r="AO527" s="20"/>
    </row>
    <row r="528">
      <c r="N528" s="20"/>
      <c r="O528" s="20"/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  <c r="AM528" s="20"/>
      <c r="AN528" s="20"/>
      <c r="AO528" s="20"/>
    </row>
    <row r="529">
      <c r="N529" s="20"/>
      <c r="O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  <c r="AM529" s="20"/>
      <c r="AN529" s="20"/>
      <c r="AO529" s="20"/>
    </row>
    <row r="530">
      <c r="N530" s="20"/>
      <c r="O530" s="20"/>
      <c r="AA530" s="20"/>
      <c r="AB530" s="20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  <c r="AM530" s="20"/>
      <c r="AN530" s="20"/>
      <c r="AO530" s="20"/>
    </row>
    <row r="531">
      <c r="N531" s="20"/>
      <c r="O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  <c r="AM531" s="20"/>
      <c r="AN531" s="20"/>
      <c r="AO531" s="20"/>
    </row>
    <row r="532">
      <c r="N532" s="20"/>
      <c r="O532" s="20"/>
      <c r="AA532" s="20"/>
      <c r="AB532" s="20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  <c r="AM532" s="20"/>
      <c r="AN532" s="20"/>
      <c r="AO532" s="20"/>
    </row>
    <row r="533">
      <c r="N533" s="20"/>
      <c r="O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  <c r="AM533" s="20"/>
      <c r="AN533" s="20"/>
      <c r="AO533" s="20"/>
    </row>
    <row r="534">
      <c r="N534" s="20"/>
      <c r="O534" s="20"/>
      <c r="AA534" s="20"/>
      <c r="AB534" s="20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  <c r="AM534" s="20"/>
      <c r="AN534" s="20"/>
      <c r="AO534" s="20"/>
    </row>
    <row r="535">
      <c r="N535" s="20"/>
      <c r="O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  <c r="AM535" s="20"/>
      <c r="AN535" s="20"/>
      <c r="AO535" s="20"/>
    </row>
    <row r="536">
      <c r="N536" s="20"/>
      <c r="O536" s="20"/>
      <c r="AA536" s="20"/>
      <c r="AB536" s="20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  <c r="AM536" s="20"/>
      <c r="AN536" s="20"/>
      <c r="AO536" s="20"/>
    </row>
    <row r="537">
      <c r="N537" s="20"/>
      <c r="O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  <c r="AM537" s="20"/>
      <c r="AN537" s="20"/>
      <c r="AO537" s="20"/>
    </row>
    <row r="538">
      <c r="N538" s="20"/>
      <c r="O538" s="20"/>
      <c r="AA538" s="20"/>
      <c r="AB538" s="20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  <c r="AM538" s="20"/>
      <c r="AN538" s="20"/>
      <c r="AO538" s="20"/>
    </row>
    <row r="539">
      <c r="N539" s="20"/>
      <c r="O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  <c r="AM539" s="20"/>
      <c r="AN539" s="20"/>
      <c r="AO539" s="20"/>
    </row>
    <row r="540">
      <c r="N540" s="20"/>
      <c r="O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  <c r="AM540" s="20"/>
      <c r="AN540" s="20"/>
      <c r="AO540" s="20"/>
    </row>
    <row r="541">
      <c r="N541" s="20"/>
      <c r="O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  <c r="AM541" s="20"/>
      <c r="AN541" s="20"/>
      <c r="AO541" s="20"/>
    </row>
    <row r="542">
      <c r="N542" s="20"/>
      <c r="O542" s="20"/>
      <c r="AA542" s="20"/>
      <c r="AB542" s="20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  <c r="AM542" s="20"/>
      <c r="AN542" s="20"/>
      <c r="AO542" s="20"/>
    </row>
    <row r="543">
      <c r="N543" s="20"/>
      <c r="O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  <c r="AM543" s="20"/>
      <c r="AN543" s="20"/>
      <c r="AO543" s="20"/>
    </row>
    <row r="544">
      <c r="N544" s="20"/>
      <c r="O544" s="20"/>
      <c r="AA544" s="20"/>
      <c r="AB544" s="20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  <c r="AM544" s="20"/>
      <c r="AN544" s="20"/>
      <c r="AO544" s="20"/>
    </row>
    <row r="545">
      <c r="N545" s="20"/>
      <c r="O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  <c r="AN545" s="20"/>
      <c r="AO545" s="20"/>
    </row>
    <row r="546">
      <c r="N546" s="20"/>
      <c r="O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  <c r="AN546" s="20"/>
      <c r="AO546" s="20"/>
    </row>
    <row r="547">
      <c r="N547" s="20"/>
      <c r="O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  <c r="AN547" s="20"/>
      <c r="AO547" s="20"/>
    </row>
    <row r="548">
      <c r="N548" s="20"/>
      <c r="O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  <c r="AN548" s="20"/>
      <c r="AO548" s="20"/>
    </row>
    <row r="549">
      <c r="N549" s="20"/>
      <c r="O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  <c r="AN549" s="20"/>
      <c r="AO549" s="20"/>
    </row>
    <row r="550">
      <c r="N550" s="20"/>
      <c r="O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  <c r="AN550" s="20"/>
      <c r="AO550" s="20"/>
    </row>
    <row r="551">
      <c r="N551" s="20"/>
      <c r="O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  <c r="AM551" s="20"/>
      <c r="AN551" s="20"/>
      <c r="AO551" s="20"/>
    </row>
    <row r="552">
      <c r="N552" s="20"/>
      <c r="O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  <c r="AM552" s="20"/>
      <c r="AN552" s="20"/>
      <c r="AO552" s="20"/>
    </row>
    <row r="553">
      <c r="N553" s="20"/>
      <c r="O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  <c r="AN553" s="20"/>
      <c r="AO553" s="20"/>
    </row>
    <row r="554">
      <c r="N554" s="20"/>
      <c r="O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  <c r="AM554" s="20"/>
      <c r="AN554" s="20"/>
      <c r="AO554" s="20"/>
    </row>
    <row r="555">
      <c r="N555" s="20"/>
      <c r="O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  <c r="AN555" s="20"/>
      <c r="AO555" s="20"/>
    </row>
    <row r="556">
      <c r="N556" s="20"/>
      <c r="O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  <c r="AN556" s="20"/>
      <c r="AO556" s="20"/>
    </row>
    <row r="557">
      <c r="N557" s="20"/>
      <c r="O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  <c r="AN557" s="20"/>
      <c r="AO557" s="20"/>
    </row>
    <row r="558">
      <c r="N558" s="20"/>
      <c r="O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  <c r="AN558" s="20"/>
      <c r="AO558" s="20"/>
    </row>
    <row r="559">
      <c r="N559" s="20"/>
      <c r="O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  <c r="AN559" s="20"/>
      <c r="AO559" s="20"/>
    </row>
    <row r="560">
      <c r="N560" s="20"/>
      <c r="O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  <c r="AN560" s="20"/>
      <c r="AO560" s="20"/>
    </row>
    <row r="561">
      <c r="N561" s="20"/>
      <c r="O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  <c r="AN561" s="20"/>
      <c r="AO561" s="20"/>
    </row>
    <row r="562">
      <c r="N562" s="20"/>
      <c r="O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  <c r="AN562" s="20"/>
      <c r="AO562" s="20"/>
    </row>
    <row r="563">
      <c r="N563" s="20"/>
      <c r="O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  <c r="AN563" s="20"/>
      <c r="AO563" s="20"/>
    </row>
    <row r="564">
      <c r="N564" s="20"/>
      <c r="O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  <c r="AN564" s="20"/>
      <c r="AO564" s="20"/>
    </row>
    <row r="565">
      <c r="N565" s="20"/>
      <c r="O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  <c r="AN565" s="20"/>
      <c r="AO565" s="20"/>
    </row>
    <row r="566">
      <c r="N566" s="20"/>
      <c r="O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  <c r="AN566" s="20"/>
      <c r="AO566" s="20"/>
    </row>
    <row r="567">
      <c r="N567" s="20"/>
      <c r="O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  <c r="AN567" s="20"/>
      <c r="AO567" s="20"/>
    </row>
    <row r="568">
      <c r="N568" s="20"/>
      <c r="O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  <c r="AM568" s="20"/>
      <c r="AN568" s="20"/>
      <c r="AO568" s="20"/>
    </row>
    <row r="569">
      <c r="N569" s="20"/>
      <c r="O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  <c r="AN569" s="20"/>
      <c r="AO569" s="20"/>
    </row>
    <row r="570">
      <c r="N570" s="20"/>
      <c r="O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  <c r="AN570" s="20"/>
      <c r="AO570" s="20"/>
    </row>
    <row r="571">
      <c r="N571" s="20"/>
      <c r="O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  <c r="AN571" s="20"/>
      <c r="AO571" s="20"/>
    </row>
    <row r="572">
      <c r="N572" s="20"/>
      <c r="O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  <c r="AN572" s="20"/>
      <c r="AO572" s="20"/>
    </row>
    <row r="573">
      <c r="N573" s="20"/>
      <c r="O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  <c r="AN573" s="20"/>
      <c r="AO573" s="20"/>
    </row>
    <row r="574">
      <c r="N574" s="20"/>
      <c r="O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  <c r="AN574" s="20"/>
      <c r="AO574" s="20"/>
    </row>
    <row r="575">
      <c r="N575" s="20"/>
      <c r="O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  <c r="AN575" s="20"/>
      <c r="AO575" s="20"/>
    </row>
    <row r="576">
      <c r="N576" s="20"/>
      <c r="O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  <c r="AN576" s="20"/>
      <c r="AO576" s="20"/>
    </row>
    <row r="577">
      <c r="N577" s="20"/>
      <c r="O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  <c r="AN577" s="20"/>
      <c r="AO577" s="20"/>
    </row>
    <row r="578">
      <c r="N578" s="20"/>
      <c r="O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  <c r="AN578" s="20"/>
      <c r="AO578" s="20"/>
    </row>
    <row r="579">
      <c r="N579" s="20"/>
      <c r="O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  <c r="AN579" s="20"/>
      <c r="AO579" s="20"/>
    </row>
    <row r="580">
      <c r="N580" s="20"/>
      <c r="O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  <c r="AN580" s="20"/>
      <c r="AO580" s="20"/>
    </row>
    <row r="581">
      <c r="N581" s="20"/>
      <c r="O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  <c r="AN581" s="20"/>
      <c r="AO581" s="20"/>
    </row>
    <row r="582">
      <c r="N582" s="20"/>
      <c r="O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  <c r="AN582" s="20"/>
      <c r="AO582" s="20"/>
    </row>
    <row r="583">
      <c r="N583" s="20"/>
      <c r="O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  <c r="AN583" s="20"/>
      <c r="AO583" s="20"/>
    </row>
    <row r="584">
      <c r="N584" s="20"/>
      <c r="O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  <c r="AN584" s="20"/>
      <c r="AO584" s="20"/>
    </row>
    <row r="585">
      <c r="N585" s="20"/>
      <c r="O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  <c r="AN585" s="20"/>
      <c r="AO585" s="20"/>
    </row>
    <row r="586">
      <c r="N586" s="20"/>
      <c r="O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  <c r="AN586" s="20"/>
      <c r="AO586" s="20"/>
    </row>
    <row r="587">
      <c r="N587" s="20"/>
      <c r="O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  <c r="AN587" s="20"/>
      <c r="AO587" s="20"/>
    </row>
    <row r="588">
      <c r="N588" s="20"/>
      <c r="O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  <c r="AN588" s="20"/>
      <c r="AO588" s="20"/>
    </row>
    <row r="589">
      <c r="N589" s="20"/>
      <c r="O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  <c r="AN589" s="20"/>
      <c r="AO589" s="20"/>
    </row>
    <row r="590">
      <c r="N590" s="20"/>
      <c r="O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  <c r="AN590" s="20"/>
      <c r="AO590" s="20"/>
    </row>
    <row r="591">
      <c r="N591" s="20"/>
      <c r="O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  <c r="AN591" s="20"/>
      <c r="AO591" s="20"/>
    </row>
    <row r="592">
      <c r="N592" s="20"/>
      <c r="O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  <c r="AN592" s="20"/>
      <c r="AO592" s="20"/>
    </row>
    <row r="593">
      <c r="N593" s="20"/>
      <c r="O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  <c r="AN593" s="20"/>
      <c r="AO593" s="20"/>
    </row>
    <row r="594">
      <c r="N594" s="20"/>
      <c r="O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  <c r="AN594" s="20"/>
      <c r="AO594" s="20"/>
    </row>
    <row r="595">
      <c r="N595" s="20"/>
      <c r="O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  <c r="AN595" s="20"/>
      <c r="AO595" s="20"/>
    </row>
    <row r="596">
      <c r="N596" s="20"/>
      <c r="O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  <c r="AN596" s="20"/>
      <c r="AO596" s="20"/>
    </row>
    <row r="597">
      <c r="N597" s="20"/>
      <c r="O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  <c r="AN597" s="20"/>
      <c r="AO597" s="20"/>
    </row>
    <row r="598">
      <c r="N598" s="20"/>
      <c r="O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  <c r="AN598" s="20"/>
      <c r="AO598" s="20"/>
    </row>
    <row r="599">
      <c r="N599" s="20"/>
      <c r="O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  <c r="AN599" s="20"/>
      <c r="AO599" s="20"/>
    </row>
    <row r="600">
      <c r="N600" s="20"/>
      <c r="O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  <c r="AN600" s="20"/>
      <c r="AO600" s="20"/>
    </row>
    <row r="601">
      <c r="N601" s="20"/>
      <c r="O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  <c r="AN601" s="20"/>
      <c r="AO601" s="20"/>
    </row>
    <row r="602">
      <c r="N602" s="20"/>
      <c r="O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  <c r="AN602" s="20"/>
      <c r="AO602" s="20"/>
    </row>
    <row r="603">
      <c r="N603" s="20"/>
      <c r="O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  <c r="AN603" s="20"/>
      <c r="AO603" s="20"/>
    </row>
    <row r="604">
      <c r="N604" s="20"/>
      <c r="O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  <c r="AN604" s="20"/>
      <c r="AO604" s="20"/>
    </row>
    <row r="605">
      <c r="N605" s="20"/>
      <c r="O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  <c r="AN605" s="20"/>
      <c r="AO605" s="20"/>
    </row>
    <row r="606">
      <c r="N606" s="20"/>
      <c r="O606" s="20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  <c r="AN606" s="20"/>
      <c r="AO606" s="20"/>
    </row>
    <row r="607">
      <c r="N607" s="20"/>
      <c r="O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  <c r="AN607" s="20"/>
      <c r="AO607" s="20"/>
    </row>
    <row r="608">
      <c r="N608" s="20"/>
      <c r="O608" s="20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  <c r="AN608" s="20"/>
      <c r="AO608" s="20"/>
    </row>
    <row r="609">
      <c r="N609" s="20"/>
      <c r="O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  <c r="AN609" s="20"/>
      <c r="AO609" s="20"/>
    </row>
    <row r="610">
      <c r="N610" s="20"/>
      <c r="O610" s="20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  <c r="AN610" s="20"/>
      <c r="AO610" s="20"/>
    </row>
    <row r="611">
      <c r="N611" s="20"/>
      <c r="O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  <c r="AN611" s="20"/>
      <c r="AO611" s="20"/>
    </row>
    <row r="612">
      <c r="N612" s="20"/>
      <c r="O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  <c r="AN612" s="20"/>
      <c r="AO612" s="20"/>
    </row>
    <row r="613">
      <c r="N613" s="20"/>
      <c r="O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  <c r="AN613" s="20"/>
      <c r="AO613" s="20"/>
    </row>
    <row r="614">
      <c r="N614" s="20"/>
      <c r="O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  <c r="AN614" s="20"/>
      <c r="AO614" s="20"/>
    </row>
    <row r="615">
      <c r="N615" s="20"/>
      <c r="O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  <c r="AN615" s="20"/>
      <c r="AO615" s="20"/>
    </row>
    <row r="616">
      <c r="N616" s="20"/>
      <c r="O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  <c r="AN616" s="20"/>
      <c r="AO616" s="20"/>
    </row>
    <row r="617">
      <c r="N617" s="20"/>
      <c r="O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  <c r="AN617" s="20"/>
      <c r="AO617" s="20"/>
    </row>
    <row r="618">
      <c r="N618" s="20"/>
      <c r="O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  <c r="AN618" s="20"/>
      <c r="AO618" s="20"/>
    </row>
    <row r="619">
      <c r="N619" s="20"/>
      <c r="O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  <c r="AN619" s="20"/>
      <c r="AO619" s="20"/>
    </row>
    <row r="620">
      <c r="N620" s="20"/>
      <c r="O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  <c r="AN620" s="20"/>
      <c r="AO620" s="20"/>
    </row>
    <row r="621">
      <c r="N621" s="20"/>
      <c r="O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  <c r="AN621" s="20"/>
      <c r="AO621" s="20"/>
    </row>
    <row r="622">
      <c r="N622" s="20"/>
      <c r="O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  <c r="AN622" s="20"/>
      <c r="AO622" s="20"/>
    </row>
    <row r="623">
      <c r="N623" s="20"/>
      <c r="O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  <c r="AN623" s="20"/>
      <c r="AO623" s="20"/>
    </row>
    <row r="624">
      <c r="N624" s="20"/>
      <c r="O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  <c r="AN624" s="20"/>
      <c r="AO624" s="20"/>
    </row>
    <row r="625">
      <c r="N625" s="20"/>
      <c r="O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  <c r="AN625" s="20"/>
      <c r="AO625" s="20"/>
    </row>
    <row r="626">
      <c r="N626" s="20"/>
      <c r="O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  <c r="AN626" s="20"/>
      <c r="AO626" s="20"/>
    </row>
    <row r="627">
      <c r="N627" s="20"/>
      <c r="O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  <c r="AN627" s="20"/>
      <c r="AO627" s="20"/>
    </row>
    <row r="628">
      <c r="N628" s="20"/>
      <c r="O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  <c r="AN628" s="20"/>
      <c r="AO628" s="20"/>
    </row>
    <row r="629">
      <c r="N629" s="20"/>
      <c r="O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  <c r="AN629" s="20"/>
      <c r="AO629" s="20"/>
    </row>
    <row r="630">
      <c r="N630" s="20"/>
      <c r="O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  <c r="AN630" s="20"/>
      <c r="AO630" s="20"/>
    </row>
    <row r="631">
      <c r="N631" s="20"/>
      <c r="O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  <c r="AN631" s="20"/>
      <c r="AO631" s="20"/>
    </row>
    <row r="632">
      <c r="N632" s="20"/>
      <c r="O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  <c r="AN632" s="20"/>
      <c r="AO632" s="20"/>
    </row>
    <row r="633">
      <c r="N633" s="20"/>
      <c r="O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  <c r="AN633" s="20"/>
      <c r="AO633" s="20"/>
    </row>
    <row r="634">
      <c r="N634" s="20"/>
      <c r="O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  <c r="AN634" s="20"/>
      <c r="AO634" s="20"/>
    </row>
    <row r="635">
      <c r="N635" s="20"/>
      <c r="O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  <c r="AN635" s="20"/>
      <c r="AO635" s="20"/>
    </row>
    <row r="636">
      <c r="N636" s="20"/>
      <c r="O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  <c r="AN636" s="20"/>
      <c r="AO636" s="20"/>
    </row>
    <row r="637">
      <c r="N637" s="20"/>
      <c r="O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  <c r="AN637" s="20"/>
      <c r="AO637" s="20"/>
    </row>
    <row r="638">
      <c r="N638" s="20"/>
      <c r="O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  <c r="AN638" s="20"/>
      <c r="AO638" s="20"/>
    </row>
    <row r="639">
      <c r="N639" s="20"/>
      <c r="O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  <c r="AN639" s="20"/>
      <c r="AO639" s="20"/>
    </row>
    <row r="640">
      <c r="N640" s="20"/>
      <c r="O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  <c r="AN640" s="20"/>
      <c r="AO640" s="20"/>
    </row>
    <row r="641">
      <c r="N641" s="20"/>
      <c r="O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  <c r="AN641" s="20"/>
      <c r="AO641" s="20"/>
    </row>
    <row r="642">
      <c r="N642" s="20"/>
      <c r="O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  <c r="AN642" s="20"/>
      <c r="AO642" s="20"/>
    </row>
    <row r="643">
      <c r="N643" s="20"/>
      <c r="O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  <c r="AN643" s="20"/>
      <c r="AO643" s="20"/>
    </row>
    <row r="644">
      <c r="N644" s="20"/>
      <c r="O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  <c r="AN644" s="20"/>
      <c r="AO644" s="20"/>
    </row>
    <row r="645">
      <c r="N645" s="20"/>
      <c r="O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  <c r="AN645" s="20"/>
      <c r="AO645" s="20"/>
    </row>
    <row r="646">
      <c r="N646" s="20"/>
      <c r="O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  <c r="AN646" s="20"/>
      <c r="AO646" s="20"/>
    </row>
    <row r="647">
      <c r="N647" s="20"/>
      <c r="O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  <c r="AM647" s="20"/>
      <c r="AN647" s="20"/>
      <c r="AO647" s="20"/>
    </row>
    <row r="648">
      <c r="N648" s="20"/>
      <c r="O648" s="20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  <c r="AM648" s="20"/>
      <c r="AN648" s="20"/>
      <c r="AO648" s="20"/>
    </row>
    <row r="649">
      <c r="N649" s="20"/>
      <c r="O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  <c r="AN649" s="20"/>
      <c r="AO649" s="20"/>
    </row>
    <row r="650">
      <c r="N650" s="20"/>
      <c r="O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  <c r="AN650" s="20"/>
      <c r="AO650" s="20"/>
    </row>
    <row r="651">
      <c r="N651" s="20"/>
      <c r="O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  <c r="AN651" s="20"/>
      <c r="AO651" s="20"/>
    </row>
    <row r="652">
      <c r="N652" s="20"/>
      <c r="O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  <c r="AN652" s="20"/>
      <c r="AO652" s="20"/>
    </row>
    <row r="653">
      <c r="N653" s="20"/>
      <c r="O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  <c r="AN653" s="20"/>
      <c r="AO653" s="20"/>
    </row>
    <row r="654">
      <c r="N654" s="20"/>
      <c r="O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  <c r="AN654" s="20"/>
      <c r="AO654" s="20"/>
    </row>
    <row r="655">
      <c r="N655" s="20"/>
      <c r="O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  <c r="AN655" s="20"/>
      <c r="AO655" s="20"/>
    </row>
    <row r="656">
      <c r="N656" s="20"/>
      <c r="O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  <c r="AN656" s="20"/>
      <c r="AO656" s="20"/>
    </row>
    <row r="657">
      <c r="N657" s="20"/>
      <c r="O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  <c r="AN657" s="20"/>
      <c r="AO657" s="20"/>
    </row>
    <row r="658">
      <c r="N658" s="20"/>
      <c r="O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  <c r="AN658" s="20"/>
      <c r="AO658" s="20"/>
    </row>
    <row r="659">
      <c r="N659" s="20"/>
      <c r="O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  <c r="AN659" s="20"/>
      <c r="AO659" s="20"/>
    </row>
    <row r="660">
      <c r="N660" s="20"/>
      <c r="O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  <c r="AN660" s="20"/>
      <c r="AO660" s="20"/>
    </row>
    <row r="661">
      <c r="N661" s="20"/>
      <c r="O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  <c r="AN661" s="20"/>
      <c r="AO661" s="20"/>
    </row>
    <row r="662">
      <c r="N662" s="20"/>
      <c r="O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  <c r="AN662" s="20"/>
      <c r="AO662" s="20"/>
    </row>
    <row r="663">
      <c r="N663" s="20"/>
      <c r="O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  <c r="AN663" s="20"/>
      <c r="AO663" s="20"/>
    </row>
    <row r="664">
      <c r="N664" s="20"/>
      <c r="O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  <c r="AN664" s="20"/>
      <c r="AO664" s="20"/>
    </row>
    <row r="665">
      <c r="N665" s="20"/>
      <c r="O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  <c r="AN665" s="20"/>
      <c r="AO665" s="20"/>
    </row>
    <row r="666">
      <c r="N666" s="20"/>
      <c r="O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  <c r="AN666" s="20"/>
      <c r="AO666" s="20"/>
    </row>
    <row r="667">
      <c r="N667" s="20"/>
      <c r="O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  <c r="AN667" s="20"/>
      <c r="AO667" s="20"/>
    </row>
    <row r="668">
      <c r="N668" s="20"/>
      <c r="O668" s="20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  <c r="AM668" s="20"/>
      <c r="AN668" s="20"/>
      <c r="AO668" s="20"/>
    </row>
    <row r="669">
      <c r="N669" s="20"/>
      <c r="O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  <c r="AN669" s="20"/>
      <c r="AO669" s="20"/>
    </row>
    <row r="670">
      <c r="N670" s="20"/>
      <c r="O670" s="20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  <c r="AM670" s="20"/>
      <c r="AN670" s="20"/>
      <c r="AO670" s="20"/>
    </row>
    <row r="671">
      <c r="N671" s="20"/>
      <c r="O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  <c r="AM671" s="20"/>
      <c r="AN671" s="20"/>
      <c r="AO671" s="20"/>
    </row>
    <row r="672">
      <c r="N672" s="20"/>
      <c r="O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  <c r="AM672" s="20"/>
      <c r="AN672" s="20"/>
      <c r="AO672" s="20"/>
    </row>
    <row r="673">
      <c r="N673" s="20"/>
      <c r="O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  <c r="AM673" s="20"/>
      <c r="AN673" s="20"/>
      <c r="AO673" s="20"/>
    </row>
    <row r="674">
      <c r="N674" s="20"/>
      <c r="O674" s="20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  <c r="AM674" s="20"/>
      <c r="AN674" s="20"/>
      <c r="AO674" s="20"/>
    </row>
    <row r="675">
      <c r="N675" s="20"/>
      <c r="O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  <c r="AM675" s="20"/>
      <c r="AN675" s="20"/>
      <c r="AO675" s="20"/>
    </row>
    <row r="676">
      <c r="N676" s="20"/>
      <c r="O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  <c r="AM676" s="20"/>
      <c r="AN676" s="20"/>
      <c r="AO676" s="20"/>
    </row>
    <row r="677">
      <c r="N677" s="20"/>
      <c r="O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  <c r="AM677" s="20"/>
      <c r="AN677" s="20"/>
      <c r="AO677" s="20"/>
    </row>
    <row r="678">
      <c r="N678" s="20"/>
      <c r="O678" s="20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  <c r="AM678" s="20"/>
      <c r="AN678" s="20"/>
      <c r="AO678" s="20"/>
    </row>
    <row r="679">
      <c r="N679" s="20"/>
      <c r="O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  <c r="AN679" s="20"/>
      <c r="AO679" s="20"/>
    </row>
    <row r="680">
      <c r="N680" s="20"/>
      <c r="O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  <c r="AN680" s="20"/>
      <c r="AO680" s="20"/>
    </row>
    <row r="681">
      <c r="N681" s="20"/>
      <c r="O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  <c r="AN681" s="20"/>
      <c r="AO681" s="20"/>
    </row>
    <row r="682">
      <c r="N682" s="20"/>
      <c r="O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  <c r="AN682" s="20"/>
      <c r="AO682" s="20"/>
    </row>
    <row r="683">
      <c r="N683" s="20"/>
      <c r="O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  <c r="AN683" s="20"/>
      <c r="AO683" s="20"/>
    </row>
    <row r="684">
      <c r="N684" s="20"/>
      <c r="O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  <c r="AN684" s="20"/>
      <c r="AO684" s="20"/>
    </row>
    <row r="685">
      <c r="N685" s="20"/>
      <c r="O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  <c r="AN685" s="20"/>
      <c r="AO685" s="20"/>
    </row>
    <row r="686">
      <c r="N686" s="20"/>
      <c r="O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  <c r="AN686" s="20"/>
      <c r="AO686" s="20"/>
    </row>
    <row r="687">
      <c r="N687" s="20"/>
      <c r="O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  <c r="AN687" s="20"/>
      <c r="AO687" s="20"/>
    </row>
    <row r="688">
      <c r="N688" s="20"/>
      <c r="O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  <c r="AN688" s="20"/>
      <c r="AO688" s="20"/>
    </row>
    <row r="689">
      <c r="N689" s="20"/>
      <c r="O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  <c r="AN689" s="20"/>
      <c r="AO689" s="20"/>
    </row>
    <row r="690">
      <c r="N690" s="20"/>
      <c r="O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  <c r="AN690" s="20"/>
      <c r="AO690" s="20"/>
    </row>
    <row r="691">
      <c r="N691" s="20"/>
      <c r="O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  <c r="AN691" s="20"/>
      <c r="AO691" s="20"/>
    </row>
    <row r="692">
      <c r="N692" s="20"/>
      <c r="O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  <c r="AN692" s="20"/>
      <c r="AO692" s="20"/>
    </row>
    <row r="693">
      <c r="N693" s="20"/>
      <c r="O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  <c r="AN693" s="20"/>
      <c r="AO693" s="20"/>
    </row>
    <row r="694">
      <c r="N694" s="20"/>
      <c r="O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  <c r="AN694" s="20"/>
      <c r="AO694" s="20"/>
    </row>
    <row r="695">
      <c r="N695" s="20"/>
      <c r="O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  <c r="AN695" s="20"/>
      <c r="AO695" s="20"/>
    </row>
    <row r="696">
      <c r="N696" s="20"/>
      <c r="O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  <c r="AN696" s="20"/>
      <c r="AO696" s="20"/>
    </row>
    <row r="697">
      <c r="N697" s="20"/>
      <c r="O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  <c r="AN697" s="20"/>
      <c r="AO697" s="20"/>
    </row>
    <row r="698">
      <c r="N698" s="20"/>
      <c r="O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  <c r="AN698" s="20"/>
      <c r="AO698" s="20"/>
    </row>
    <row r="699">
      <c r="N699" s="20"/>
      <c r="O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  <c r="AM699" s="20"/>
      <c r="AN699" s="20"/>
      <c r="AO699" s="20"/>
    </row>
    <row r="700">
      <c r="N700" s="20"/>
      <c r="O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  <c r="AN700" s="20"/>
      <c r="AO700" s="20"/>
    </row>
    <row r="701">
      <c r="N701" s="20"/>
      <c r="O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  <c r="AN701" s="20"/>
      <c r="AO701" s="20"/>
    </row>
    <row r="702">
      <c r="N702" s="20"/>
      <c r="O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  <c r="AN702" s="20"/>
      <c r="AO702" s="20"/>
    </row>
    <row r="703">
      <c r="N703" s="20"/>
      <c r="O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  <c r="AN703" s="20"/>
      <c r="AO703" s="20"/>
    </row>
    <row r="704">
      <c r="N704" s="20"/>
      <c r="O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  <c r="AN704" s="20"/>
      <c r="AO704" s="20"/>
    </row>
    <row r="705">
      <c r="N705" s="20"/>
      <c r="O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  <c r="AN705" s="20"/>
      <c r="AO705" s="20"/>
    </row>
    <row r="706">
      <c r="N706" s="20"/>
      <c r="O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  <c r="AN706" s="20"/>
      <c r="AO706" s="20"/>
    </row>
    <row r="707">
      <c r="N707" s="20"/>
      <c r="O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  <c r="AN707" s="20"/>
      <c r="AO707" s="20"/>
    </row>
    <row r="708">
      <c r="N708" s="20"/>
      <c r="O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  <c r="AN708" s="20"/>
      <c r="AO708" s="20"/>
    </row>
    <row r="709">
      <c r="N709" s="20"/>
      <c r="O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  <c r="AN709" s="20"/>
      <c r="AO709" s="20"/>
    </row>
    <row r="710">
      <c r="N710" s="20"/>
      <c r="O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  <c r="AN710" s="20"/>
      <c r="AO710" s="20"/>
    </row>
    <row r="711">
      <c r="N711" s="20"/>
      <c r="O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  <c r="AN711" s="20"/>
      <c r="AO711" s="20"/>
    </row>
    <row r="712">
      <c r="N712" s="20"/>
      <c r="O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  <c r="AN712" s="20"/>
      <c r="AO712" s="20"/>
    </row>
    <row r="713">
      <c r="N713" s="20"/>
      <c r="O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  <c r="AN713" s="20"/>
      <c r="AO713" s="20"/>
    </row>
    <row r="714">
      <c r="N714" s="20"/>
      <c r="O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  <c r="AN714" s="20"/>
      <c r="AO714" s="20"/>
    </row>
    <row r="715">
      <c r="N715" s="20"/>
      <c r="O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  <c r="AN715" s="20"/>
      <c r="AO715" s="20"/>
    </row>
    <row r="716">
      <c r="N716" s="20"/>
      <c r="O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  <c r="AN716" s="20"/>
      <c r="AO716" s="20"/>
    </row>
    <row r="717">
      <c r="N717" s="20"/>
      <c r="O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  <c r="AN717" s="20"/>
      <c r="AO717" s="20"/>
    </row>
    <row r="718">
      <c r="N718" s="20"/>
      <c r="O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  <c r="AN718" s="20"/>
      <c r="AO718" s="20"/>
    </row>
    <row r="719">
      <c r="N719" s="20"/>
      <c r="O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  <c r="AN719" s="20"/>
      <c r="AO719" s="20"/>
    </row>
    <row r="720">
      <c r="N720" s="20"/>
      <c r="O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  <c r="AN720" s="20"/>
      <c r="AO720" s="20"/>
    </row>
    <row r="721">
      <c r="N721" s="20"/>
      <c r="O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  <c r="AN721" s="20"/>
      <c r="AO721" s="20"/>
    </row>
    <row r="722">
      <c r="N722" s="20"/>
      <c r="O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  <c r="AN722" s="20"/>
      <c r="AO722" s="20"/>
    </row>
    <row r="723">
      <c r="N723" s="20"/>
      <c r="O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  <c r="AN723" s="20"/>
      <c r="AO723" s="20"/>
    </row>
    <row r="724">
      <c r="N724" s="20"/>
      <c r="O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  <c r="AN724" s="20"/>
      <c r="AO724" s="20"/>
    </row>
    <row r="725">
      <c r="N725" s="20"/>
      <c r="O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  <c r="AN725" s="20"/>
      <c r="AO725" s="20"/>
    </row>
    <row r="726">
      <c r="N726" s="20"/>
      <c r="O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  <c r="AN726" s="20"/>
      <c r="AO726" s="20"/>
    </row>
    <row r="727">
      <c r="N727" s="20"/>
      <c r="O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  <c r="AN727" s="20"/>
      <c r="AO727" s="20"/>
    </row>
    <row r="728">
      <c r="N728" s="20"/>
      <c r="O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  <c r="AN728" s="20"/>
      <c r="AO728" s="20"/>
    </row>
    <row r="729">
      <c r="N729" s="20"/>
      <c r="O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  <c r="AN729" s="20"/>
      <c r="AO729" s="20"/>
    </row>
    <row r="730">
      <c r="N730" s="20"/>
      <c r="O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  <c r="AN730" s="20"/>
      <c r="AO730" s="20"/>
    </row>
    <row r="731">
      <c r="N731" s="20"/>
      <c r="O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  <c r="AN731" s="20"/>
      <c r="AO731" s="20"/>
    </row>
    <row r="732">
      <c r="N732" s="20"/>
      <c r="O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  <c r="AN732" s="20"/>
      <c r="AO732" s="20"/>
    </row>
    <row r="733">
      <c r="N733" s="20"/>
      <c r="O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  <c r="AN733" s="20"/>
      <c r="AO733" s="20"/>
    </row>
    <row r="734">
      <c r="N734" s="20"/>
      <c r="O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  <c r="AN734" s="20"/>
      <c r="AO734" s="20"/>
    </row>
    <row r="735">
      <c r="N735" s="20"/>
      <c r="O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  <c r="AN735" s="20"/>
      <c r="AO735" s="20"/>
    </row>
    <row r="736">
      <c r="N736" s="20"/>
      <c r="O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  <c r="AN736" s="20"/>
      <c r="AO736" s="20"/>
    </row>
    <row r="737">
      <c r="N737" s="20"/>
      <c r="O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  <c r="AN737" s="20"/>
      <c r="AO737" s="20"/>
    </row>
    <row r="738">
      <c r="N738" s="20"/>
      <c r="O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  <c r="AN738" s="20"/>
      <c r="AO738" s="20"/>
    </row>
    <row r="739">
      <c r="N739" s="20"/>
      <c r="O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  <c r="AN739" s="20"/>
      <c r="AO739" s="20"/>
    </row>
    <row r="740">
      <c r="N740" s="20"/>
      <c r="O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  <c r="AN740" s="20"/>
      <c r="AO740" s="20"/>
    </row>
    <row r="741">
      <c r="N741" s="20"/>
      <c r="O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  <c r="AN741" s="20"/>
      <c r="AO741" s="20"/>
    </row>
    <row r="742">
      <c r="N742" s="20"/>
      <c r="O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  <c r="AN742" s="20"/>
      <c r="AO742" s="20"/>
    </row>
    <row r="743">
      <c r="N743" s="20"/>
      <c r="O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  <c r="AN743" s="20"/>
      <c r="AO743" s="20"/>
    </row>
    <row r="744">
      <c r="N744" s="20"/>
      <c r="O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  <c r="AN744" s="20"/>
      <c r="AO744" s="20"/>
    </row>
    <row r="745">
      <c r="N745" s="20"/>
      <c r="O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  <c r="AN745" s="20"/>
      <c r="AO745" s="20"/>
    </row>
    <row r="746">
      <c r="N746" s="20"/>
      <c r="O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  <c r="AN746" s="20"/>
      <c r="AO746" s="20"/>
    </row>
    <row r="747">
      <c r="N747" s="20"/>
      <c r="O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  <c r="AN747" s="20"/>
      <c r="AO747" s="20"/>
    </row>
    <row r="748">
      <c r="N748" s="20"/>
      <c r="O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  <c r="AN748" s="20"/>
      <c r="AO748" s="20"/>
    </row>
    <row r="749">
      <c r="N749" s="20"/>
      <c r="O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  <c r="AN749" s="20"/>
      <c r="AO749" s="20"/>
    </row>
    <row r="750">
      <c r="N750" s="20"/>
      <c r="O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  <c r="AN750" s="20"/>
      <c r="AO750" s="20"/>
    </row>
    <row r="751">
      <c r="N751" s="20"/>
      <c r="O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  <c r="AN751" s="20"/>
      <c r="AO751" s="20"/>
    </row>
    <row r="752">
      <c r="N752" s="20"/>
      <c r="O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  <c r="AN752" s="20"/>
      <c r="AO752" s="20"/>
    </row>
    <row r="753">
      <c r="N753" s="20"/>
      <c r="O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  <c r="AN753" s="20"/>
      <c r="AO753" s="20"/>
    </row>
    <row r="754">
      <c r="N754" s="20"/>
      <c r="O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  <c r="AN754" s="20"/>
      <c r="AO754" s="20"/>
    </row>
    <row r="755">
      <c r="N755" s="20"/>
      <c r="O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  <c r="AN755" s="20"/>
      <c r="AO755" s="20"/>
    </row>
    <row r="756">
      <c r="N756" s="20"/>
      <c r="O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  <c r="AN756" s="20"/>
      <c r="AO756" s="20"/>
    </row>
    <row r="757">
      <c r="N757" s="20"/>
      <c r="O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  <c r="AN757" s="20"/>
      <c r="AO757" s="20"/>
    </row>
    <row r="758">
      <c r="N758" s="20"/>
      <c r="O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  <c r="AN758" s="20"/>
      <c r="AO758" s="20"/>
    </row>
    <row r="759">
      <c r="N759" s="20"/>
      <c r="O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  <c r="AN759" s="20"/>
      <c r="AO759" s="20"/>
    </row>
    <row r="760">
      <c r="N760" s="20"/>
      <c r="O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  <c r="AN760" s="20"/>
      <c r="AO760" s="20"/>
    </row>
    <row r="761">
      <c r="N761" s="20"/>
      <c r="O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  <c r="AN761" s="20"/>
      <c r="AO761" s="20"/>
    </row>
    <row r="762">
      <c r="N762" s="20"/>
      <c r="O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  <c r="AN762" s="20"/>
      <c r="AO762" s="20"/>
    </row>
    <row r="763">
      <c r="N763" s="20"/>
      <c r="O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  <c r="AN763" s="20"/>
      <c r="AO763" s="20"/>
    </row>
    <row r="764">
      <c r="N764" s="20"/>
      <c r="O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  <c r="AN764" s="20"/>
      <c r="AO764" s="20"/>
    </row>
    <row r="765">
      <c r="N765" s="20"/>
      <c r="O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  <c r="AN765" s="20"/>
      <c r="AO765" s="20"/>
    </row>
    <row r="766">
      <c r="N766" s="20"/>
      <c r="O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  <c r="AN766" s="20"/>
      <c r="AO766" s="20"/>
    </row>
    <row r="767">
      <c r="N767" s="20"/>
      <c r="O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  <c r="AN767" s="20"/>
      <c r="AO767" s="20"/>
    </row>
    <row r="768">
      <c r="N768" s="20"/>
      <c r="O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  <c r="AN768" s="20"/>
      <c r="AO768" s="20"/>
    </row>
    <row r="769">
      <c r="N769" s="20"/>
      <c r="O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  <c r="AN769" s="20"/>
      <c r="AO769" s="20"/>
    </row>
    <row r="770">
      <c r="N770" s="20"/>
      <c r="O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  <c r="AN770" s="20"/>
      <c r="AO770" s="20"/>
    </row>
    <row r="771">
      <c r="N771" s="20"/>
      <c r="O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  <c r="AN771" s="20"/>
      <c r="AO771" s="20"/>
    </row>
    <row r="772">
      <c r="N772" s="20"/>
      <c r="O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  <c r="AN772" s="20"/>
      <c r="AO772" s="20"/>
    </row>
    <row r="773">
      <c r="N773" s="20"/>
      <c r="O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  <c r="AN773" s="20"/>
      <c r="AO773" s="20"/>
    </row>
    <row r="774">
      <c r="N774" s="20"/>
      <c r="O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  <c r="AN774" s="20"/>
      <c r="AO774" s="20"/>
    </row>
    <row r="775">
      <c r="N775" s="20"/>
      <c r="O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  <c r="AN775" s="20"/>
      <c r="AO775" s="20"/>
    </row>
    <row r="776">
      <c r="N776" s="20"/>
      <c r="O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  <c r="AN776" s="20"/>
      <c r="AO776" s="20"/>
    </row>
    <row r="777">
      <c r="N777" s="20"/>
      <c r="O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  <c r="AN777" s="20"/>
      <c r="AO777" s="20"/>
    </row>
    <row r="778">
      <c r="N778" s="20"/>
      <c r="O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  <c r="AN778" s="20"/>
      <c r="AO778" s="20"/>
    </row>
    <row r="779">
      <c r="N779" s="20"/>
      <c r="O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  <c r="AN779" s="20"/>
      <c r="AO779" s="20"/>
    </row>
    <row r="780">
      <c r="N780" s="20"/>
      <c r="O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  <c r="AN780" s="20"/>
      <c r="AO780" s="20"/>
    </row>
    <row r="781">
      <c r="N781" s="20"/>
      <c r="O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  <c r="AN781" s="20"/>
      <c r="AO781" s="20"/>
    </row>
    <row r="782">
      <c r="N782" s="20"/>
      <c r="O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  <c r="AN782" s="20"/>
      <c r="AO782" s="20"/>
    </row>
    <row r="783">
      <c r="N783" s="20"/>
      <c r="O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  <c r="AN783" s="20"/>
      <c r="AO783" s="20"/>
    </row>
    <row r="784">
      <c r="N784" s="20"/>
      <c r="O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  <c r="AN784" s="20"/>
      <c r="AO784" s="20"/>
    </row>
    <row r="785">
      <c r="N785" s="20"/>
      <c r="O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  <c r="AN785" s="20"/>
      <c r="AO785" s="20"/>
    </row>
    <row r="786">
      <c r="N786" s="20"/>
      <c r="O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  <c r="AN786" s="20"/>
      <c r="AO786" s="20"/>
    </row>
    <row r="787">
      <c r="N787" s="20"/>
      <c r="O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  <c r="AN787" s="20"/>
      <c r="AO787" s="20"/>
    </row>
    <row r="788">
      <c r="N788" s="20"/>
      <c r="O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  <c r="AN788" s="20"/>
      <c r="AO788" s="20"/>
    </row>
    <row r="789">
      <c r="N789" s="20"/>
      <c r="O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  <c r="AN789" s="20"/>
      <c r="AO789" s="20"/>
    </row>
    <row r="790">
      <c r="N790" s="20"/>
      <c r="O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  <c r="AN790" s="20"/>
      <c r="AO790" s="20"/>
    </row>
    <row r="791">
      <c r="N791" s="20"/>
      <c r="O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  <c r="AN791" s="20"/>
      <c r="AO791" s="20"/>
    </row>
    <row r="792">
      <c r="N792" s="20"/>
      <c r="O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  <c r="AN792" s="20"/>
      <c r="AO792" s="20"/>
    </row>
    <row r="793">
      <c r="N793" s="20"/>
      <c r="O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  <c r="AN793" s="20"/>
      <c r="AO793" s="20"/>
    </row>
    <row r="794">
      <c r="N794" s="20"/>
      <c r="O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  <c r="AN794" s="20"/>
      <c r="AO794" s="20"/>
    </row>
    <row r="795">
      <c r="N795" s="20"/>
      <c r="O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  <c r="AN795" s="20"/>
      <c r="AO795" s="20"/>
    </row>
    <row r="796">
      <c r="N796" s="20"/>
      <c r="O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  <c r="AN796" s="20"/>
      <c r="AO796" s="20"/>
    </row>
    <row r="797">
      <c r="N797" s="20"/>
      <c r="O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  <c r="AN797" s="20"/>
      <c r="AO797" s="20"/>
    </row>
    <row r="798">
      <c r="N798" s="20"/>
      <c r="O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  <c r="AN798" s="20"/>
      <c r="AO798" s="20"/>
    </row>
    <row r="799">
      <c r="N799" s="20"/>
      <c r="O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  <c r="AN799" s="20"/>
      <c r="AO799" s="20"/>
    </row>
    <row r="800">
      <c r="N800" s="20"/>
      <c r="O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  <c r="AN800" s="20"/>
      <c r="AO800" s="20"/>
    </row>
    <row r="801">
      <c r="N801" s="20"/>
      <c r="O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  <c r="AN801" s="20"/>
      <c r="AO801" s="20"/>
    </row>
    <row r="802">
      <c r="N802" s="20"/>
      <c r="O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  <c r="AN802" s="20"/>
      <c r="AO802" s="20"/>
    </row>
    <row r="803">
      <c r="N803" s="20"/>
      <c r="O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  <c r="AN803" s="20"/>
      <c r="AO803" s="20"/>
    </row>
    <row r="804">
      <c r="N804" s="20"/>
      <c r="O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  <c r="AN804" s="20"/>
      <c r="AO804" s="20"/>
    </row>
    <row r="805">
      <c r="N805" s="20"/>
      <c r="O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  <c r="AN805" s="20"/>
      <c r="AO805" s="20"/>
    </row>
    <row r="806">
      <c r="N806" s="20"/>
      <c r="O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  <c r="AN806" s="20"/>
      <c r="AO806" s="20"/>
    </row>
    <row r="807">
      <c r="N807" s="20"/>
      <c r="O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  <c r="AN807" s="20"/>
      <c r="AO807" s="20"/>
    </row>
    <row r="808">
      <c r="N808" s="20"/>
      <c r="O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  <c r="AN808" s="20"/>
      <c r="AO808" s="20"/>
    </row>
    <row r="809">
      <c r="N809" s="20"/>
      <c r="O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  <c r="AN809" s="20"/>
      <c r="AO809" s="20"/>
    </row>
    <row r="810">
      <c r="N810" s="20"/>
      <c r="O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  <c r="AN810" s="20"/>
      <c r="AO810" s="20"/>
    </row>
    <row r="811">
      <c r="N811" s="20"/>
      <c r="O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  <c r="AN811" s="20"/>
      <c r="AO811" s="20"/>
    </row>
    <row r="812">
      <c r="N812" s="20"/>
      <c r="O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  <c r="AN812" s="20"/>
      <c r="AO812" s="20"/>
    </row>
    <row r="813">
      <c r="N813" s="20"/>
      <c r="O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  <c r="AN813" s="20"/>
      <c r="AO813" s="20"/>
    </row>
    <row r="814">
      <c r="N814" s="20"/>
      <c r="O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  <c r="AN814" s="20"/>
      <c r="AO814" s="20"/>
    </row>
    <row r="815">
      <c r="N815" s="20"/>
      <c r="O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  <c r="AN815" s="20"/>
      <c r="AO815" s="20"/>
    </row>
    <row r="816">
      <c r="N816" s="20"/>
      <c r="O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  <c r="AN816" s="20"/>
      <c r="AO816" s="20"/>
    </row>
    <row r="817">
      <c r="N817" s="20"/>
      <c r="O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  <c r="AN817" s="20"/>
      <c r="AO817" s="20"/>
    </row>
    <row r="818">
      <c r="N818" s="20"/>
      <c r="O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  <c r="AN818" s="20"/>
      <c r="AO818" s="20"/>
    </row>
    <row r="819">
      <c r="N819" s="20"/>
      <c r="O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  <c r="AN819" s="20"/>
      <c r="AO819" s="20"/>
    </row>
    <row r="820">
      <c r="N820" s="20"/>
      <c r="O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  <c r="AN820" s="20"/>
      <c r="AO820" s="20"/>
    </row>
    <row r="821">
      <c r="N821" s="20"/>
      <c r="O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  <c r="AN821" s="20"/>
      <c r="AO821" s="20"/>
    </row>
    <row r="822">
      <c r="N822" s="20"/>
      <c r="O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  <c r="AN822" s="20"/>
      <c r="AO822" s="20"/>
    </row>
    <row r="823">
      <c r="N823" s="20"/>
      <c r="O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  <c r="AN823" s="20"/>
      <c r="AO823" s="20"/>
    </row>
    <row r="824">
      <c r="N824" s="20"/>
      <c r="O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  <c r="AN824" s="20"/>
      <c r="AO824" s="20"/>
    </row>
    <row r="825">
      <c r="N825" s="20"/>
      <c r="O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  <c r="AN825" s="20"/>
      <c r="AO825" s="20"/>
    </row>
    <row r="826">
      <c r="N826" s="20"/>
      <c r="O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  <c r="AN826" s="20"/>
      <c r="AO826" s="20"/>
    </row>
    <row r="827">
      <c r="N827" s="20"/>
      <c r="O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  <c r="AN827" s="20"/>
      <c r="AO827" s="20"/>
    </row>
    <row r="828">
      <c r="N828" s="20"/>
      <c r="O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  <c r="AN828" s="20"/>
      <c r="AO828" s="20"/>
    </row>
    <row r="829">
      <c r="N829" s="20"/>
      <c r="O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  <c r="AN829" s="20"/>
      <c r="AO829" s="20"/>
    </row>
    <row r="830">
      <c r="N830" s="20"/>
      <c r="O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  <c r="AN830" s="20"/>
      <c r="AO830" s="20"/>
    </row>
    <row r="831">
      <c r="N831" s="20"/>
      <c r="O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  <c r="AN831" s="20"/>
      <c r="AO831" s="20"/>
    </row>
    <row r="832">
      <c r="N832" s="20"/>
      <c r="O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  <c r="AN832" s="20"/>
      <c r="AO832" s="20"/>
    </row>
    <row r="833">
      <c r="N833" s="20"/>
      <c r="O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  <c r="AN833" s="20"/>
      <c r="AO833" s="20"/>
    </row>
    <row r="834">
      <c r="N834" s="20"/>
      <c r="O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  <c r="AM834" s="20"/>
      <c r="AN834" s="20"/>
      <c r="AO834" s="20"/>
    </row>
    <row r="835">
      <c r="N835" s="20"/>
      <c r="O835" s="20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  <c r="AM835" s="20"/>
      <c r="AN835" s="20"/>
      <c r="AO835" s="20"/>
    </row>
    <row r="836">
      <c r="N836" s="20"/>
      <c r="O836" s="20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  <c r="AM836" s="20"/>
      <c r="AN836" s="20"/>
      <c r="AO836" s="20"/>
    </row>
    <row r="837">
      <c r="N837" s="20"/>
      <c r="O837" s="20"/>
      <c r="AA837" s="20"/>
      <c r="AB837" s="20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  <c r="AM837" s="20"/>
      <c r="AN837" s="20"/>
      <c r="AO837" s="20"/>
    </row>
    <row r="838">
      <c r="N838" s="20"/>
      <c r="O838" s="20"/>
      <c r="AA838" s="20"/>
      <c r="AB838" s="20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  <c r="AM838" s="20"/>
      <c r="AN838" s="20"/>
      <c r="AO838" s="20"/>
    </row>
    <row r="839">
      <c r="N839" s="20"/>
      <c r="O839" s="20"/>
      <c r="AA839" s="20"/>
      <c r="AB839" s="20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  <c r="AM839" s="20"/>
      <c r="AN839" s="20"/>
      <c r="AO839" s="20"/>
    </row>
    <row r="840">
      <c r="N840" s="20"/>
      <c r="O840" s="20"/>
      <c r="AA840" s="20"/>
      <c r="AB840" s="20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  <c r="AM840" s="20"/>
      <c r="AN840" s="20"/>
      <c r="AO840" s="20"/>
    </row>
    <row r="841">
      <c r="N841" s="20"/>
      <c r="O841" s="20"/>
      <c r="AA841" s="20"/>
      <c r="AB841" s="20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  <c r="AM841" s="20"/>
      <c r="AN841" s="20"/>
      <c r="AO841" s="20"/>
    </row>
    <row r="842">
      <c r="N842" s="20"/>
      <c r="O842" s="20"/>
      <c r="AA842" s="20"/>
      <c r="AB842" s="20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  <c r="AM842" s="20"/>
      <c r="AN842" s="20"/>
      <c r="AO842" s="20"/>
    </row>
    <row r="843">
      <c r="N843" s="20"/>
      <c r="O843" s="20"/>
      <c r="AA843" s="20"/>
      <c r="AB843" s="20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  <c r="AM843" s="20"/>
      <c r="AN843" s="20"/>
      <c r="AO843" s="20"/>
    </row>
    <row r="844">
      <c r="N844" s="20"/>
      <c r="O844" s="20"/>
      <c r="AA844" s="20"/>
      <c r="AB844" s="20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  <c r="AM844" s="20"/>
      <c r="AN844" s="20"/>
      <c r="AO844" s="20"/>
    </row>
    <row r="845">
      <c r="N845" s="20"/>
      <c r="O845" s="20"/>
      <c r="AA845" s="20"/>
      <c r="AB845" s="20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  <c r="AM845" s="20"/>
      <c r="AN845" s="20"/>
      <c r="AO845" s="20"/>
    </row>
    <row r="846">
      <c r="N846" s="20"/>
      <c r="O846" s="20"/>
      <c r="AA846" s="20"/>
      <c r="AB846" s="20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  <c r="AM846" s="20"/>
      <c r="AN846" s="20"/>
      <c r="AO846" s="20"/>
    </row>
    <row r="847">
      <c r="N847" s="20"/>
      <c r="O847" s="20"/>
      <c r="AA847" s="20"/>
      <c r="AB847" s="20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  <c r="AM847" s="20"/>
      <c r="AN847" s="20"/>
      <c r="AO847" s="20"/>
    </row>
    <row r="848">
      <c r="N848" s="20"/>
      <c r="O848" s="20"/>
      <c r="AA848" s="20"/>
      <c r="AB848" s="20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  <c r="AM848" s="20"/>
      <c r="AN848" s="20"/>
      <c r="AO848" s="20"/>
    </row>
    <row r="849">
      <c r="N849" s="20"/>
      <c r="O849" s="20"/>
      <c r="AA849" s="20"/>
      <c r="AB849" s="20"/>
      <c r="AC849" s="20"/>
      <c r="AD849" s="20"/>
      <c r="AE849" s="20"/>
      <c r="AF849" s="20"/>
      <c r="AG849" s="20"/>
      <c r="AH849" s="20"/>
      <c r="AI849" s="20"/>
      <c r="AJ849" s="20"/>
      <c r="AK849" s="20"/>
      <c r="AL849" s="20"/>
      <c r="AM849" s="20"/>
      <c r="AN849" s="20"/>
      <c r="AO849" s="20"/>
    </row>
    <row r="850">
      <c r="N850" s="20"/>
      <c r="O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  <c r="AK850" s="20"/>
      <c r="AL850" s="20"/>
      <c r="AM850" s="20"/>
      <c r="AN850" s="20"/>
      <c r="AO850" s="20"/>
    </row>
    <row r="851">
      <c r="N851" s="20"/>
      <c r="O851" s="20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  <c r="AK851" s="20"/>
      <c r="AL851" s="20"/>
      <c r="AM851" s="20"/>
      <c r="AN851" s="20"/>
      <c r="AO851" s="20"/>
    </row>
    <row r="852">
      <c r="N852" s="20"/>
      <c r="O852" s="20"/>
      <c r="AA852" s="20"/>
      <c r="AB852" s="20"/>
      <c r="AC852" s="20"/>
      <c r="AD852" s="20"/>
      <c r="AE852" s="20"/>
      <c r="AF852" s="20"/>
      <c r="AG852" s="20"/>
      <c r="AH852" s="20"/>
      <c r="AI852" s="20"/>
      <c r="AJ852" s="20"/>
      <c r="AK852" s="20"/>
      <c r="AL852" s="20"/>
      <c r="AM852" s="20"/>
      <c r="AN852" s="20"/>
      <c r="AO852" s="20"/>
    </row>
    <row r="853">
      <c r="N853" s="20"/>
      <c r="O853" s="20"/>
      <c r="AA853" s="20"/>
      <c r="AB853" s="20"/>
      <c r="AC853" s="20"/>
      <c r="AD853" s="20"/>
      <c r="AE853" s="20"/>
      <c r="AF853" s="20"/>
      <c r="AG853" s="20"/>
      <c r="AH853" s="20"/>
      <c r="AI853" s="20"/>
      <c r="AJ853" s="20"/>
      <c r="AK853" s="20"/>
      <c r="AL853" s="20"/>
      <c r="AM853" s="20"/>
      <c r="AN853" s="20"/>
      <c r="AO853" s="20"/>
    </row>
    <row r="854">
      <c r="N854" s="20"/>
      <c r="O854" s="20"/>
      <c r="AA854" s="20"/>
      <c r="AB854" s="20"/>
      <c r="AC854" s="20"/>
      <c r="AD854" s="20"/>
      <c r="AE854" s="20"/>
      <c r="AF854" s="20"/>
      <c r="AG854" s="20"/>
      <c r="AH854" s="20"/>
      <c r="AI854" s="20"/>
      <c r="AJ854" s="20"/>
      <c r="AK854" s="20"/>
      <c r="AL854" s="20"/>
      <c r="AM854" s="20"/>
      <c r="AN854" s="20"/>
      <c r="AO854" s="20"/>
    </row>
    <row r="855">
      <c r="N855" s="20"/>
      <c r="O855" s="20"/>
      <c r="AA855" s="20"/>
      <c r="AB855" s="20"/>
      <c r="AC855" s="20"/>
      <c r="AD855" s="20"/>
      <c r="AE855" s="20"/>
      <c r="AF855" s="20"/>
      <c r="AG855" s="20"/>
      <c r="AH855" s="20"/>
      <c r="AI855" s="20"/>
      <c r="AJ855" s="20"/>
      <c r="AK855" s="20"/>
      <c r="AL855" s="20"/>
      <c r="AM855" s="20"/>
      <c r="AN855" s="20"/>
      <c r="AO855" s="20"/>
    </row>
    <row r="856">
      <c r="N856" s="20"/>
      <c r="O856" s="20"/>
      <c r="AA856" s="20"/>
      <c r="AB856" s="20"/>
      <c r="AC856" s="20"/>
      <c r="AD856" s="20"/>
      <c r="AE856" s="20"/>
      <c r="AF856" s="20"/>
      <c r="AG856" s="20"/>
      <c r="AH856" s="20"/>
      <c r="AI856" s="20"/>
      <c r="AJ856" s="20"/>
      <c r="AK856" s="20"/>
      <c r="AL856" s="20"/>
      <c r="AM856" s="20"/>
      <c r="AN856" s="20"/>
      <c r="AO856" s="20"/>
    </row>
    <row r="857">
      <c r="N857" s="20"/>
      <c r="O857" s="20"/>
      <c r="AA857" s="20"/>
      <c r="AB857" s="20"/>
      <c r="AC857" s="20"/>
      <c r="AD857" s="20"/>
      <c r="AE857" s="20"/>
      <c r="AF857" s="20"/>
      <c r="AG857" s="20"/>
      <c r="AH857" s="20"/>
      <c r="AI857" s="20"/>
      <c r="AJ857" s="20"/>
      <c r="AK857" s="20"/>
      <c r="AL857" s="20"/>
      <c r="AM857" s="20"/>
      <c r="AN857" s="20"/>
      <c r="AO857" s="20"/>
    </row>
    <row r="858">
      <c r="N858" s="20"/>
      <c r="O858" s="20"/>
      <c r="AA858" s="20"/>
      <c r="AB858" s="20"/>
      <c r="AC858" s="20"/>
      <c r="AD858" s="20"/>
      <c r="AE858" s="20"/>
      <c r="AF858" s="20"/>
      <c r="AG858" s="20"/>
      <c r="AH858" s="20"/>
      <c r="AI858" s="20"/>
      <c r="AJ858" s="20"/>
      <c r="AK858" s="20"/>
      <c r="AL858" s="20"/>
      <c r="AM858" s="20"/>
      <c r="AN858" s="20"/>
      <c r="AO858" s="20"/>
    </row>
    <row r="859">
      <c r="N859" s="20"/>
      <c r="O859" s="20"/>
      <c r="AA859" s="20"/>
      <c r="AB859" s="20"/>
      <c r="AC859" s="20"/>
      <c r="AD859" s="20"/>
      <c r="AE859" s="20"/>
      <c r="AF859" s="20"/>
      <c r="AG859" s="20"/>
      <c r="AH859" s="20"/>
      <c r="AI859" s="20"/>
      <c r="AJ859" s="20"/>
      <c r="AK859" s="20"/>
      <c r="AL859" s="20"/>
      <c r="AM859" s="20"/>
      <c r="AN859" s="20"/>
      <c r="AO859" s="20"/>
    </row>
    <row r="860">
      <c r="N860" s="20"/>
      <c r="O860" s="20"/>
      <c r="AA860" s="20"/>
      <c r="AB860" s="20"/>
      <c r="AC860" s="20"/>
      <c r="AD860" s="20"/>
      <c r="AE860" s="20"/>
      <c r="AF860" s="20"/>
      <c r="AG860" s="20"/>
      <c r="AH860" s="20"/>
      <c r="AI860" s="20"/>
      <c r="AJ860" s="20"/>
      <c r="AK860" s="20"/>
      <c r="AL860" s="20"/>
      <c r="AM860" s="20"/>
      <c r="AN860" s="20"/>
      <c r="AO860" s="20"/>
    </row>
    <row r="861">
      <c r="N861" s="20"/>
      <c r="O861" s="20"/>
      <c r="AA861" s="20"/>
      <c r="AB861" s="20"/>
      <c r="AC861" s="20"/>
      <c r="AD861" s="20"/>
      <c r="AE861" s="20"/>
      <c r="AF861" s="20"/>
      <c r="AG861" s="20"/>
      <c r="AH861" s="20"/>
      <c r="AI861" s="20"/>
      <c r="AJ861" s="20"/>
      <c r="AK861" s="20"/>
      <c r="AL861" s="20"/>
      <c r="AM861" s="20"/>
      <c r="AN861" s="20"/>
      <c r="AO861" s="20"/>
    </row>
    <row r="862">
      <c r="N862" s="20"/>
      <c r="O862" s="20"/>
      <c r="AA862" s="20"/>
      <c r="AB862" s="20"/>
      <c r="AC862" s="20"/>
      <c r="AD862" s="20"/>
      <c r="AE862" s="20"/>
      <c r="AF862" s="20"/>
      <c r="AG862" s="20"/>
      <c r="AH862" s="20"/>
      <c r="AI862" s="20"/>
      <c r="AJ862" s="20"/>
      <c r="AK862" s="20"/>
      <c r="AL862" s="20"/>
      <c r="AM862" s="20"/>
      <c r="AN862" s="20"/>
      <c r="AO862" s="20"/>
    </row>
    <row r="863">
      <c r="N863" s="20"/>
      <c r="O863" s="20"/>
      <c r="AA863" s="20"/>
      <c r="AB863" s="20"/>
      <c r="AC863" s="20"/>
      <c r="AD863" s="20"/>
      <c r="AE863" s="20"/>
      <c r="AF863" s="20"/>
      <c r="AG863" s="20"/>
      <c r="AH863" s="20"/>
      <c r="AI863" s="20"/>
      <c r="AJ863" s="20"/>
      <c r="AK863" s="20"/>
      <c r="AL863" s="20"/>
      <c r="AM863" s="20"/>
      <c r="AN863" s="20"/>
      <c r="AO863" s="20"/>
    </row>
    <row r="864">
      <c r="N864" s="20"/>
      <c r="O864" s="20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  <c r="AK864" s="20"/>
      <c r="AL864" s="20"/>
      <c r="AM864" s="20"/>
      <c r="AN864" s="20"/>
      <c r="AO864" s="20"/>
    </row>
    <row r="865">
      <c r="N865" s="20"/>
      <c r="O865" s="20"/>
      <c r="AA865" s="20"/>
      <c r="AB865" s="20"/>
      <c r="AC865" s="20"/>
      <c r="AD865" s="20"/>
      <c r="AE865" s="20"/>
      <c r="AF865" s="20"/>
      <c r="AG865" s="20"/>
      <c r="AH865" s="20"/>
      <c r="AI865" s="20"/>
      <c r="AJ865" s="20"/>
      <c r="AK865" s="20"/>
      <c r="AL865" s="20"/>
      <c r="AM865" s="20"/>
      <c r="AN865" s="20"/>
      <c r="AO865" s="20"/>
    </row>
    <row r="866">
      <c r="N866" s="20"/>
      <c r="O866" s="20"/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  <c r="AK866" s="20"/>
      <c r="AL866" s="20"/>
      <c r="AM866" s="20"/>
      <c r="AN866" s="20"/>
      <c r="AO866" s="20"/>
    </row>
    <row r="867">
      <c r="N867" s="20"/>
      <c r="O867" s="20"/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  <c r="AK867" s="20"/>
      <c r="AL867" s="20"/>
      <c r="AM867" s="20"/>
      <c r="AN867" s="20"/>
      <c r="AO867" s="20"/>
    </row>
    <row r="868">
      <c r="N868" s="20"/>
      <c r="O868" s="20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  <c r="AK868" s="20"/>
      <c r="AL868" s="20"/>
      <c r="AM868" s="20"/>
      <c r="AN868" s="20"/>
      <c r="AO868" s="20"/>
    </row>
    <row r="869">
      <c r="N869" s="20"/>
      <c r="O869" s="20"/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  <c r="AK869" s="20"/>
      <c r="AL869" s="20"/>
      <c r="AM869" s="20"/>
      <c r="AN869" s="20"/>
      <c r="AO869" s="20"/>
    </row>
    <row r="870">
      <c r="N870" s="20"/>
      <c r="O870" s="20"/>
      <c r="AA870" s="20"/>
      <c r="AB870" s="20"/>
      <c r="AC870" s="20"/>
      <c r="AD870" s="20"/>
      <c r="AE870" s="20"/>
      <c r="AF870" s="20"/>
      <c r="AG870" s="20"/>
      <c r="AH870" s="20"/>
      <c r="AI870" s="20"/>
      <c r="AJ870" s="20"/>
      <c r="AK870" s="20"/>
      <c r="AL870" s="20"/>
      <c r="AM870" s="20"/>
      <c r="AN870" s="20"/>
      <c r="AO870" s="20"/>
    </row>
    <row r="871">
      <c r="N871" s="20"/>
      <c r="O871" s="20"/>
      <c r="AA871" s="20"/>
      <c r="AB871" s="20"/>
      <c r="AC871" s="20"/>
      <c r="AD871" s="20"/>
      <c r="AE871" s="20"/>
      <c r="AF871" s="20"/>
      <c r="AG871" s="20"/>
      <c r="AH871" s="20"/>
      <c r="AI871" s="20"/>
      <c r="AJ871" s="20"/>
      <c r="AK871" s="20"/>
      <c r="AL871" s="20"/>
      <c r="AM871" s="20"/>
      <c r="AN871" s="20"/>
      <c r="AO871" s="20"/>
    </row>
    <row r="872">
      <c r="N872" s="20"/>
      <c r="O872" s="20"/>
      <c r="AA872" s="20"/>
      <c r="AB872" s="20"/>
      <c r="AC872" s="20"/>
      <c r="AD872" s="20"/>
      <c r="AE872" s="20"/>
      <c r="AF872" s="20"/>
      <c r="AG872" s="20"/>
      <c r="AH872" s="20"/>
      <c r="AI872" s="20"/>
      <c r="AJ872" s="20"/>
      <c r="AK872" s="20"/>
      <c r="AL872" s="20"/>
      <c r="AM872" s="20"/>
      <c r="AN872" s="20"/>
      <c r="AO872" s="20"/>
    </row>
    <row r="873">
      <c r="N873" s="20"/>
      <c r="O873" s="20"/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  <c r="AK873" s="20"/>
      <c r="AL873" s="20"/>
      <c r="AM873" s="20"/>
      <c r="AN873" s="20"/>
      <c r="AO873" s="20"/>
    </row>
    <row r="874">
      <c r="N874" s="20"/>
      <c r="O874" s="20"/>
      <c r="AA874" s="20"/>
      <c r="AB874" s="20"/>
      <c r="AC874" s="20"/>
      <c r="AD874" s="20"/>
      <c r="AE874" s="20"/>
      <c r="AF874" s="20"/>
      <c r="AG874" s="20"/>
      <c r="AH874" s="20"/>
      <c r="AI874" s="20"/>
      <c r="AJ874" s="20"/>
      <c r="AK874" s="20"/>
      <c r="AL874" s="20"/>
      <c r="AM874" s="20"/>
      <c r="AN874" s="20"/>
      <c r="AO874" s="20"/>
    </row>
    <row r="875">
      <c r="N875" s="20"/>
      <c r="O875" s="20"/>
      <c r="AA875" s="20"/>
      <c r="AB875" s="20"/>
      <c r="AC875" s="20"/>
      <c r="AD875" s="20"/>
      <c r="AE875" s="20"/>
      <c r="AF875" s="20"/>
      <c r="AG875" s="20"/>
      <c r="AH875" s="20"/>
      <c r="AI875" s="20"/>
      <c r="AJ875" s="20"/>
      <c r="AK875" s="20"/>
      <c r="AL875" s="20"/>
      <c r="AM875" s="20"/>
      <c r="AN875" s="20"/>
      <c r="AO875" s="20"/>
    </row>
    <row r="876">
      <c r="N876" s="20"/>
      <c r="O876" s="20"/>
      <c r="AA876" s="20"/>
      <c r="AB876" s="20"/>
      <c r="AC876" s="20"/>
      <c r="AD876" s="20"/>
      <c r="AE876" s="20"/>
      <c r="AF876" s="20"/>
      <c r="AG876" s="20"/>
      <c r="AH876" s="20"/>
      <c r="AI876" s="20"/>
      <c r="AJ876" s="20"/>
      <c r="AK876" s="20"/>
      <c r="AL876" s="20"/>
      <c r="AM876" s="20"/>
      <c r="AN876" s="20"/>
      <c r="AO876" s="20"/>
    </row>
    <row r="877">
      <c r="N877" s="20"/>
      <c r="O877" s="20"/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  <c r="AK877" s="20"/>
      <c r="AL877" s="20"/>
      <c r="AM877" s="20"/>
      <c r="AN877" s="20"/>
      <c r="AO877" s="20"/>
    </row>
    <row r="878">
      <c r="N878" s="20"/>
      <c r="O878" s="20"/>
      <c r="AA878" s="20"/>
      <c r="AB878" s="20"/>
      <c r="AC878" s="20"/>
      <c r="AD878" s="20"/>
      <c r="AE878" s="20"/>
      <c r="AF878" s="20"/>
      <c r="AG878" s="20"/>
      <c r="AH878" s="20"/>
      <c r="AI878" s="20"/>
      <c r="AJ878" s="20"/>
      <c r="AK878" s="20"/>
      <c r="AL878" s="20"/>
      <c r="AM878" s="20"/>
      <c r="AN878" s="20"/>
      <c r="AO878" s="20"/>
    </row>
    <row r="879">
      <c r="N879" s="20"/>
      <c r="O879" s="20"/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  <c r="AK879" s="20"/>
      <c r="AL879" s="20"/>
      <c r="AM879" s="20"/>
      <c r="AN879" s="20"/>
      <c r="AO879" s="20"/>
    </row>
    <row r="880">
      <c r="N880" s="20"/>
      <c r="O880" s="20"/>
      <c r="AA880" s="20"/>
      <c r="AB880" s="20"/>
      <c r="AC880" s="20"/>
      <c r="AD880" s="20"/>
      <c r="AE880" s="20"/>
      <c r="AF880" s="20"/>
      <c r="AG880" s="20"/>
      <c r="AH880" s="20"/>
      <c r="AI880" s="20"/>
      <c r="AJ880" s="20"/>
      <c r="AK880" s="20"/>
      <c r="AL880" s="20"/>
      <c r="AM880" s="20"/>
      <c r="AN880" s="20"/>
      <c r="AO880" s="20"/>
    </row>
    <row r="881">
      <c r="N881" s="20"/>
      <c r="O881" s="20"/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  <c r="AK881" s="20"/>
      <c r="AL881" s="20"/>
      <c r="AM881" s="20"/>
      <c r="AN881" s="20"/>
      <c r="AO881" s="20"/>
    </row>
    <row r="882">
      <c r="N882" s="20"/>
      <c r="O882" s="20"/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  <c r="AK882" s="20"/>
      <c r="AL882" s="20"/>
      <c r="AM882" s="20"/>
      <c r="AN882" s="20"/>
      <c r="AO882" s="20"/>
    </row>
    <row r="883">
      <c r="N883" s="20"/>
      <c r="O883" s="20"/>
      <c r="AA883" s="20"/>
      <c r="AB883" s="20"/>
      <c r="AC883" s="20"/>
      <c r="AD883" s="20"/>
      <c r="AE883" s="20"/>
      <c r="AF883" s="20"/>
      <c r="AG883" s="20"/>
      <c r="AH883" s="20"/>
      <c r="AI883" s="20"/>
      <c r="AJ883" s="20"/>
      <c r="AK883" s="20"/>
      <c r="AL883" s="20"/>
      <c r="AM883" s="20"/>
      <c r="AN883" s="20"/>
      <c r="AO883" s="20"/>
    </row>
    <row r="884">
      <c r="N884" s="20"/>
      <c r="O884" s="20"/>
      <c r="AA884" s="20"/>
      <c r="AB884" s="20"/>
      <c r="AC884" s="20"/>
      <c r="AD884" s="20"/>
      <c r="AE884" s="20"/>
      <c r="AF884" s="20"/>
      <c r="AG884" s="20"/>
      <c r="AH884" s="20"/>
      <c r="AI884" s="20"/>
      <c r="AJ884" s="20"/>
      <c r="AK884" s="20"/>
      <c r="AL884" s="20"/>
      <c r="AM884" s="20"/>
      <c r="AN884" s="20"/>
      <c r="AO884" s="20"/>
    </row>
    <row r="885">
      <c r="N885" s="20"/>
      <c r="O885" s="20"/>
      <c r="AA885" s="20"/>
      <c r="AB885" s="20"/>
      <c r="AC885" s="20"/>
      <c r="AD885" s="20"/>
      <c r="AE885" s="20"/>
      <c r="AF885" s="20"/>
      <c r="AG885" s="20"/>
      <c r="AH885" s="20"/>
      <c r="AI885" s="20"/>
      <c r="AJ885" s="20"/>
      <c r="AK885" s="20"/>
      <c r="AL885" s="20"/>
      <c r="AM885" s="20"/>
      <c r="AN885" s="20"/>
      <c r="AO885" s="20"/>
    </row>
    <row r="886">
      <c r="N886" s="20"/>
      <c r="O886" s="20"/>
      <c r="AA886" s="20"/>
      <c r="AB886" s="20"/>
      <c r="AC886" s="20"/>
      <c r="AD886" s="20"/>
      <c r="AE886" s="20"/>
      <c r="AF886" s="20"/>
      <c r="AG886" s="20"/>
      <c r="AH886" s="20"/>
      <c r="AI886" s="20"/>
      <c r="AJ886" s="20"/>
      <c r="AK886" s="20"/>
      <c r="AL886" s="20"/>
      <c r="AM886" s="20"/>
      <c r="AN886" s="20"/>
      <c r="AO886" s="20"/>
    </row>
    <row r="887">
      <c r="N887" s="20"/>
      <c r="O887" s="20"/>
      <c r="AA887" s="20"/>
      <c r="AB887" s="20"/>
      <c r="AC887" s="20"/>
      <c r="AD887" s="20"/>
      <c r="AE887" s="20"/>
      <c r="AF887" s="20"/>
      <c r="AG887" s="20"/>
      <c r="AH887" s="20"/>
      <c r="AI887" s="20"/>
      <c r="AJ887" s="20"/>
      <c r="AK887" s="20"/>
      <c r="AL887" s="20"/>
      <c r="AM887" s="20"/>
      <c r="AN887" s="20"/>
      <c r="AO887" s="20"/>
    </row>
    <row r="888">
      <c r="N888" s="20"/>
      <c r="O888" s="20"/>
      <c r="AA888" s="20"/>
      <c r="AB888" s="20"/>
      <c r="AC888" s="20"/>
      <c r="AD888" s="20"/>
      <c r="AE888" s="20"/>
      <c r="AF888" s="20"/>
      <c r="AG888" s="20"/>
      <c r="AH888" s="20"/>
      <c r="AI888" s="20"/>
      <c r="AJ888" s="20"/>
      <c r="AK888" s="20"/>
      <c r="AL888" s="20"/>
      <c r="AM888" s="20"/>
      <c r="AN888" s="20"/>
      <c r="AO888" s="20"/>
    </row>
    <row r="889">
      <c r="N889" s="20"/>
      <c r="O889" s="20"/>
      <c r="AA889" s="20"/>
      <c r="AB889" s="20"/>
      <c r="AC889" s="20"/>
      <c r="AD889" s="20"/>
      <c r="AE889" s="20"/>
      <c r="AF889" s="20"/>
      <c r="AG889" s="20"/>
      <c r="AH889" s="20"/>
      <c r="AI889" s="20"/>
      <c r="AJ889" s="20"/>
      <c r="AK889" s="20"/>
      <c r="AL889" s="20"/>
      <c r="AM889" s="20"/>
      <c r="AN889" s="20"/>
      <c r="AO889" s="20"/>
    </row>
    <row r="890">
      <c r="N890" s="20"/>
      <c r="O890" s="20"/>
      <c r="AA890" s="20"/>
      <c r="AB890" s="20"/>
      <c r="AC890" s="20"/>
      <c r="AD890" s="20"/>
      <c r="AE890" s="20"/>
      <c r="AF890" s="20"/>
      <c r="AG890" s="20"/>
      <c r="AH890" s="20"/>
      <c r="AI890" s="20"/>
      <c r="AJ890" s="20"/>
      <c r="AK890" s="20"/>
      <c r="AL890" s="20"/>
      <c r="AM890" s="20"/>
      <c r="AN890" s="20"/>
      <c r="AO890" s="20"/>
    </row>
    <row r="891">
      <c r="N891" s="20"/>
      <c r="O891" s="20"/>
      <c r="AA891" s="20"/>
      <c r="AB891" s="20"/>
      <c r="AC891" s="20"/>
      <c r="AD891" s="20"/>
      <c r="AE891" s="20"/>
      <c r="AF891" s="20"/>
      <c r="AG891" s="20"/>
      <c r="AH891" s="20"/>
      <c r="AI891" s="20"/>
      <c r="AJ891" s="20"/>
      <c r="AK891" s="20"/>
      <c r="AL891" s="20"/>
      <c r="AM891" s="20"/>
      <c r="AN891" s="20"/>
      <c r="AO891" s="20"/>
    </row>
    <row r="892">
      <c r="N892" s="20"/>
      <c r="O892" s="20"/>
      <c r="AA892" s="20"/>
      <c r="AB892" s="20"/>
      <c r="AC892" s="20"/>
      <c r="AD892" s="20"/>
      <c r="AE892" s="20"/>
      <c r="AF892" s="20"/>
      <c r="AG892" s="20"/>
      <c r="AH892" s="20"/>
      <c r="AI892" s="20"/>
      <c r="AJ892" s="20"/>
      <c r="AK892" s="20"/>
      <c r="AL892" s="20"/>
      <c r="AM892" s="20"/>
      <c r="AN892" s="20"/>
      <c r="AO892" s="20"/>
    </row>
    <row r="893">
      <c r="N893" s="20"/>
      <c r="O893" s="20"/>
      <c r="AA893" s="20"/>
      <c r="AB893" s="20"/>
      <c r="AC893" s="20"/>
      <c r="AD893" s="20"/>
      <c r="AE893" s="20"/>
      <c r="AF893" s="20"/>
      <c r="AG893" s="20"/>
      <c r="AH893" s="20"/>
      <c r="AI893" s="20"/>
      <c r="AJ893" s="20"/>
      <c r="AK893" s="20"/>
      <c r="AL893" s="20"/>
      <c r="AM893" s="20"/>
      <c r="AN893" s="20"/>
      <c r="AO893" s="20"/>
    </row>
    <row r="894">
      <c r="N894" s="20"/>
      <c r="O894" s="20"/>
      <c r="AA894" s="20"/>
      <c r="AB894" s="20"/>
      <c r="AC894" s="20"/>
      <c r="AD894" s="20"/>
      <c r="AE894" s="20"/>
      <c r="AF894" s="20"/>
      <c r="AG894" s="20"/>
      <c r="AH894" s="20"/>
      <c r="AI894" s="20"/>
      <c r="AJ894" s="20"/>
      <c r="AK894" s="20"/>
      <c r="AL894" s="20"/>
      <c r="AM894" s="20"/>
      <c r="AN894" s="20"/>
      <c r="AO894" s="20"/>
    </row>
    <row r="895">
      <c r="N895" s="20"/>
      <c r="O895" s="20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  <c r="AK895" s="20"/>
      <c r="AL895" s="20"/>
      <c r="AM895" s="20"/>
      <c r="AN895" s="20"/>
      <c r="AO895" s="20"/>
    </row>
    <row r="896">
      <c r="N896" s="20"/>
      <c r="O896" s="20"/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  <c r="AK896" s="20"/>
      <c r="AL896" s="20"/>
      <c r="AM896" s="20"/>
      <c r="AN896" s="20"/>
      <c r="AO896" s="20"/>
    </row>
    <row r="897">
      <c r="N897" s="20"/>
      <c r="O897" s="20"/>
      <c r="AA897" s="20"/>
      <c r="AB897" s="20"/>
      <c r="AC897" s="20"/>
      <c r="AD897" s="20"/>
      <c r="AE897" s="20"/>
      <c r="AF897" s="20"/>
      <c r="AG897" s="20"/>
      <c r="AH897" s="20"/>
      <c r="AI897" s="20"/>
      <c r="AJ897" s="20"/>
      <c r="AK897" s="20"/>
      <c r="AL897" s="20"/>
      <c r="AM897" s="20"/>
      <c r="AN897" s="20"/>
      <c r="AO897" s="20"/>
    </row>
    <row r="898">
      <c r="N898" s="20"/>
      <c r="O898" s="20"/>
      <c r="AA898" s="20"/>
      <c r="AB898" s="20"/>
      <c r="AC898" s="20"/>
      <c r="AD898" s="20"/>
      <c r="AE898" s="20"/>
      <c r="AF898" s="20"/>
      <c r="AG898" s="20"/>
      <c r="AH898" s="20"/>
      <c r="AI898" s="20"/>
      <c r="AJ898" s="20"/>
      <c r="AK898" s="20"/>
      <c r="AL898" s="20"/>
      <c r="AM898" s="20"/>
      <c r="AN898" s="20"/>
      <c r="AO898" s="20"/>
    </row>
    <row r="899">
      <c r="N899" s="20"/>
      <c r="O899" s="20"/>
      <c r="AA899" s="20"/>
      <c r="AB899" s="20"/>
      <c r="AC899" s="20"/>
      <c r="AD899" s="20"/>
      <c r="AE899" s="20"/>
      <c r="AF899" s="20"/>
      <c r="AG899" s="20"/>
      <c r="AH899" s="20"/>
      <c r="AI899" s="20"/>
      <c r="AJ899" s="20"/>
      <c r="AK899" s="20"/>
      <c r="AL899" s="20"/>
      <c r="AM899" s="20"/>
      <c r="AN899" s="20"/>
      <c r="AO899" s="20"/>
    </row>
    <row r="900">
      <c r="N900" s="20"/>
      <c r="O900" s="20"/>
      <c r="AA900" s="20"/>
      <c r="AB900" s="20"/>
      <c r="AC900" s="20"/>
      <c r="AD900" s="20"/>
      <c r="AE900" s="20"/>
      <c r="AF900" s="20"/>
      <c r="AG900" s="20"/>
      <c r="AH900" s="20"/>
      <c r="AI900" s="20"/>
      <c r="AJ900" s="20"/>
      <c r="AK900" s="20"/>
      <c r="AL900" s="20"/>
      <c r="AM900" s="20"/>
      <c r="AN900" s="20"/>
      <c r="AO900" s="20"/>
    </row>
    <row r="901">
      <c r="N901" s="20"/>
      <c r="O901" s="20"/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  <c r="AK901" s="20"/>
      <c r="AL901" s="20"/>
      <c r="AM901" s="20"/>
      <c r="AN901" s="20"/>
      <c r="AO901" s="20"/>
    </row>
    <row r="902">
      <c r="N902" s="20"/>
      <c r="O902" s="20"/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  <c r="AK902" s="20"/>
      <c r="AL902" s="20"/>
      <c r="AM902" s="20"/>
      <c r="AN902" s="20"/>
      <c r="AO902" s="20"/>
    </row>
    <row r="903">
      <c r="N903" s="20"/>
      <c r="O903" s="20"/>
      <c r="AA903" s="20"/>
      <c r="AB903" s="20"/>
      <c r="AC903" s="20"/>
      <c r="AD903" s="20"/>
      <c r="AE903" s="20"/>
      <c r="AF903" s="20"/>
      <c r="AG903" s="20"/>
      <c r="AH903" s="20"/>
      <c r="AI903" s="20"/>
      <c r="AJ903" s="20"/>
      <c r="AK903" s="20"/>
      <c r="AL903" s="20"/>
      <c r="AM903" s="20"/>
      <c r="AN903" s="20"/>
      <c r="AO903" s="20"/>
    </row>
    <row r="904">
      <c r="N904" s="20"/>
      <c r="O904" s="20"/>
      <c r="AA904" s="20"/>
      <c r="AB904" s="20"/>
      <c r="AC904" s="20"/>
      <c r="AD904" s="20"/>
      <c r="AE904" s="20"/>
      <c r="AF904" s="20"/>
      <c r="AG904" s="20"/>
      <c r="AH904" s="20"/>
      <c r="AI904" s="20"/>
      <c r="AJ904" s="20"/>
      <c r="AK904" s="20"/>
      <c r="AL904" s="20"/>
      <c r="AM904" s="20"/>
      <c r="AN904" s="20"/>
      <c r="AO904" s="20"/>
    </row>
    <row r="905">
      <c r="N905" s="20"/>
      <c r="O905" s="20"/>
      <c r="AA905" s="20"/>
      <c r="AB905" s="20"/>
      <c r="AC905" s="20"/>
      <c r="AD905" s="20"/>
      <c r="AE905" s="20"/>
      <c r="AF905" s="20"/>
      <c r="AG905" s="20"/>
      <c r="AH905" s="20"/>
      <c r="AI905" s="20"/>
      <c r="AJ905" s="20"/>
      <c r="AK905" s="20"/>
      <c r="AL905" s="20"/>
      <c r="AM905" s="20"/>
      <c r="AN905" s="20"/>
      <c r="AO905" s="20"/>
    </row>
    <row r="906">
      <c r="N906" s="20"/>
      <c r="O906" s="20"/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  <c r="AK906" s="20"/>
      <c r="AL906" s="20"/>
      <c r="AM906" s="20"/>
      <c r="AN906" s="20"/>
      <c r="AO906" s="20"/>
    </row>
    <row r="907">
      <c r="N907" s="20"/>
      <c r="O907" s="20"/>
      <c r="AA907" s="20"/>
      <c r="AB907" s="20"/>
      <c r="AC907" s="20"/>
      <c r="AD907" s="20"/>
      <c r="AE907" s="20"/>
      <c r="AF907" s="20"/>
      <c r="AG907" s="20"/>
      <c r="AH907" s="20"/>
      <c r="AI907" s="20"/>
      <c r="AJ907" s="20"/>
      <c r="AK907" s="20"/>
      <c r="AL907" s="20"/>
      <c r="AM907" s="20"/>
      <c r="AN907" s="20"/>
      <c r="AO907" s="20"/>
    </row>
    <row r="908">
      <c r="N908" s="20"/>
      <c r="O908" s="20"/>
      <c r="AA908" s="20"/>
      <c r="AB908" s="20"/>
      <c r="AC908" s="20"/>
      <c r="AD908" s="20"/>
      <c r="AE908" s="20"/>
      <c r="AF908" s="20"/>
      <c r="AG908" s="20"/>
      <c r="AH908" s="20"/>
      <c r="AI908" s="20"/>
      <c r="AJ908" s="20"/>
      <c r="AK908" s="20"/>
      <c r="AL908" s="20"/>
      <c r="AM908" s="20"/>
      <c r="AN908" s="20"/>
      <c r="AO908" s="20"/>
    </row>
    <row r="909">
      <c r="N909" s="20"/>
      <c r="O909" s="20"/>
      <c r="AA909" s="20"/>
      <c r="AB909" s="20"/>
      <c r="AC909" s="20"/>
      <c r="AD909" s="20"/>
      <c r="AE909" s="20"/>
      <c r="AF909" s="20"/>
      <c r="AG909" s="20"/>
      <c r="AH909" s="20"/>
      <c r="AI909" s="20"/>
      <c r="AJ909" s="20"/>
      <c r="AK909" s="20"/>
      <c r="AL909" s="20"/>
      <c r="AM909" s="20"/>
      <c r="AN909" s="20"/>
      <c r="AO909" s="20"/>
    </row>
    <row r="910">
      <c r="N910" s="20"/>
      <c r="O910" s="20"/>
      <c r="AA910" s="20"/>
      <c r="AB910" s="20"/>
      <c r="AC910" s="20"/>
      <c r="AD910" s="20"/>
      <c r="AE910" s="20"/>
      <c r="AF910" s="20"/>
      <c r="AG910" s="20"/>
      <c r="AH910" s="20"/>
      <c r="AI910" s="20"/>
      <c r="AJ910" s="20"/>
      <c r="AK910" s="20"/>
      <c r="AL910" s="20"/>
      <c r="AM910" s="20"/>
      <c r="AN910" s="20"/>
      <c r="AO910" s="20"/>
    </row>
    <row r="911">
      <c r="N911" s="20"/>
      <c r="O911" s="20"/>
      <c r="AA911" s="20"/>
      <c r="AB911" s="20"/>
      <c r="AC911" s="20"/>
      <c r="AD911" s="20"/>
      <c r="AE911" s="20"/>
      <c r="AF911" s="20"/>
      <c r="AG911" s="20"/>
      <c r="AH911" s="20"/>
      <c r="AI911" s="20"/>
      <c r="AJ911" s="20"/>
      <c r="AK911" s="20"/>
      <c r="AL911" s="20"/>
      <c r="AM911" s="20"/>
      <c r="AN911" s="20"/>
      <c r="AO911" s="20"/>
    </row>
    <row r="912">
      <c r="N912" s="20"/>
      <c r="O912" s="20"/>
      <c r="AA912" s="20"/>
      <c r="AB912" s="20"/>
      <c r="AC912" s="20"/>
      <c r="AD912" s="20"/>
      <c r="AE912" s="20"/>
      <c r="AF912" s="20"/>
      <c r="AG912" s="20"/>
      <c r="AH912" s="20"/>
      <c r="AI912" s="20"/>
      <c r="AJ912" s="20"/>
      <c r="AK912" s="20"/>
      <c r="AL912" s="20"/>
      <c r="AM912" s="20"/>
      <c r="AN912" s="20"/>
      <c r="AO912" s="20"/>
    </row>
    <row r="913">
      <c r="N913" s="20"/>
      <c r="O913" s="20"/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  <c r="AK913" s="20"/>
      <c r="AL913" s="20"/>
      <c r="AM913" s="20"/>
      <c r="AN913" s="20"/>
      <c r="AO913" s="20"/>
    </row>
    <row r="914">
      <c r="N914" s="20"/>
      <c r="O914" s="20"/>
      <c r="AA914" s="20"/>
      <c r="AB914" s="20"/>
      <c r="AC914" s="20"/>
      <c r="AD914" s="20"/>
      <c r="AE914" s="20"/>
      <c r="AF914" s="20"/>
      <c r="AG914" s="20"/>
      <c r="AH914" s="20"/>
      <c r="AI914" s="20"/>
      <c r="AJ914" s="20"/>
      <c r="AK914" s="20"/>
      <c r="AL914" s="20"/>
      <c r="AM914" s="20"/>
      <c r="AN914" s="20"/>
      <c r="AO914" s="20"/>
    </row>
    <row r="915">
      <c r="N915" s="20"/>
      <c r="O915" s="20"/>
      <c r="AA915" s="20"/>
      <c r="AB915" s="20"/>
      <c r="AC915" s="20"/>
      <c r="AD915" s="20"/>
      <c r="AE915" s="20"/>
      <c r="AF915" s="20"/>
      <c r="AG915" s="20"/>
      <c r="AH915" s="20"/>
      <c r="AI915" s="20"/>
      <c r="AJ915" s="20"/>
      <c r="AK915" s="20"/>
      <c r="AL915" s="20"/>
      <c r="AM915" s="20"/>
      <c r="AN915" s="20"/>
      <c r="AO915" s="20"/>
    </row>
    <row r="916">
      <c r="N916" s="20"/>
      <c r="O916" s="20"/>
      <c r="AA916" s="20"/>
      <c r="AB916" s="20"/>
      <c r="AC916" s="20"/>
      <c r="AD916" s="20"/>
      <c r="AE916" s="20"/>
      <c r="AF916" s="20"/>
      <c r="AG916" s="20"/>
      <c r="AH916" s="20"/>
      <c r="AI916" s="20"/>
      <c r="AJ916" s="20"/>
      <c r="AK916" s="20"/>
      <c r="AL916" s="20"/>
      <c r="AM916" s="20"/>
      <c r="AN916" s="20"/>
      <c r="AO916" s="20"/>
    </row>
    <row r="917">
      <c r="N917" s="20"/>
      <c r="O917" s="20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  <c r="AK917" s="20"/>
      <c r="AL917" s="20"/>
      <c r="AM917" s="20"/>
      <c r="AN917" s="20"/>
      <c r="AO917" s="20"/>
    </row>
    <row r="918">
      <c r="N918" s="20"/>
      <c r="O918" s="20"/>
      <c r="AA918" s="20"/>
      <c r="AB918" s="20"/>
      <c r="AC918" s="20"/>
      <c r="AD918" s="20"/>
      <c r="AE918" s="20"/>
      <c r="AF918" s="20"/>
      <c r="AG918" s="20"/>
      <c r="AH918" s="20"/>
      <c r="AI918" s="20"/>
      <c r="AJ918" s="20"/>
      <c r="AK918" s="20"/>
      <c r="AL918" s="20"/>
      <c r="AM918" s="20"/>
      <c r="AN918" s="20"/>
      <c r="AO918" s="20"/>
    </row>
    <row r="919">
      <c r="N919" s="20"/>
      <c r="O919" s="20"/>
      <c r="AA919" s="20"/>
      <c r="AB919" s="20"/>
      <c r="AC919" s="20"/>
      <c r="AD919" s="20"/>
      <c r="AE919" s="20"/>
      <c r="AF919" s="20"/>
      <c r="AG919" s="20"/>
      <c r="AH919" s="20"/>
      <c r="AI919" s="20"/>
      <c r="AJ919" s="20"/>
      <c r="AK919" s="20"/>
      <c r="AL919" s="20"/>
      <c r="AM919" s="20"/>
      <c r="AN919" s="20"/>
      <c r="AO919" s="20"/>
    </row>
    <row r="920">
      <c r="N920" s="20"/>
      <c r="O920" s="20"/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  <c r="AK920" s="20"/>
      <c r="AL920" s="20"/>
      <c r="AM920" s="20"/>
      <c r="AN920" s="20"/>
      <c r="AO920" s="20"/>
    </row>
    <row r="921">
      <c r="N921" s="20"/>
      <c r="O921" s="20"/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  <c r="AK921" s="20"/>
      <c r="AL921" s="20"/>
      <c r="AM921" s="20"/>
      <c r="AN921" s="20"/>
      <c r="AO921" s="20"/>
    </row>
    <row r="922">
      <c r="N922" s="20"/>
      <c r="O922" s="20"/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  <c r="AK922" s="20"/>
      <c r="AL922" s="20"/>
      <c r="AM922" s="20"/>
      <c r="AN922" s="20"/>
      <c r="AO922" s="20"/>
    </row>
    <row r="923">
      <c r="N923" s="20"/>
      <c r="O923" s="20"/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  <c r="AK923" s="20"/>
      <c r="AL923" s="20"/>
      <c r="AM923" s="20"/>
      <c r="AN923" s="20"/>
      <c r="AO923" s="20"/>
    </row>
    <row r="924">
      <c r="N924" s="20"/>
      <c r="O924" s="20"/>
      <c r="AA924" s="20"/>
      <c r="AB924" s="20"/>
      <c r="AC924" s="20"/>
      <c r="AD924" s="20"/>
      <c r="AE924" s="20"/>
      <c r="AF924" s="20"/>
      <c r="AG924" s="20"/>
      <c r="AH924" s="20"/>
      <c r="AI924" s="20"/>
      <c r="AJ924" s="20"/>
      <c r="AK924" s="20"/>
      <c r="AL924" s="20"/>
      <c r="AM924" s="20"/>
      <c r="AN924" s="20"/>
      <c r="AO924" s="20"/>
    </row>
    <row r="925">
      <c r="N925" s="20"/>
      <c r="O925" s="20"/>
      <c r="AA925" s="20"/>
      <c r="AB925" s="20"/>
      <c r="AC925" s="20"/>
      <c r="AD925" s="20"/>
      <c r="AE925" s="20"/>
      <c r="AF925" s="20"/>
      <c r="AG925" s="20"/>
      <c r="AH925" s="20"/>
      <c r="AI925" s="20"/>
      <c r="AJ925" s="20"/>
      <c r="AK925" s="20"/>
      <c r="AL925" s="20"/>
      <c r="AM925" s="20"/>
      <c r="AN925" s="20"/>
      <c r="AO925" s="20"/>
    </row>
    <row r="926">
      <c r="N926" s="20"/>
      <c r="O926" s="20"/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  <c r="AK926" s="20"/>
      <c r="AL926" s="20"/>
      <c r="AM926" s="20"/>
      <c r="AN926" s="20"/>
      <c r="AO926" s="20"/>
    </row>
    <row r="927">
      <c r="N927" s="20"/>
      <c r="O927" s="20"/>
      <c r="AA927" s="20"/>
      <c r="AB927" s="20"/>
      <c r="AC927" s="20"/>
      <c r="AD927" s="20"/>
      <c r="AE927" s="20"/>
      <c r="AF927" s="20"/>
      <c r="AG927" s="20"/>
      <c r="AH927" s="20"/>
      <c r="AI927" s="20"/>
      <c r="AJ927" s="20"/>
      <c r="AK927" s="20"/>
      <c r="AL927" s="20"/>
      <c r="AM927" s="20"/>
      <c r="AN927" s="20"/>
      <c r="AO927" s="20"/>
    </row>
    <row r="928">
      <c r="N928" s="20"/>
      <c r="O928" s="20"/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  <c r="AK928" s="20"/>
      <c r="AL928" s="20"/>
      <c r="AM928" s="20"/>
      <c r="AN928" s="20"/>
      <c r="AO928" s="20"/>
    </row>
    <row r="929">
      <c r="N929" s="20"/>
      <c r="O929" s="20"/>
      <c r="AA929" s="20"/>
      <c r="AB929" s="20"/>
      <c r="AC929" s="20"/>
      <c r="AD929" s="20"/>
      <c r="AE929" s="20"/>
      <c r="AF929" s="20"/>
      <c r="AG929" s="20"/>
      <c r="AH929" s="20"/>
      <c r="AI929" s="20"/>
      <c r="AJ929" s="20"/>
      <c r="AK929" s="20"/>
      <c r="AL929" s="20"/>
      <c r="AM929" s="20"/>
      <c r="AN929" s="20"/>
      <c r="AO929" s="20"/>
    </row>
    <row r="930">
      <c r="N930" s="20"/>
      <c r="O930" s="20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  <c r="AK930" s="20"/>
      <c r="AL930" s="20"/>
      <c r="AM930" s="20"/>
      <c r="AN930" s="20"/>
      <c r="AO930" s="20"/>
    </row>
    <row r="931">
      <c r="N931" s="20"/>
      <c r="O931" s="20"/>
      <c r="AA931" s="20"/>
      <c r="AB931" s="20"/>
      <c r="AC931" s="20"/>
      <c r="AD931" s="20"/>
      <c r="AE931" s="20"/>
      <c r="AF931" s="20"/>
      <c r="AG931" s="20"/>
      <c r="AH931" s="20"/>
      <c r="AI931" s="20"/>
      <c r="AJ931" s="20"/>
      <c r="AK931" s="20"/>
      <c r="AL931" s="20"/>
      <c r="AM931" s="20"/>
      <c r="AN931" s="20"/>
      <c r="AO931" s="20"/>
    </row>
    <row r="932">
      <c r="N932" s="20"/>
      <c r="O932" s="20"/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  <c r="AK932" s="20"/>
      <c r="AL932" s="20"/>
      <c r="AM932" s="20"/>
      <c r="AN932" s="20"/>
      <c r="AO932" s="20"/>
    </row>
    <row r="933">
      <c r="N933" s="20"/>
      <c r="O933" s="20"/>
      <c r="AA933" s="20"/>
      <c r="AB933" s="20"/>
      <c r="AC933" s="20"/>
      <c r="AD933" s="20"/>
      <c r="AE933" s="20"/>
      <c r="AF933" s="20"/>
      <c r="AG933" s="20"/>
      <c r="AH933" s="20"/>
      <c r="AI933" s="20"/>
      <c r="AJ933" s="20"/>
      <c r="AK933" s="20"/>
      <c r="AL933" s="20"/>
      <c r="AM933" s="20"/>
      <c r="AN933" s="20"/>
      <c r="AO933" s="20"/>
    </row>
    <row r="934">
      <c r="N934" s="20"/>
      <c r="O934" s="20"/>
      <c r="AA934" s="20"/>
      <c r="AB934" s="20"/>
      <c r="AC934" s="20"/>
      <c r="AD934" s="20"/>
      <c r="AE934" s="20"/>
      <c r="AF934" s="20"/>
      <c r="AG934" s="20"/>
      <c r="AH934" s="20"/>
      <c r="AI934" s="20"/>
      <c r="AJ934" s="20"/>
      <c r="AK934" s="20"/>
      <c r="AL934" s="20"/>
      <c r="AM934" s="20"/>
      <c r="AN934" s="20"/>
      <c r="AO934" s="20"/>
    </row>
    <row r="935">
      <c r="N935" s="20"/>
      <c r="O935" s="20"/>
      <c r="AA935" s="20"/>
      <c r="AB935" s="20"/>
      <c r="AC935" s="20"/>
      <c r="AD935" s="20"/>
      <c r="AE935" s="20"/>
      <c r="AF935" s="20"/>
      <c r="AG935" s="20"/>
      <c r="AH935" s="20"/>
      <c r="AI935" s="20"/>
      <c r="AJ935" s="20"/>
      <c r="AK935" s="20"/>
      <c r="AL935" s="20"/>
      <c r="AM935" s="20"/>
      <c r="AN935" s="20"/>
      <c r="AO935" s="20"/>
    </row>
    <row r="936">
      <c r="N936" s="20"/>
      <c r="O936" s="20"/>
      <c r="AA936" s="20"/>
      <c r="AB936" s="20"/>
      <c r="AC936" s="20"/>
      <c r="AD936" s="20"/>
      <c r="AE936" s="20"/>
      <c r="AF936" s="20"/>
      <c r="AG936" s="20"/>
      <c r="AH936" s="20"/>
      <c r="AI936" s="20"/>
      <c r="AJ936" s="20"/>
      <c r="AK936" s="20"/>
      <c r="AL936" s="20"/>
      <c r="AM936" s="20"/>
      <c r="AN936" s="20"/>
      <c r="AO936" s="20"/>
    </row>
    <row r="937">
      <c r="N937" s="20"/>
      <c r="O937" s="20"/>
      <c r="AA937" s="20"/>
      <c r="AB937" s="20"/>
      <c r="AC937" s="20"/>
      <c r="AD937" s="20"/>
      <c r="AE937" s="20"/>
      <c r="AF937" s="20"/>
      <c r="AG937" s="20"/>
      <c r="AH937" s="20"/>
      <c r="AI937" s="20"/>
      <c r="AJ937" s="20"/>
      <c r="AK937" s="20"/>
      <c r="AL937" s="20"/>
      <c r="AM937" s="20"/>
      <c r="AN937" s="20"/>
      <c r="AO937" s="20"/>
    </row>
    <row r="938">
      <c r="N938" s="20"/>
      <c r="O938" s="20"/>
      <c r="AA938" s="20"/>
      <c r="AB938" s="20"/>
      <c r="AC938" s="20"/>
      <c r="AD938" s="20"/>
      <c r="AE938" s="20"/>
      <c r="AF938" s="20"/>
      <c r="AG938" s="20"/>
      <c r="AH938" s="20"/>
      <c r="AI938" s="20"/>
      <c r="AJ938" s="20"/>
      <c r="AK938" s="20"/>
      <c r="AL938" s="20"/>
      <c r="AM938" s="20"/>
      <c r="AN938" s="20"/>
      <c r="AO938" s="20"/>
    </row>
    <row r="939">
      <c r="N939" s="20"/>
      <c r="O939" s="20"/>
      <c r="AA939" s="20"/>
      <c r="AB939" s="20"/>
      <c r="AC939" s="20"/>
      <c r="AD939" s="20"/>
      <c r="AE939" s="20"/>
      <c r="AF939" s="20"/>
      <c r="AG939" s="20"/>
      <c r="AH939" s="20"/>
      <c r="AI939" s="20"/>
      <c r="AJ939" s="20"/>
      <c r="AK939" s="20"/>
      <c r="AL939" s="20"/>
      <c r="AM939" s="20"/>
      <c r="AN939" s="20"/>
      <c r="AO939" s="20"/>
    </row>
    <row r="940">
      <c r="N940" s="20"/>
      <c r="O940" s="20"/>
      <c r="AA940" s="20"/>
      <c r="AB940" s="20"/>
      <c r="AC940" s="20"/>
      <c r="AD940" s="20"/>
      <c r="AE940" s="20"/>
      <c r="AF940" s="20"/>
      <c r="AG940" s="20"/>
      <c r="AH940" s="20"/>
      <c r="AI940" s="20"/>
      <c r="AJ940" s="20"/>
      <c r="AK940" s="20"/>
      <c r="AL940" s="20"/>
      <c r="AM940" s="20"/>
      <c r="AN940" s="20"/>
      <c r="AO940" s="20"/>
    </row>
    <row r="941">
      <c r="N941" s="20"/>
      <c r="O941" s="20"/>
      <c r="AA941" s="20"/>
      <c r="AB941" s="20"/>
      <c r="AC941" s="20"/>
      <c r="AD941" s="20"/>
      <c r="AE941" s="20"/>
      <c r="AF941" s="20"/>
      <c r="AG941" s="20"/>
      <c r="AH941" s="20"/>
      <c r="AI941" s="20"/>
      <c r="AJ941" s="20"/>
      <c r="AK941" s="20"/>
      <c r="AL941" s="20"/>
      <c r="AM941" s="20"/>
      <c r="AN941" s="20"/>
      <c r="AO941" s="20"/>
    </row>
    <row r="942">
      <c r="N942" s="20"/>
      <c r="O942" s="20"/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  <c r="AK942" s="20"/>
      <c r="AL942" s="20"/>
      <c r="AM942" s="20"/>
      <c r="AN942" s="20"/>
      <c r="AO942" s="20"/>
    </row>
    <row r="943">
      <c r="N943" s="20"/>
      <c r="O943" s="20"/>
      <c r="AA943" s="20"/>
      <c r="AB943" s="20"/>
      <c r="AC943" s="20"/>
      <c r="AD943" s="20"/>
      <c r="AE943" s="20"/>
      <c r="AF943" s="20"/>
      <c r="AG943" s="20"/>
      <c r="AH943" s="20"/>
      <c r="AI943" s="20"/>
      <c r="AJ943" s="20"/>
      <c r="AK943" s="20"/>
      <c r="AL943" s="20"/>
      <c r="AM943" s="20"/>
      <c r="AN943" s="20"/>
      <c r="AO943" s="20"/>
    </row>
    <row r="944">
      <c r="N944" s="20"/>
      <c r="O944" s="20"/>
      <c r="AA944" s="20"/>
      <c r="AB944" s="20"/>
      <c r="AC944" s="20"/>
      <c r="AD944" s="20"/>
      <c r="AE944" s="20"/>
      <c r="AF944" s="20"/>
      <c r="AG944" s="20"/>
      <c r="AH944" s="20"/>
      <c r="AI944" s="20"/>
      <c r="AJ944" s="20"/>
      <c r="AK944" s="20"/>
      <c r="AL944" s="20"/>
      <c r="AM944" s="20"/>
      <c r="AN944" s="20"/>
      <c r="AO944" s="20"/>
    </row>
    <row r="945">
      <c r="N945" s="20"/>
      <c r="O945" s="20"/>
      <c r="AA945" s="20"/>
      <c r="AB945" s="20"/>
      <c r="AC945" s="20"/>
      <c r="AD945" s="20"/>
      <c r="AE945" s="20"/>
      <c r="AF945" s="20"/>
      <c r="AG945" s="20"/>
      <c r="AH945" s="20"/>
      <c r="AI945" s="20"/>
      <c r="AJ945" s="20"/>
      <c r="AK945" s="20"/>
      <c r="AL945" s="20"/>
      <c r="AM945" s="20"/>
      <c r="AN945" s="20"/>
      <c r="AO945" s="20"/>
    </row>
    <row r="946">
      <c r="N946" s="20"/>
      <c r="O946" s="20"/>
      <c r="AA946" s="20"/>
      <c r="AB946" s="20"/>
      <c r="AC946" s="20"/>
      <c r="AD946" s="20"/>
      <c r="AE946" s="20"/>
      <c r="AF946" s="20"/>
      <c r="AG946" s="20"/>
      <c r="AH946" s="20"/>
      <c r="AI946" s="20"/>
      <c r="AJ946" s="20"/>
      <c r="AK946" s="20"/>
      <c r="AL946" s="20"/>
      <c r="AM946" s="20"/>
      <c r="AN946" s="20"/>
      <c r="AO946" s="20"/>
    </row>
    <row r="947">
      <c r="N947" s="20"/>
      <c r="O947" s="20"/>
      <c r="AA947" s="20"/>
      <c r="AB947" s="20"/>
      <c r="AC947" s="20"/>
      <c r="AD947" s="20"/>
      <c r="AE947" s="20"/>
      <c r="AF947" s="20"/>
      <c r="AG947" s="20"/>
      <c r="AH947" s="20"/>
      <c r="AI947" s="20"/>
      <c r="AJ947" s="20"/>
      <c r="AK947" s="20"/>
      <c r="AL947" s="20"/>
      <c r="AM947" s="20"/>
      <c r="AN947" s="20"/>
      <c r="AO947" s="20"/>
    </row>
    <row r="948">
      <c r="N948" s="20"/>
      <c r="O948" s="20"/>
      <c r="AA948" s="20"/>
      <c r="AB948" s="20"/>
      <c r="AC948" s="20"/>
      <c r="AD948" s="20"/>
      <c r="AE948" s="20"/>
      <c r="AF948" s="20"/>
      <c r="AG948" s="20"/>
      <c r="AH948" s="20"/>
      <c r="AI948" s="20"/>
      <c r="AJ948" s="20"/>
      <c r="AK948" s="20"/>
      <c r="AL948" s="20"/>
      <c r="AM948" s="20"/>
      <c r="AN948" s="20"/>
      <c r="AO948" s="20"/>
    </row>
    <row r="949">
      <c r="N949" s="20"/>
      <c r="O949" s="20"/>
      <c r="AA949" s="20"/>
      <c r="AB949" s="20"/>
      <c r="AC949" s="20"/>
      <c r="AD949" s="20"/>
      <c r="AE949" s="20"/>
      <c r="AF949" s="20"/>
      <c r="AG949" s="20"/>
      <c r="AH949" s="20"/>
      <c r="AI949" s="20"/>
      <c r="AJ949" s="20"/>
      <c r="AK949" s="20"/>
      <c r="AL949" s="20"/>
      <c r="AM949" s="20"/>
      <c r="AN949" s="20"/>
      <c r="AO949" s="20"/>
    </row>
    <row r="950">
      <c r="N950" s="20"/>
      <c r="O950" s="20"/>
      <c r="AA950" s="20"/>
      <c r="AB950" s="20"/>
      <c r="AC950" s="20"/>
      <c r="AD950" s="20"/>
      <c r="AE950" s="20"/>
      <c r="AF950" s="20"/>
      <c r="AG950" s="20"/>
      <c r="AH950" s="20"/>
      <c r="AI950" s="20"/>
      <c r="AJ950" s="20"/>
      <c r="AK950" s="20"/>
      <c r="AL950" s="20"/>
      <c r="AM950" s="20"/>
      <c r="AN950" s="20"/>
      <c r="AO950" s="20"/>
    </row>
    <row r="951">
      <c r="N951" s="20"/>
      <c r="O951" s="20"/>
      <c r="AA951" s="20"/>
      <c r="AB951" s="20"/>
      <c r="AC951" s="20"/>
      <c r="AD951" s="20"/>
      <c r="AE951" s="20"/>
      <c r="AF951" s="20"/>
      <c r="AG951" s="20"/>
      <c r="AH951" s="20"/>
      <c r="AI951" s="20"/>
      <c r="AJ951" s="20"/>
      <c r="AK951" s="20"/>
      <c r="AL951" s="20"/>
      <c r="AM951" s="20"/>
      <c r="AN951" s="20"/>
      <c r="AO951" s="20"/>
    </row>
    <row r="952">
      <c r="N952" s="20"/>
      <c r="O952" s="20"/>
      <c r="AA952" s="20"/>
      <c r="AB952" s="20"/>
      <c r="AC952" s="20"/>
      <c r="AD952" s="20"/>
      <c r="AE952" s="20"/>
      <c r="AF952" s="20"/>
      <c r="AG952" s="20"/>
      <c r="AH952" s="20"/>
      <c r="AI952" s="20"/>
      <c r="AJ952" s="20"/>
      <c r="AK952" s="20"/>
      <c r="AL952" s="20"/>
      <c r="AM952" s="20"/>
      <c r="AN952" s="20"/>
      <c r="AO952" s="20"/>
    </row>
    <row r="953">
      <c r="N953" s="20"/>
      <c r="O953" s="20"/>
      <c r="AA953" s="20"/>
      <c r="AB953" s="20"/>
      <c r="AC953" s="20"/>
      <c r="AD953" s="20"/>
      <c r="AE953" s="20"/>
      <c r="AF953" s="20"/>
      <c r="AG953" s="20"/>
      <c r="AH953" s="20"/>
      <c r="AI953" s="20"/>
      <c r="AJ953" s="20"/>
      <c r="AK953" s="20"/>
      <c r="AL953" s="20"/>
      <c r="AM953" s="20"/>
      <c r="AN953" s="20"/>
      <c r="AO953" s="20"/>
    </row>
    <row r="954">
      <c r="N954" s="20"/>
      <c r="O954" s="20"/>
      <c r="AA954" s="20"/>
      <c r="AB954" s="20"/>
      <c r="AC954" s="20"/>
      <c r="AD954" s="20"/>
      <c r="AE954" s="20"/>
      <c r="AF954" s="20"/>
      <c r="AG954" s="20"/>
      <c r="AH954" s="20"/>
      <c r="AI954" s="20"/>
      <c r="AJ954" s="20"/>
      <c r="AK954" s="20"/>
      <c r="AL954" s="20"/>
      <c r="AM954" s="20"/>
      <c r="AN954" s="20"/>
      <c r="AO954" s="20"/>
    </row>
    <row r="955">
      <c r="N955" s="20"/>
      <c r="O955" s="20"/>
      <c r="AA955" s="20"/>
      <c r="AB955" s="20"/>
      <c r="AC955" s="20"/>
      <c r="AD955" s="20"/>
      <c r="AE955" s="20"/>
      <c r="AF955" s="20"/>
      <c r="AG955" s="20"/>
      <c r="AH955" s="20"/>
      <c r="AI955" s="20"/>
      <c r="AJ955" s="20"/>
      <c r="AK955" s="20"/>
      <c r="AL955" s="20"/>
      <c r="AM955" s="20"/>
      <c r="AN955" s="20"/>
      <c r="AO955" s="20"/>
    </row>
    <row r="956">
      <c r="N956" s="20"/>
      <c r="O956" s="20"/>
      <c r="AA956" s="20"/>
      <c r="AB956" s="20"/>
      <c r="AC956" s="20"/>
      <c r="AD956" s="20"/>
      <c r="AE956" s="20"/>
      <c r="AF956" s="20"/>
      <c r="AG956" s="20"/>
      <c r="AH956" s="20"/>
      <c r="AI956" s="20"/>
      <c r="AJ956" s="20"/>
      <c r="AK956" s="20"/>
      <c r="AL956" s="20"/>
      <c r="AM956" s="20"/>
      <c r="AN956" s="20"/>
      <c r="AO956" s="20"/>
    </row>
    <row r="957">
      <c r="N957" s="20"/>
      <c r="O957" s="20"/>
      <c r="AA957" s="20"/>
      <c r="AB957" s="20"/>
      <c r="AC957" s="20"/>
      <c r="AD957" s="20"/>
      <c r="AE957" s="20"/>
      <c r="AF957" s="20"/>
      <c r="AG957" s="20"/>
      <c r="AH957" s="20"/>
      <c r="AI957" s="20"/>
      <c r="AJ957" s="20"/>
      <c r="AK957" s="20"/>
      <c r="AL957" s="20"/>
      <c r="AM957" s="20"/>
      <c r="AN957" s="20"/>
      <c r="AO957" s="20"/>
    </row>
    <row r="958">
      <c r="N958" s="20"/>
      <c r="O958" s="20"/>
      <c r="AA958" s="20"/>
      <c r="AB958" s="20"/>
      <c r="AC958" s="20"/>
      <c r="AD958" s="20"/>
      <c r="AE958" s="20"/>
      <c r="AF958" s="20"/>
      <c r="AG958" s="20"/>
      <c r="AH958" s="20"/>
      <c r="AI958" s="20"/>
      <c r="AJ958" s="20"/>
      <c r="AK958" s="20"/>
      <c r="AL958" s="20"/>
      <c r="AM958" s="20"/>
      <c r="AN958" s="20"/>
      <c r="AO958" s="20"/>
    </row>
    <row r="959">
      <c r="N959" s="20"/>
      <c r="O959" s="20"/>
      <c r="AA959" s="20"/>
      <c r="AB959" s="20"/>
      <c r="AC959" s="20"/>
      <c r="AD959" s="20"/>
      <c r="AE959" s="20"/>
      <c r="AF959" s="20"/>
      <c r="AG959" s="20"/>
      <c r="AH959" s="20"/>
      <c r="AI959" s="20"/>
      <c r="AJ959" s="20"/>
      <c r="AK959" s="20"/>
      <c r="AL959" s="20"/>
      <c r="AM959" s="20"/>
      <c r="AN959" s="20"/>
      <c r="AO959" s="20"/>
    </row>
    <row r="960">
      <c r="N960" s="20"/>
      <c r="O960" s="20"/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  <c r="AK960" s="20"/>
      <c r="AL960" s="20"/>
      <c r="AM960" s="20"/>
      <c r="AN960" s="20"/>
      <c r="AO960" s="20"/>
    </row>
    <row r="961">
      <c r="N961" s="20"/>
      <c r="O961" s="20"/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  <c r="AK961" s="20"/>
      <c r="AL961" s="20"/>
      <c r="AM961" s="20"/>
      <c r="AN961" s="20"/>
      <c r="AO961" s="20"/>
    </row>
    <row r="962">
      <c r="N962" s="20"/>
      <c r="O962" s="20"/>
      <c r="AA962" s="20"/>
      <c r="AB962" s="20"/>
      <c r="AC962" s="20"/>
      <c r="AD962" s="20"/>
      <c r="AE962" s="20"/>
      <c r="AF962" s="20"/>
      <c r="AG962" s="20"/>
      <c r="AH962" s="20"/>
      <c r="AI962" s="20"/>
      <c r="AJ962" s="20"/>
      <c r="AK962" s="20"/>
      <c r="AL962" s="20"/>
      <c r="AM962" s="20"/>
      <c r="AN962" s="20"/>
      <c r="AO962" s="20"/>
    </row>
    <row r="963">
      <c r="N963" s="20"/>
      <c r="O963" s="20"/>
      <c r="AA963" s="20"/>
      <c r="AB963" s="20"/>
      <c r="AC963" s="20"/>
      <c r="AD963" s="20"/>
      <c r="AE963" s="20"/>
      <c r="AF963" s="20"/>
      <c r="AG963" s="20"/>
      <c r="AH963" s="20"/>
      <c r="AI963" s="20"/>
      <c r="AJ963" s="20"/>
      <c r="AK963" s="20"/>
      <c r="AL963" s="20"/>
      <c r="AM963" s="20"/>
      <c r="AN963" s="20"/>
      <c r="AO963" s="20"/>
    </row>
    <row r="964">
      <c r="N964" s="20"/>
      <c r="O964" s="20"/>
      <c r="AA964" s="20"/>
      <c r="AB964" s="20"/>
      <c r="AC964" s="20"/>
      <c r="AD964" s="20"/>
      <c r="AE964" s="20"/>
      <c r="AF964" s="20"/>
      <c r="AG964" s="20"/>
      <c r="AH964" s="20"/>
      <c r="AI964" s="20"/>
      <c r="AJ964" s="20"/>
      <c r="AK964" s="20"/>
      <c r="AL964" s="20"/>
      <c r="AM964" s="20"/>
      <c r="AN964" s="20"/>
      <c r="AO964" s="20"/>
    </row>
    <row r="965">
      <c r="N965" s="20"/>
      <c r="O965" s="20"/>
      <c r="AA965" s="20"/>
      <c r="AB965" s="20"/>
      <c r="AC965" s="20"/>
      <c r="AD965" s="20"/>
      <c r="AE965" s="20"/>
      <c r="AF965" s="20"/>
      <c r="AG965" s="20"/>
      <c r="AH965" s="20"/>
      <c r="AI965" s="20"/>
      <c r="AJ965" s="20"/>
      <c r="AK965" s="20"/>
      <c r="AL965" s="20"/>
      <c r="AM965" s="20"/>
      <c r="AN965" s="20"/>
      <c r="AO965" s="20"/>
    </row>
    <row r="966">
      <c r="N966" s="20"/>
      <c r="O966" s="20"/>
      <c r="AA966" s="20"/>
      <c r="AB966" s="20"/>
      <c r="AC966" s="20"/>
      <c r="AD966" s="20"/>
      <c r="AE966" s="20"/>
      <c r="AF966" s="20"/>
      <c r="AG966" s="20"/>
      <c r="AH966" s="20"/>
      <c r="AI966" s="20"/>
      <c r="AJ966" s="20"/>
      <c r="AK966" s="20"/>
      <c r="AL966" s="20"/>
      <c r="AM966" s="20"/>
      <c r="AN966" s="20"/>
      <c r="AO966" s="20"/>
    </row>
    <row r="967">
      <c r="N967" s="20"/>
      <c r="O967" s="20"/>
      <c r="AA967" s="20"/>
      <c r="AB967" s="20"/>
      <c r="AC967" s="20"/>
      <c r="AD967" s="20"/>
      <c r="AE967" s="20"/>
      <c r="AF967" s="20"/>
      <c r="AG967" s="20"/>
      <c r="AH967" s="20"/>
      <c r="AI967" s="20"/>
      <c r="AJ967" s="20"/>
      <c r="AK967" s="20"/>
      <c r="AL967" s="20"/>
      <c r="AM967" s="20"/>
      <c r="AN967" s="20"/>
      <c r="AO967" s="20"/>
    </row>
    <row r="968">
      <c r="N968" s="20"/>
      <c r="O968" s="20"/>
      <c r="AA968" s="20"/>
      <c r="AB968" s="20"/>
      <c r="AC968" s="20"/>
      <c r="AD968" s="20"/>
      <c r="AE968" s="20"/>
      <c r="AF968" s="20"/>
      <c r="AG968" s="20"/>
      <c r="AH968" s="20"/>
      <c r="AI968" s="20"/>
      <c r="AJ968" s="20"/>
      <c r="AK968" s="20"/>
      <c r="AL968" s="20"/>
      <c r="AM968" s="20"/>
      <c r="AN968" s="20"/>
      <c r="AO968" s="20"/>
    </row>
    <row r="969">
      <c r="N969" s="20"/>
      <c r="O969" s="20"/>
      <c r="AA969" s="20"/>
      <c r="AB969" s="20"/>
      <c r="AC969" s="20"/>
      <c r="AD969" s="20"/>
      <c r="AE969" s="20"/>
      <c r="AF969" s="20"/>
      <c r="AG969" s="20"/>
      <c r="AH969" s="20"/>
      <c r="AI969" s="20"/>
      <c r="AJ969" s="20"/>
      <c r="AK969" s="20"/>
      <c r="AL969" s="20"/>
      <c r="AM969" s="20"/>
      <c r="AN969" s="20"/>
      <c r="AO969" s="20"/>
    </row>
    <row r="970">
      <c r="N970" s="20"/>
      <c r="O970" s="20"/>
      <c r="AA970" s="20"/>
      <c r="AB970" s="20"/>
      <c r="AC970" s="20"/>
      <c r="AD970" s="20"/>
      <c r="AE970" s="20"/>
      <c r="AF970" s="20"/>
      <c r="AG970" s="20"/>
      <c r="AH970" s="20"/>
      <c r="AI970" s="20"/>
      <c r="AJ970" s="20"/>
      <c r="AK970" s="20"/>
      <c r="AL970" s="20"/>
      <c r="AM970" s="20"/>
      <c r="AN970" s="20"/>
      <c r="AO970" s="20"/>
    </row>
    <row r="971">
      <c r="N971" s="20"/>
      <c r="O971" s="20"/>
      <c r="AA971" s="20"/>
      <c r="AB971" s="20"/>
      <c r="AC971" s="20"/>
      <c r="AD971" s="20"/>
      <c r="AE971" s="20"/>
      <c r="AF971" s="20"/>
      <c r="AG971" s="20"/>
      <c r="AH971" s="20"/>
      <c r="AI971" s="20"/>
      <c r="AJ971" s="20"/>
      <c r="AK971" s="20"/>
      <c r="AL971" s="20"/>
      <c r="AM971" s="20"/>
      <c r="AN971" s="20"/>
      <c r="AO971" s="20"/>
    </row>
    <row r="972">
      <c r="N972" s="20"/>
      <c r="O972" s="20"/>
      <c r="AA972" s="20"/>
      <c r="AB972" s="20"/>
      <c r="AC972" s="20"/>
      <c r="AD972" s="20"/>
      <c r="AE972" s="20"/>
      <c r="AF972" s="20"/>
      <c r="AG972" s="20"/>
      <c r="AH972" s="20"/>
      <c r="AI972" s="20"/>
      <c r="AJ972" s="20"/>
      <c r="AK972" s="20"/>
      <c r="AL972" s="20"/>
      <c r="AM972" s="20"/>
      <c r="AN972" s="20"/>
      <c r="AO972" s="20"/>
    </row>
    <row r="973">
      <c r="N973" s="20"/>
      <c r="O973" s="20"/>
      <c r="AA973" s="20"/>
      <c r="AB973" s="20"/>
      <c r="AC973" s="20"/>
      <c r="AD973" s="20"/>
      <c r="AE973" s="20"/>
      <c r="AF973" s="20"/>
      <c r="AG973" s="20"/>
      <c r="AH973" s="20"/>
      <c r="AI973" s="20"/>
      <c r="AJ973" s="20"/>
      <c r="AK973" s="20"/>
      <c r="AL973" s="20"/>
      <c r="AM973" s="20"/>
      <c r="AN973" s="20"/>
      <c r="AO973" s="20"/>
    </row>
    <row r="974">
      <c r="N974" s="20"/>
      <c r="O974" s="20"/>
      <c r="AA974" s="20"/>
      <c r="AB974" s="20"/>
      <c r="AC974" s="20"/>
      <c r="AD974" s="20"/>
      <c r="AE974" s="20"/>
      <c r="AF974" s="20"/>
      <c r="AG974" s="20"/>
      <c r="AH974" s="20"/>
      <c r="AI974" s="20"/>
      <c r="AJ974" s="20"/>
      <c r="AK974" s="20"/>
      <c r="AL974" s="20"/>
      <c r="AM974" s="20"/>
      <c r="AN974" s="20"/>
      <c r="AO974" s="20"/>
    </row>
    <row r="975">
      <c r="N975" s="20"/>
      <c r="O975" s="20"/>
      <c r="AA975" s="20"/>
      <c r="AB975" s="20"/>
      <c r="AC975" s="20"/>
      <c r="AD975" s="20"/>
      <c r="AE975" s="20"/>
      <c r="AF975" s="20"/>
      <c r="AG975" s="20"/>
      <c r="AH975" s="20"/>
      <c r="AI975" s="20"/>
      <c r="AJ975" s="20"/>
      <c r="AK975" s="20"/>
      <c r="AL975" s="20"/>
      <c r="AM975" s="20"/>
      <c r="AN975" s="20"/>
      <c r="AO975" s="20"/>
    </row>
    <row r="976">
      <c r="N976" s="20"/>
      <c r="O976" s="20"/>
      <c r="AA976" s="20"/>
      <c r="AB976" s="20"/>
      <c r="AC976" s="20"/>
      <c r="AD976" s="20"/>
      <c r="AE976" s="20"/>
      <c r="AF976" s="20"/>
      <c r="AG976" s="20"/>
      <c r="AH976" s="20"/>
      <c r="AI976" s="20"/>
      <c r="AJ976" s="20"/>
      <c r="AK976" s="20"/>
      <c r="AL976" s="20"/>
      <c r="AM976" s="20"/>
      <c r="AN976" s="20"/>
      <c r="AO976" s="20"/>
    </row>
    <row r="977">
      <c r="N977" s="20"/>
      <c r="O977" s="20"/>
      <c r="AA977" s="20"/>
      <c r="AB977" s="20"/>
      <c r="AC977" s="20"/>
      <c r="AD977" s="20"/>
      <c r="AE977" s="20"/>
      <c r="AF977" s="20"/>
      <c r="AG977" s="20"/>
      <c r="AH977" s="20"/>
      <c r="AI977" s="20"/>
      <c r="AJ977" s="20"/>
      <c r="AK977" s="20"/>
      <c r="AL977" s="20"/>
      <c r="AM977" s="20"/>
      <c r="AN977" s="20"/>
      <c r="AO977" s="20"/>
    </row>
    <row r="978">
      <c r="N978" s="20"/>
      <c r="O978" s="20"/>
      <c r="AA978" s="20"/>
      <c r="AB978" s="20"/>
      <c r="AC978" s="20"/>
      <c r="AD978" s="20"/>
      <c r="AE978" s="20"/>
      <c r="AF978" s="20"/>
      <c r="AG978" s="20"/>
      <c r="AH978" s="20"/>
      <c r="AI978" s="20"/>
      <c r="AJ978" s="20"/>
      <c r="AK978" s="20"/>
      <c r="AL978" s="20"/>
      <c r="AM978" s="20"/>
      <c r="AN978" s="20"/>
      <c r="AO978" s="20"/>
    </row>
    <row r="979">
      <c r="N979" s="20"/>
      <c r="O979" s="20"/>
      <c r="AA979" s="20"/>
      <c r="AB979" s="20"/>
      <c r="AC979" s="20"/>
      <c r="AD979" s="20"/>
      <c r="AE979" s="20"/>
      <c r="AF979" s="20"/>
      <c r="AG979" s="20"/>
      <c r="AH979" s="20"/>
      <c r="AI979" s="20"/>
      <c r="AJ979" s="20"/>
      <c r="AK979" s="20"/>
      <c r="AL979" s="20"/>
      <c r="AM979" s="20"/>
      <c r="AN979" s="20"/>
      <c r="AO979" s="20"/>
    </row>
    <row r="980">
      <c r="N980" s="20"/>
      <c r="O980" s="20"/>
      <c r="AA980" s="20"/>
      <c r="AB980" s="20"/>
      <c r="AC980" s="20"/>
      <c r="AD980" s="20"/>
      <c r="AE980" s="20"/>
      <c r="AF980" s="20"/>
      <c r="AG980" s="20"/>
      <c r="AH980" s="20"/>
      <c r="AI980" s="20"/>
      <c r="AJ980" s="20"/>
      <c r="AK980" s="20"/>
      <c r="AL980" s="20"/>
      <c r="AM980" s="20"/>
      <c r="AN980" s="20"/>
      <c r="AO980" s="20"/>
    </row>
    <row r="981">
      <c r="N981" s="20"/>
      <c r="O981" s="20"/>
      <c r="AA981" s="20"/>
      <c r="AB981" s="20"/>
      <c r="AC981" s="20"/>
      <c r="AD981" s="20"/>
      <c r="AE981" s="20"/>
      <c r="AF981" s="20"/>
      <c r="AG981" s="20"/>
      <c r="AH981" s="20"/>
      <c r="AI981" s="20"/>
      <c r="AJ981" s="20"/>
      <c r="AK981" s="20"/>
      <c r="AL981" s="20"/>
      <c r="AM981" s="20"/>
      <c r="AN981" s="20"/>
      <c r="AO981" s="20"/>
    </row>
    <row r="982">
      <c r="N982" s="20"/>
      <c r="O982" s="20"/>
      <c r="AA982" s="20"/>
      <c r="AB982" s="20"/>
      <c r="AC982" s="20"/>
      <c r="AD982" s="20"/>
      <c r="AE982" s="20"/>
      <c r="AF982" s="20"/>
      <c r="AG982" s="20"/>
      <c r="AH982" s="20"/>
      <c r="AI982" s="20"/>
      <c r="AJ982" s="20"/>
      <c r="AK982" s="20"/>
      <c r="AL982" s="20"/>
      <c r="AM982" s="20"/>
      <c r="AN982" s="20"/>
      <c r="AO982" s="20"/>
    </row>
    <row r="983">
      <c r="N983" s="20"/>
      <c r="O983" s="20"/>
      <c r="AA983" s="20"/>
      <c r="AB983" s="20"/>
      <c r="AC983" s="20"/>
      <c r="AD983" s="20"/>
      <c r="AE983" s="20"/>
      <c r="AF983" s="20"/>
      <c r="AG983" s="20"/>
      <c r="AH983" s="20"/>
      <c r="AI983" s="20"/>
      <c r="AJ983" s="20"/>
      <c r="AK983" s="20"/>
      <c r="AL983" s="20"/>
      <c r="AM983" s="20"/>
      <c r="AN983" s="20"/>
      <c r="AO983" s="20"/>
    </row>
    <row r="984">
      <c r="N984" s="20"/>
      <c r="O984" s="20"/>
      <c r="AA984" s="20"/>
      <c r="AB984" s="20"/>
      <c r="AC984" s="20"/>
      <c r="AD984" s="20"/>
      <c r="AE984" s="20"/>
      <c r="AF984" s="20"/>
      <c r="AG984" s="20"/>
      <c r="AH984" s="20"/>
      <c r="AI984" s="20"/>
      <c r="AJ984" s="20"/>
      <c r="AK984" s="20"/>
      <c r="AL984" s="20"/>
      <c r="AM984" s="20"/>
      <c r="AN984" s="20"/>
      <c r="AO984" s="20"/>
    </row>
    <row r="985">
      <c r="N985" s="20"/>
      <c r="O985" s="20"/>
      <c r="AA985" s="20"/>
      <c r="AB985" s="20"/>
      <c r="AC985" s="20"/>
      <c r="AD985" s="20"/>
      <c r="AE985" s="20"/>
      <c r="AF985" s="20"/>
      <c r="AG985" s="20"/>
      <c r="AH985" s="20"/>
      <c r="AI985" s="20"/>
      <c r="AJ985" s="20"/>
      <c r="AK985" s="20"/>
      <c r="AL985" s="20"/>
      <c r="AM985" s="20"/>
      <c r="AN985" s="20"/>
      <c r="AO985" s="20"/>
    </row>
    <row r="986">
      <c r="N986" s="20"/>
      <c r="O986" s="20"/>
      <c r="AA986" s="20"/>
      <c r="AB986" s="20"/>
      <c r="AC986" s="20"/>
      <c r="AD986" s="20"/>
      <c r="AE986" s="20"/>
      <c r="AF986" s="20"/>
      <c r="AG986" s="20"/>
      <c r="AH986" s="20"/>
      <c r="AI986" s="20"/>
      <c r="AJ986" s="20"/>
      <c r="AK986" s="20"/>
      <c r="AL986" s="20"/>
      <c r="AM986" s="20"/>
      <c r="AN986" s="20"/>
      <c r="AO986" s="20"/>
    </row>
    <row r="987">
      <c r="N987" s="20"/>
      <c r="O987" s="20"/>
      <c r="AA987" s="20"/>
      <c r="AB987" s="20"/>
      <c r="AC987" s="20"/>
      <c r="AD987" s="20"/>
      <c r="AE987" s="20"/>
      <c r="AF987" s="20"/>
      <c r="AG987" s="20"/>
      <c r="AH987" s="20"/>
      <c r="AI987" s="20"/>
      <c r="AJ987" s="20"/>
      <c r="AK987" s="20"/>
      <c r="AL987" s="20"/>
      <c r="AM987" s="20"/>
      <c r="AN987" s="20"/>
      <c r="AO987" s="20"/>
    </row>
    <row r="988">
      <c r="N988" s="20"/>
      <c r="O988" s="20"/>
      <c r="AA988" s="20"/>
      <c r="AB988" s="20"/>
      <c r="AC988" s="20"/>
      <c r="AD988" s="20"/>
      <c r="AE988" s="20"/>
      <c r="AF988" s="20"/>
      <c r="AG988" s="20"/>
      <c r="AH988" s="20"/>
      <c r="AI988" s="20"/>
      <c r="AJ988" s="20"/>
      <c r="AK988" s="20"/>
      <c r="AL988" s="20"/>
      <c r="AM988" s="20"/>
      <c r="AN988" s="20"/>
      <c r="AO988" s="20"/>
    </row>
    <row r="989">
      <c r="N989" s="20"/>
      <c r="O989" s="20"/>
      <c r="AA989" s="20"/>
      <c r="AB989" s="20"/>
      <c r="AC989" s="20"/>
      <c r="AD989" s="20"/>
      <c r="AE989" s="20"/>
      <c r="AF989" s="20"/>
      <c r="AG989" s="20"/>
      <c r="AH989" s="20"/>
      <c r="AI989" s="20"/>
      <c r="AJ989" s="20"/>
      <c r="AK989" s="20"/>
      <c r="AL989" s="20"/>
      <c r="AM989" s="20"/>
      <c r="AN989" s="20"/>
      <c r="AO989" s="20"/>
    </row>
    <row r="990">
      <c r="N990" s="20"/>
      <c r="O990" s="20"/>
      <c r="AA990" s="20"/>
      <c r="AB990" s="20"/>
      <c r="AC990" s="20"/>
      <c r="AD990" s="20"/>
      <c r="AE990" s="20"/>
      <c r="AF990" s="20"/>
      <c r="AG990" s="20"/>
      <c r="AH990" s="20"/>
      <c r="AI990" s="20"/>
      <c r="AJ990" s="20"/>
      <c r="AK990" s="20"/>
      <c r="AL990" s="20"/>
      <c r="AM990" s="20"/>
      <c r="AN990" s="20"/>
      <c r="AO990" s="20"/>
    </row>
    <row r="991">
      <c r="N991" s="20"/>
      <c r="O991" s="20"/>
      <c r="AA991" s="20"/>
      <c r="AB991" s="20"/>
      <c r="AC991" s="20"/>
      <c r="AD991" s="20"/>
      <c r="AE991" s="20"/>
      <c r="AF991" s="20"/>
      <c r="AG991" s="20"/>
      <c r="AH991" s="20"/>
      <c r="AI991" s="20"/>
      <c r="AJ991" s="20"/>
      <c r="AK991" s="20"/>
      <c r="AL991" s="20"/>
      <c r="AM991" s="20"/>
      <c r="AN991" s="20"/>
      <c r="AO991" s="20"/>
    </row>
    <row r="992">
      <c r="N992" s="20"/>
      <c r="O992" s="20"/>
      <c r="AA992" s="20"/>
      <c r="AB992" s="20"/>
      <c r="AC992" s="20"/>
      <c r="AD992" s="20"/>
      <c r="AE992" s="20"/>
      <c r="AF992" s="20"/>
      <c r="AG992" s="20"/>
      <c r="AH992" s="20"/>
      <c r="AI992" s="20"/>
      <c r="AJ992" s="20"/>
      <c r="AK992" s="20"/>
      <c r="AL992" s="20"/>
      <c r="AM992" s="20"/>
      <c r="AN992" s="20"/>
      <c r="AO992" s="20"/>
    </row>
    <row r="993">
      <c r="N993" s="20"/>
      <c r="O993" s="20"/>
      <c r="AA993" s="20"/>
      <c r="AB993" s="20"/>
      <c r="AC993" s="20"/>
      <c r="AD993" s="20"/>
      <c r="AE993" s="20"/>
      <c r="AF993" s="20"/>
      <c r="AG993" s="20"/>
      <c r="AH993" s="20"/>
      <c r="AI993" s="20"/>
      <c r="AJ993" s="20"/>
      <c r="AK993" s="20"/>
      <c r="AL993" s="20"/>
      <c r="AM993" s="20"/>
      <c r="AN993" s="20"/>
      <c r="AO993" s="20"/>
    </row>
    <row r="994">
      <c r="N994" s="20"/>
      <c r="O994" s="20"/>
      <c r="AA994" s="20"/>
      <c r="AB994" s="20"/>
      <c r="AC994" s="20"/>
      <c r="AD994" s="20"/>
      <c r="AE994" s="20"/>
      <c r="AF994" s="20"/>
      <c r="AG994" s="20"/>
      <c r="AH994" s="20"/>
      <c r="AI994" s="20"/>
      <c r="AJ994" s="20"/>
      <c r="AK994" s="20"/>
      <c r="AL994" s="20"/>
      <c r="AM994" s="20"/>
      <c r="AN994" s="20"/>
      <c r="AO994" s="20"/>
    </row>
    <row r="995">
      <c r="N995" s="20"/>
      <c r="O995" s="20"/>
      <c r="AA995" s="20"/>
      <c r="AB995" s="20"/>
      <c r="AC995" s="20"/>
      <c r="AD995" s="20"/>
      <c r="AE995" s="20"/>
      <c r="AF995" s="20"/>
      <c r="AG995" s="20"/>
      <c r="AH995" s="20"/>
      <c r="AI995" s="20"/>
      <c r="AJ995" s="20"/>
      <c r="AK995" s="20"/>
      <c r="AL995" s="20"/>
      <c r="AM995" s="20"/>
      <c r="AN995" s="20"/>
      <c r="AO995" s="20"/>
    </row>
    <row r="996">
      <c r="N996" s="20"/>
      <c r="O996" s="20"/>
      <c r="AA996" s="20"/>
      <c r="AB996" s="20"/>
      <c r="AC996" s="20"/>
      <c r="AD996" s="20"/>
      <c r="AE996" s="20"/>
      <c r="AF996" s="20"/>
      <c r="AG996" s="20"/>
      <c r="AH996" s="20"/>
      <c r="AI996" s="20"/>
      <c r="AJ996" s="20"/>
      <c r="AK996" s="20"/>
      <c r="AL996" s="20"/>
      <c r="AM996" s="20"/>
      <c r="AN996" s="20"/>
      <c r="AO996" s="20"/>
    </row>
    <row r="997">
      <c r="N997" s="20"/>
      <c r="O997" s="20"/>
      <c r="AA997" s="20"/>
      <c r="AB997" s="20"/>
      <c r="AC997" s="20"/>
      <c r="AD997" s="20"/>
      <c r="AE997" s="20"/>
      <c r="AF997" s="20"/>
      <c r="AG997" s="20"/>
      <c r="AH997" s="20"/>
      <c r="AI997" s="20"/>
      <c r="AJ997" s="20"/>
      <c r="AK997" s="20"/>
      <c r="AL997" s="20"/>
      <c r="AM997" s="20"/>
      <c r="AN997" s="20"/>
      <c r="AO997" s="20"/>
    </row>
    <row r="998">
      <c r="N998" s="20"/>
      <c r="O998" s="20"/>
      <c r="AA998" s="20"/>
      <c r="AB998" s="20"/>
      <c r="AC998" s="20"/>
      <c r="AD998" s="20"/>
      <c r="AE998" s="20"/>
      <c r="AF998" s="20"/>
      <c r="AG998" s="20"/>
      <c r="AH998" s="20"/>
      <c r="AI998" s="20"/>
      <c r="AJ998" s="20"/>
      <c r="AK998" s="20"/>
      <c r="AL998" s="20"/>
      <c r="AM998" s="20"/>
      <c r="AN998" s="20"/>
      <c r="AO998" s="20"/>
    </row>
    <row r="999">
      <c r="N999" s="20"/>
      <c r="O999" s="20"/>
      <c r="AA999" s="20"/>
      <c r="AB999" s="20"/>
      <c r="AC999" s="20"/>
      <c r="AD999" s="20"/>
      <c r="AE999" s="20"/>
      <c r="AF999" s="20"/>
      <c r="AG999" s="20"/>
      <c r="AH999" s="20"/>
      <c r="AI999" s="20"/>
      <c r="AJ999" s="20"/>
      <c r="AK999" s="20"/>
      <c r="AL999" s="20"/>
      <c r="AM999" s="20"/>
      <c r="AN999" s="20"/>
      <c r="AO999" s="20"/>
    </row>
    <row r="1000">
      <c r="N1000" s="20"/>
      <c r="O1000" s="20"/>
      <c r="AA1000" s="20"/>
      <c r="AB1000" s="20"/>
      <c r="AC1000" s="20"/>
      <c r="AD1000" s="20"/>
      <c r="AE1000" s="20"/>
      <c r="AF1000" s="20"/>
      <c r="AG1000" s="20"/>
      <c r="AH1000" s="20"/>
      <c r="AI1000" s="20"/>
      <c r="AJ1000" s="20"/>
      <c r="AK1000" s="20"/>
      <c r="AL1000" s="20"/>
      <c r="AM1000" s="20"/>
      <c r="AN1000" s="20"/>
      <c r="AO1000" s="20"/>
    </row>
  </sheetData>
  <mergeCells count="2">
    <mergeCell ref="AB1:AD1"/>
    <mergeCell ref="AK1:AL1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/>
  </sheetViews>
  <sheetFormatPr customHeight="1" defaultColWidth="11.22" defaultRowHeight="15.0"/>
  <cols>
    <col customWidth="1" min="1" max="1" width="5.11"/>
    <col customWidth="1" min="2" max="2" width="16.67"/>
    <col customWidth="1" min="3" max="3" width="23.22"/>
    <col customWidth="1" min="4" max="4" width="15.78"/>
    <col customWidth="1" min="5" max="5" width="9.0"/>
    <col customWidth="1" min="6" max="6" width="13.11"/>
    <col customWidth="1" min="7" max="7" width="8.56"/>
    <col customWidth="1" min="8" max="8" width="13.89"/>
    <col customWidth="1" min="9" max="9" width="3.89"/>
    <col customWidth="1" min="10" max="10" width="16.67"/>
    <col customWidth="1" min="11" max="11" width="18.78"/>
    <col customWidth="1" min="12" max="12" width="16.44"/>
    <col customWidth="1" min="13" max="13" width="8.44"/>
    <col customWidth="1" min="14" max="14" width="8.22"/>
    <col customWidth="1" min="15" max="26" width="8.56"/>
  </cols>
  <sheetData>
    <row r="1">
      <c r="A1" s="160" t="s">
        <v>235</v>
      </c>
      <c r="B1" s="160" t="s">
        <v>236</v>
      </c>
      <c r="C1" s="160" t="s">
        <v>237</v>
      </c>
      <c r="D1" s="160" t="s">
        <v>238</v>
      </c>
      <c r="E1" s="160" t="s">
        <v>239</v>
      </c>
      <c r="F1" s="160" t="s">
        <v>240</v>
      </c>
      <c r="G1" s="161"/>
      <c r="H1" s="162"/>
      <c r="I1" s="163"/>
      <c r="J1" s="102"/>
      <c r="K1" s="164"/>
      <c r="L1" s="163"/>
      <c r="M1" s="163"/>
      <c r="N1" s="161"/>
      <c r="O1" s="102"/>
      <c r="P1" s="161"/>
      <c r="Q1" s="161"/>
      <c r="R1" s="161"/>
      <c r="S1" s="161"/>
      <c r="T1" s="161"/>
      <c r="U1" s="161"/>
      <c r="V1" s="161"/>
      <c r="W1" s="161"/>
      <c r="X1" s="161"/>
      <c r="Y1" s="161"/>
      <c r="Z1" s="161"/>
    </row>
    <row r="2">
      <c r="A2" s="165">
        <v>1.0</v>
      </c>
      <c r="B2" s="166" t="s">
        <v>241</v>
      </c>
      <c r="C2" s="167" t="s">
        <v>242</v>
      </c>
      <c r="D2" s="166"/>
      <c r="E2" s="168" t="s">
        <v>243</v>
      </c>
      <c r="F2" s="168" t="s">
        <v>244</v>
      </c>
      <c r="G2" s="78" t="str">
        <f t="shared" ref="G2:G32" si="1">IF(ISNUMBER(SEARCH("rep", C2)), 1, "")</f>
        <v/>
      </c>
      <c r="H2" s="169"/>
      <c r="I2" s="170"/>
      <c r="J2" s="164"/>
      <c r="K2" s="170"/>
      <c r="L2" s="170"/>
      <c r="M2" s="171"/>
      <c r="O2" s="78"/>
    </row>
    <row r="3">
      <c r="A3" s="165">
        <v>2.0</v>
      </c>
      <c r="B3" s="167" t="s">
        <v>245</v>
      </c>
      <c r="C3" s="168" t="s">
        <v>246</v>
      </c>
      <c r="D3" s="166" t="s">
        <v>241</v>
      </c>
      <c r="E3" s="168" t="s">
        <v>243</v>
      </c>
      <c r="F3" s="168" t="s">
        <v>244</v>
      </c>
      <c r="G3" s="78" t="str">
        <f t="shared" si="1"/>
        <v/>
      </c>
      <c r="H3" s="169"/>
      <c r="I3" s="160" t="s">
        <v>235</v>
      </c>
      <c r="J3" s="160" t="s">
        <v>236</v>
      </c>
      <c r="K3" s="160" t="s">
        <v>237</v>
      </c>
      <c r="L3" s="160" t="s">
        <v>238</v>
      </c>
      <c r="M3" s="160" t="s">
        <v>239</v>
      </c>
      <c r="N3" s="160" t="s">
        <v>240</v>
      </c>
      <c r="O3" s="78"/>
    </row>
    <row r="4">
      <c r="A4" s="165">
        <v>3.0</v>
      </c>
      <c r="B4" s="167" t="s">
        <v>247</v>
      </c>
      <c r="C4" s="168" t="s">
        <v>246</v>
      </c>
      <c r="D4" s="166" t="s">
        <v>241</v>
      </c>
      <c r="E4" s="168" t="s">
        <v>243</v>
      </c>
      <c r="F4" s="168" t="s">
        <v>244</v>
      </c>
      <c r="G4" s="78" t="str">
        <f t="shared" si="1"/>
        <v/>
      </c>
      <c r="H4" s="169"/>
      <c r="I4" s="170" t="str">
        <f t="array" ref="I4">_xlws.FILTER(A1:G32,G1:G32=1)</f>
        <v>#NAME?</v>
      </c>
      <c r="O4" s="78"/>
    </row>
    <row r="5">
      <c r="A5" s="165">
        <v>4.0</v>
      </c>
      <c r="B5" s="167" t="s">
        <v>248</v>
      </c>
      <c r="C5" s="168" t="s">
        <v>246</v>
      </c>
      <c r="D5" s="166" t="s">
        <v>241</v>
      </c>
      <c r="E5" s="168" t="s">
        <v>243</v>
      </c>
      <c r="F5" s="168" t="s">
        <v>244</v>
      </c>
      <c r="G5" s="78" t="str">
        <f t="shared" si="1"/>
        <v/>
      </c>
      <c r="H5" s="169"/>
      <c r="I5" s="170"/>
      <c r="O5" s="78"/>
    </row>
    <row r="6">
      <c r="A6" s="165">
        <v>5.0</v>
      </c>
      <c r="B6" s="167" t="s">
        <v>249</v>
      </c>
      <c r="C6" s="167" t="s">
        <v>92</v>
      </c>
      <c r="D6" s="167" t="s">
        <v>245</v>
      </c>
      <c r="E6" s="168" t="s">
        <v>243</v>
      </c>
      <c r="F6" s="168" t="s">
        <v>244</v>
      </c>
      <c r="G6" s="78">
        <f t="shared" si="1"/>
        <v>1</v>
      </c>
      <c r="H6" s="169"/>
      <c r="I6" s="170"/>
      <c r="O6" s="78"/>
    </row>
    <row r="7">
      <c r="A7" s="165">
        <v>6.0</v>
      </c>
      <c r="B7" s="167" t="s">
        <v>250</v>
      </c>
      <c r="C7" s="167" t="s">
        <v>92</v>
      </c>
      <c r="D7" s="167" t="s">
        <v>245</v>
      </c>
      <c r="E7" s="168" t="s">
        <v>243</v>
      </c>
      <c r="F7" s="168" t="s">
        <v>244</v>
      </c>
      <c r="G7" s="78">
        <f t="shared" si="1"/>
        <v>1</v>
      </c>
      <c r="H7" s="169"/>
      <c r="I7" s="170"/>
      <c r="O7" s="78"/>
    </row>
    <row r="8">
      <c r="A8" s="165">
        <v>7.0</v>
      </c>
      <c r="B8" s="168" t="s">
        <v>251</v>
      </c>
      <c r="C8" s="167" t="s">
        <v>92</v>
      </c>
      <c r="D8" s="167" t="s">
        <v>247</v>
      </c>
      <c r="E8" s="168" t="s">
        <v>243</v>
      </c>
      <c r="F8" s="168" t="s">
        <v>244</v>
      </c>
      <c r="G8" s="78">
        <f t="shared" si="1"/>
        <v>1</v>
      </c>
      <c r="H8" s="169"/>
      <c r="I8" s="170"/>
      <c r="O8" s="78"/>
    </row>
    <row r="9">
      <c r="A9" s="165">
        <v>8.0</v>
      </c>
      <c r="B9" s="168" t="s">
        <v>252</v>
      </c>
      <c r="C9" s="167" t="s">
        <v>92</v>
      </c>
      <c r="D9" s="167" t="s">
        <v>247</v>
      </c>
      <c r="E9" s="168" t="s">
        <v>243</v>
      </c>
      <c r="F9" s="168" t="s">
        <v>244</v>
      </c>
      <c r="G9" s="78">
        <f t="shared" si="1"/>
        <v>1</v>
      </c>
      <c r="H9" s="169"/>
      <c r="I9" s="170"/>
      <c r="O9" s="78"/>
    </row>
    <row r="10">
      <c r="A10" s="165">
        <v>9.0</v>
      </c>
      <c r="B10" s="168" t="s">
        <v>253</v>
      </c>
      <c r="C10" s="167" t="s">
        <v>92</v>
      </c>
      <c r="D10" s="167" t="s">
        <v>248</v>
      </c>
      <c r="E10" s="168" t="s">
        <v>243</v>
      </c>
      <c r="F10" s="168" t="s">
        <v>244</v>
      </c>
      <c r="G10" s="78">
        <f t="shared" si="1"/>
        <v>1</v>
      </c>
      <c r="H10" s="169"/>
      <c r="I10" s="170"/>
      <c r="O10" s="78"/>
    </row>
    <row r="11">
      <c r="A11" s="172">
        <v>10.0</v>
      </c>
      <c r="B11" s="173" t="s">
        <v>254</v>
      </c>
      <c r="C11" s="174" t="s">
        <v>92</v>
      </c>
      <c r="D11" s="174" t="s">
        <v>248</v>
      </c>
      <c r="E11" s="173" t="s">
        <v>243</v>
      </c>
      <c r="F11" s="173" t="s">
        <v>244</v>
      </c>
      <c r="G11" s="78">
        <f t="shared" si="1"/>
        <v>1</v>
      </c>
      <c r="H11" s="169"/>
      <c r="I11" s="170"/>
      <c r="O11" s="78"/>
    </row>
    <row r="12">
      <c r="A12" s="175">
        <v>11.0</v>
      </c>
      <c r="B12" s="176" t="s">
        <v>255</v>
      </c>
      <c r="C12" s="176" t="s">
        <v>242</v>
      </c>
      <c r="D12" s="176"/>
      <c r="E12" s="176" t="s">
        <v>87</v>
      </c>
      <c r="F12" s="176" t="s">
        <v>159</v>
      </c>
      <c r="G12" s="78" t="str">
        <f t="shared" si="1"/>
        <v/>
      </c>
      <c r="H12" s="169"/>
      <c r="I12" s="170"/>
      <c r="O12" s="78"/>
    </row>
    <row r="13">
      <c r="A13" s="175">
        <v>12.0</v>
      </c>
      <c r="B13" s="176" t="s">
        <v>256</v>
      </c>
      <c r="C13" s="176" t="s">
        <v>246</v>
      </c>
      <c r="D13" s="176" t="s">
        <v>255</v>
      </c>
      <c r="E13" s="176" t="s">
        <v>87</v>
      </c>
      <c r="F13" s="176" t="s">
        <v>159</v>
      </c>
      <c r="G13" s="78" t="str">
        <f t="shared" si="1"/>
        <v/>
      </c>
      <c r="H13" s="169"/>
      <c r="I13" s="170"/>
      <c r="O13" s="78"/>
    </row>
    <row r="14">
      <c r="A14" s="175">
        <v>13.0</v>
      </c>
      <c r="B14" s="176" t="s">
        <v>257</v>
      </c>
      <c r="C14" s="176" t="s">
        <v>246</v>
      </c>
      <c r="D14" s="176" t="s">
        <v>255</v>
      </c>
      <c r="E14" s="176" t="s">
        <v>87</v>
      </c>
      <c r="F14" s="176" t="s">
        <v>159</v>
      </c>
      <c r="G14" s="78" t="str">
        <f t="shared" si="1"/>
        <v/>
      </c>
      <c r="H14" s="169"/>
      <c r="I14" s="170"/>
      <c r="O14" s="78"/>
    </row>
    <row r="15">
      <c r="A15" s="175">
        <v>14.0</v>
      </c>
      <c r="B15" s="176" t="s">
        <v>85</v>
      </c>
      <c r="C15" s="176" t="s">
        <v>92</v>
      </c>
      <c r="D15" s="176" t="s">
        <v>256</v>
      </c>
      <c r="E15" s="176" t="s">
        <v>87</v>
      </c>
      <c r="F15" s="176" t="s">
        <v>159</v>
      </c>
      <c r="G15" s="78">
        <f t="shared" si="1"/>
        <v>1</v>
      </c>
      <c r="H15" s="169"/>
      <c r="I15" s="170"/>
      <c r="O15" s="78"/>
    </row>
    <row r="16">
      <c r="A16" s="175">
        <v>15.0</v>
      </c>
      <c r="B16" s="176" t="s">
        <v>258</v>
      </c>
      <c r="C16" s="176" t="s">
        <v>92</v>
      </c>
      <c r="D16" s="176" t="s">
        <v>256</v>
      </c>
      <c r="E16" s="176" t="s">
        <v>87</v>
      </c>
      <c r="F16" s="176" t="s">
        <v>159</v>
      </c>
      <c r="G16" s="78">
        <f t="shared" si="1"/>
        <v>1</v>
      </c>
      <c r="H16" s="169"/>
      <c r="I16" s="170"/>
      <c r="O16" s="78"/>
    </row>
    <row r="17">
      <c r="A17" s="175">
        <v>16.0</v>
      </c>
      <c r="B17" s="176" t="s">
        <v>259</v>
      </c>
      <c r="C17" s="176" t="s">
        <v>92</v>
      </c>
      <c r="D17" s="176" t="s">
        <v>256</v>
      </c>
      <c r="E17" s="176" t="s">
        <v>87</v>
      </c>
      <c r="F17" s="176" t="s">
        <v>159</v>
      </c>
      <c r="G17" s="78">
        <f t="shared" si="1"/>
        <v>1</v>
      </c>
      <c r="H17" s="169"/>
      <c r="I17" s="170"/>
      <c r="O17" s="78"/>
    </row>
    <row r="18">
      <c r="A18" s="175">
        <v>17.0</v>
      </c>
      <c r="B18" s="176" t="s">
        <v>260</v>
      </c>
      <c r="C18" s="176" t="s">
        <v>92</v>
      </c>
      <c r="D18" s="176" t="s">
        <v>256</v>
      </c>
      <c r="E18" s="176" t="s">
        <v>87</v>
      </c>
      <c r="F18" s="176" t="s">
        <v>159</v>
      </c>
      <c r="G18" s="78">
        <f t="shared" si="1"/>
        <v>1</v>
      </c>
      <c r="H18" s="169"/>
      <c r="I18" s="170"/>
      <c r="O18" s="78"/>
    </row>
    <row r="19">
      <c r="A19" s="175">
        <v>18.0</v>
      </c>
      <c r="B19" s="176" t="s">
        <v>261</v>
      </c>
      <c r="C19" s="176" t="s">
        <v>92</v>
      </c>
      <c r="D19" s="176" t="s">
        <v>257</v>
      </c>
      <c r="E19" s="176" t="s">
        <v>87</v>
      </c>
      <c r="F19" s="176" t="s">
        <v>159</v>
      </c>
      <c r="G19" s="78">
        <f t="shared" si="1"/>
        <v>1</v>
      </c>
      <c r="H19" s="169"/>
      <c r="I19" s="170"/>
      <c r="O19" s="78"/>
    </row>
    <row r="20">
      <c r="A20" s="175">
        <v>19.0</v>
      </c>
      <c r="B20" s="176" t="s">
        <v>262</v>
      </c>
      <c r="C20" s="176" t="s">
        <v>92</v>
      </c>
      <c r="D20" s="176" t="s">
        <v>257</v>
      </c>
      <c r="E20" s="176" t="s">
        <v>87</v>
      </c>
      <c r="F20" s="176" t="s">
        <v>159</v>
      </c>
      <c r="G20" s="78">
        <f t="shared" si="1"/>
        <v>1</v>
      </c>
      <c r="H20" s="169"/>
      <c r="I20" s="170"/>
      <c r="O20" s="78"/>
    </row>
    <row r="21">
      <c r="A21" s="177">
        <v>20.0</v>
      </c>
      <c r="B21" s="178" t="s">
        <v>263</v>
      </c>
      <c r="C21" s="178" t="s">
        <v>92</v>
      </c>
      <c r="D21" s="178" t="s">
        <v>257</v>
      </c>
      <c r="E21" s="178" t="s">
        <v>87</v>
      </c>
      <c r="F21" s="178" t="s">
        <v>159</v>
      </c>
      <c r="G21" s="78">
        <f t="shared" si="1"/>
        <v>1</v>
      </c>
      <c r="H21" s="169"/>
      <c r="I21" s="170"/>
      <c r="O21" s="78"/>
    </row>
    <row r="22">
      <c r="A22" s="179">
        <v>21.0</v>
      </c>
      <c r="B22" s="180" t="s">
        <v>264</v>
      </c>
      <c r="C22" s="180" t="s">
        <v>242</v>
      </c>
      <c r="D22" s="180"/>
      <c r="E22" s="181" t="s">
        <v>265</v>
      </c>
      <c r="F22" s="181" t="s">
        <v>244</v>
      </c>
      <c r="G22" s="78" t="str">
        <f t="shared" si="1"/>
        <v/>
      </c>
      <c r="H22" s="169"/>
      <c r="I22" s="170"/>
      <c r="O22" s="78"/>
    </row>
    <row r="23">
      <c r="A23" s="179">
        <v>22.0</v>
      </c>
      <c r="B23" s="180" t="s">
        <v>266</v>
      </c>
      <c r="C23" s="180" t="s">
        <v>92</v>
      </c>
      <c r="D23" s="180" t="s">
        <v>264</v>
      </c>
      <c r="E23" s="181" t="s">
        <v>265</v>
      </c>
      <c r="F23" s="181" t="s">
        <v>244</v>
      </c>
      <c r="G23" s="78">
        <f t="shared" si="1"/>
        <v>1</v>
      </c>
      <c r="H23" s="169"/>
      <c r="I23" s="170"/>
      <c r="O23" s="78"/>
    </row>
    <row r="24">
      <c r="A24" s="179">
        <v>23.0</v>
      </c>
      <c r="B24" s="180" t="s">
        <v>267</v>
      </c>
      <c r="C24" s="180" t="s">
        <v>92</v>
      </c>
      <c r="D24" s="180" t="s">
        <v>264</v>
      </c>
      <c r="E24" s="181" t="s">
        <v>265</v>
      </c>
      <c r="F24" s="181" t="s">
        <v>244</v>
      </c>
      <c r="G24" s="78">
        <f t="shared" si="1"/>
        <v>1</v>
      </c>
      <c r="H24" s="169"/>
      <c r="I24" s="170"/>
      <c r="O24" s="78"/>
    </row>
    <row r="25">
      <c r="A25" s="179">
        <v>24.0</v>
      </c>
      <c r="B25" s="180" t="s">
        <v>268</v>
      </c>
      <c r="C25" s="180" t="s">
        <v>92</v>
      </c>
      <c r="D25" s="180" t="s">
        <v>264</v>
      </c>
      <c r="E25" s="181" t="s">
        <v>265</v>
      </c>
      <c r="F25" s="181" t="s">
        <v>244</v>
      </c>
      <c r="G25" s="78">
        <f t="shared" si="1"/>
        <v>1</v>
      </c>
      <c r="H25" s="169"/>
      <c r="I25" s="170"/>
      <c r="O25" s="78"/>
    </row>
    <row r="26">
      <c r="A26" s="182">
        <v>25.0</v>
      </c>
      <c r="B26" s="183" t="s">
        <v>269</v>
      </c>
      <c r="C26" s="183" t="s">
        <v>92</v>
      </c>
      <c r="D26" s="183" t="s">
        <v>264</v>
      </c>
      <c r="E26" s="184" t="s">
        <v>265</v>
      </c>
      <c r="F26" s="184" t="s">
        <v>244</v>
      </c>
      <c r="G26" s="78">
        <f t="shared" si="1"/>
        <v>1</v>
      </c>
      <c r="H26" s="169"/>
      <c r="I26" s="170"/>
      <c r="O26" s="78"/>
    </row>
    <row r="27">
      <c r="A27" s="185">
        <v>26.0</v>
      </c>
      <c r="B27" s="186" t="s">
        <v>270</v>
      </c>
      <c r="C27" s="186" t="s">
        <v>242</v>
      </c>
      <c r="D27" s="186"/>
      <c r="E27" s="187" t="s">
        <v>271</v>
      </c>
      <c r="F27" s="187" t="s">
        <v>272</v>
      </c>
      <c r="G27" s="78" t="str">
        <f t="shared" si="1"/>
        <v/>
      </c>
      <c r="H27" s="169"/>
      <c r="I27" s="170"/>
      <c r="J27" s="170"/>
      <c r="K27" s="170"/>
      <c r="L27" s="170"/>
      <c r="M27" s="171"/>
      <c r="O27" s="78"/>
    </row>
    <row r="28">
      <c r="A28" s="185">
        <v>27.0</v>
      </c>
      <c r="B28" s="186" t="s">
        <v>273</v>
      </c>
      <c r="C28" s="186" t="s">
        <v>274</v>
      </c>
      <c r="D28" s="186" t="s">
        <v>270</v>
      </c>
      <c r="E28" s="187" t="s">
        <v>271</v>
      </c>
      <c r="F28" s="187" t="s">
        <v>272</v>
      </c>
      <c r="G28" s="78">
        <f t="shared" si="1"/>
        <v>1</v>
      </c>
      <c r="H28" s="169"/>
      <c r="I28" s="170"/>
      <c r="J28" s="170"/>
      <c r="K28" s="171"/>
      <c r="L28" s="170"/>
      <c r="M28" s="20"/>
      <c r="O28" s="78"/>
    </row>
    <row r="29">
      <c r="A29" s="185">
        <v>28.0</v>
      </c>
      <c r="B29" s="186" t="s">
        <v>275</v>
      </c>
      <c r="C29" s="186" t="s">
        <v>274</v>
      </c>
      <c r="D29" s="186" t="s">
        <v>270</v>
      </c>
      <c r="E29" s="187" t="s">
        <v>271</v>
      </c>
      <c r="F29" s="187" t="s">
        <v>272</v>
      </c>
      <c r="G29" s="78">
        <f t="shared" si="1"/>
        <v>1</v>
      </c>
      <c r="H29" s="169"/>
      <c r="I29" s="170"/>
      <c r="J29" s="170"/>
      <c r="K29" s="20"/>
      <c r="L29" s="20"/>
      <c r="M29" s="20"/>
      <c r="O29" s="78"/>
    </row>
    <row r="30">
      <c r="A30" s="185">
        <v>29.0</v>
      </c>
      <c r="B30" s="186" t="s">
        <v>276</v>
      </c>
      <c r="C30" s="186" t="s">
        <v>274</v>
      </c>
      <c r="D30" s="186" t="s">
        <v>270</v>
      </c>
      <c r="E30" s="187" t="s">
        <v>271</v>
      </c>
      <c r="F30" s="187" t="s">
        <v>272</v>
      </c>
      <c r="G30" s="78">
        <f t="shared" si="1"/>
        <v>1</v>
      </c>
      <c r="H30" s="169"/>
      <c r="I30" s="170"/>
      <c r="J30" s="170"/>
      <c r="K30" s="20"/>
      <c r="L30" s="20"/>
      <c r="M30" s="20"/>
      <c r="O30" s="78"/>
    </row>
    <row r="31">
      <c r="A31" s="185">
        <v>30.0</v>
      </c>
      <c r="B31" s="186" t="s">
        <v>277</v>
      </c>
      <c r="C31" s="186" t="s">
        <v>92</v>
      </c>
      <c r="D31" s="186" t="s">
        <v>276</v>
      </c>
      <c r="E31" s="187" t="s">
        <v>271</v>
      </c>
      <c r="F31" s="187" t="s">
        <v>272</v>
      </c>
      <c r="G31" s="78">
        <f t="shared" si="1"/>
        <v>1</v>
      </c>
      <c r="H31" s="169"/>
      <c r="I31" s="170"/>
      <c r="J31" s="170"/>
      <c r="K31" s="171"/>
      <c r="L31" s="170"/>
      <c r="M31" s="20"/>
      <c r="O31" s="78"/>
    </row>
    <row r="32">
      <c r="A32" s="185">
        <v>31.0</v>
      </c>
      <c r="B32" s="186" t="s">
        <v>278</v>
      </c>
      <c r="C32" s="186" t="s">
        <v>92</v>
      </c>
      <c r="D32" s="186" t="s">
        <v>276</v>
      </c>
      <c r="E32" s="187" t="s">
        <v>271</v>
      </c>
      <c r="F32" s="187" t="s">
        <v>272</v>
      </c>
      <c r="G32" s="78">
        <f t="shared" si="1"/>
        <v>1</v>
      </c>
      <c r="H32" s="169"/>
      <c r="I32" s="170"/>
      <c r="J32" s="170"/>
      <c r="K32" s="20"/>
      <c r="L32" s="20"/>
      <c r="M32" s="20"/>
      <c r="O32" s="78"/>
    </row>
    <row r="33">
      <c r="H33" s="20"/>
      <c r="I33" s="20"/>
      <c r="J33" s="20"/>
      <c r="K33" s="20"/>
      <c r="L33" s="120"/>
      <c r="M33" s="20"/>
      <c r="O33" s="78"/>
    </row>
    <row r="34">
      <c r="H34" s="20"/>
      <c r="I34" s="20"/>
      <c r="J34" s="20"/>
      <c r="K34" s="20"/>
      <c r="L34" s="120"/>
      <c r="M34" s="20"/>
      <c r="O34" s="78"/>
    </row>
    <row r="35">
      <c r="H35" s="20"/>
      <c r="I35" s="20"/>
      <c r="J35" s="20"/>
      <c r="K35" s="20"/>
      <c r="L35" s="120"/>
      <c r="M35" s="20"/>
      <c r="O35" s="78"/>
    </row>
    <row r="36">
      <c r="H36" s="20"/>
      <c r="I36" s="20"/>
      <c r="J36" s="20"/>
      <c r="K36" s="20"/>
      <c r="L36" s="120"/>
      <c r="M36" s="20"/>
      <c r="O36" s="78"/>
    </row>
    <row r="37">
      <c r="H37" s="20"/>
      <c r="I37" s="20"/>
      <c r="J37" s="20"/>
      <c r="K37" s="20"/>
      <c r="L37" s="120"/>
      <c r="M37" s="20"/>
      <c r="O37" s="78"/>
    </row>
    <row r="38">
      <c r="H38" s="20"/>
      <c r="I38" s="20"/>
      <c r="J38" s="20"/>
      <c r="K38" s="20"/>
      <c r="L38" s="120"/>
      <c r="M38" s="20"/>
      <c r="O38" s="78"/>
    </row>
    <row r="39">
      <c r="H39" s="20"/>
      <c r="I39" s="20"/>
      <c r="J39" s="20"/>
      <c r="K39" s="20"/>
      <c r="L39" s="120"/>
      <c r="M39" s="20"/>
      <c r="O39" s="78"/>
    </row>
    <row r="40">
      <c r="H40" s="20"/>
      <c r="I40" s="20"/>
      <c r="J40" s="20"/>
      <c r="K40" s="20"/>
      <c r="L40" s="120"/>
      <c r="M40" s="20"/>
      <c r="O40" s="78"/>
    </row>
    <row r="41">
      <c r="H41" s="20"/>
      <c r="I41" s="20"/>
      <c r="J41" s="20"/>
      <c r="K41" s="20"/>
      <c r="L41" s="120"/>
      <c r="M41" s="20"/>
      <c r="O41" s="78"/>
    </row>
    <row r="42">
      <c r="H42" s="20"/>
      <c r="I42" s="20"/>
      <c r="J42" s="20"/>
      <c r="K42" s="20"/>
      <c r="L42" s="120"/>
      <c r="M42" s="20"/>
      <c r="O42" s="78"/>
    </row>
    <row r="43">
      <c r="H43" s="20"/>
      <c r="I43" s="20"/>
      <c r="J43" s="20"/>
      <c r="K43" s="20"/>
      <c r="L43" s="120"/>
      <c r="M43" s="20"/>
      <c r="O43" s="78"/>
    </row>
    <row r="44">
      <c r="H44" s="20"/>
      <c r="I44" s="20"/>
      <c r="J44" s="20"/>
      <c r="K44" s="20"/>
      <c r="L44" s="120"/>
      <c r="M44" s="20"/>
      <c r="O44" s="78"/>
    </row>
    <row r="45">
      <c r="H45" s="20"/>
      <c r="I45" s="20"/>
      <c r="J45" s="20"/>
      <c r="K45" s="20"/>
      <c r="L45" s="120"/>
      <c r="M45" s="20"/>
      <c r="O45" s="78"/>
    </row>
    <row r="46">
      <c r="H46" s="20"/>
      <c r="I46" s="20"/>
      <c r="J46" s="20"/>
      <c r="K46" s="20"/>
      <c r="L46" s="120"/>
      <c r="M46" s="20"/>
      <c r="O46" s="78"/>
    </row>
    <row r="47">
      <c r="H47" s="20"/>
      <c r="I47" s="20"/>
      <c r="J47" s="20"/>
      <c r="K47" s="20"/>
      <c r="L47" s="120"/>
      <c r="M47" s="20"/>
      <c r="O47" s="78"/>
    </row>
    <row r="48">
      <c r="H48" s="20"/>
      <c r="I48" s="20"/>
      <c r="J48" s="20"/>
      <c r="K48" s="20"/>
      <c r="L48" s="120"/>
      <c r="M48" s="20"/>
      <c r="O48" s="78"/>
    </row>
    <row r="49">
      <c r="H49" s="20"/>
      <c r="I49" s="20"/>
      <c r="J49" s="20"/>
      <c r="K49" s="20"/>
      <c r="L49" s="120"/>
      <c r="M49" s="20"/>
      <c r="O49" s="78"/>
    </row>
    <row r="50">
      <c r="H50" s="20"/>
      <c r="I50" s="20"/>
      <c r="J50" s="20"/>
      <c r="K50" s="20"/>
      <c r="L50" s="120"/>
      <c r="M50" s="20"/>
      <c r="O50" s="78"/>
    </row>
    <row r="51">
      <c r="H51" s="20"/>
      <c r="I51" s="20"/>
      <c r="J51" s="20"/>
      <c r="K51" s="20"/>
      <c r="L51" s="120"/>
      <c r="M51" s="20"/>
      <c r="O51" s="78"/>
    </row>
    <row r="52">
      <c r="H52" s="20"/>
      <c r="I52" s="20"/>
      <c r="J52" s="20"/>
      <c r="K52" s="20"/>
      <c r="L52" s="120"/>
      <c r="M52" s="20"/>
      <c r="O52" s="78"/>
    </row>
    <row r="53">
      <c r="H53" s="20"/>
      <c r="I53" s="20"/>
      <c r="J53" s="20"/>
      <c r="K53" s="20"/>
      <c r="L53" s="120"/>
      <c r="M53" s="20"/>
      <c r="O53" s="78"/>
    </row>
    <row r="54">
      <c r="H54" s="20"/>
      <c r="I54" s="20"/>
      <c r="J54" s="20"/>
      <c r="K54" s="20"/>
      <c r="L54" s="120"/>
      <c r="M54" s="20"/>
      <c r="O54" s="78"/>
    </row>
    <row r="55">
      <c r="H55" s="20"/>
      <c r="I55" s="20"/>
      <c r="J55" s="20"/>
      <c r="K55" s="20"/>
      <c r="L55" s="120"/>
      <c r="M55" s="20"/>
      <c r="O55" s="78"/>
    </row>
    <row r="56">
      <c r="H56" s="20"/>
      <c r="I56" s="20"/>
      <c r="J56" s="20"/>
      <c r="K56" s="20"/>
      <c r="L56" s="120"/>
      <c r="M56" s="20"/>
      <c r="O56" s="78"/>
    </row>
    <row r="57">
      <c r="H57" s="20"/>
      <c r="I57" s="20"/>
      <c r="J57" s="20"/>
      <c r="K57" s="20"/>
      <c r="L57" s="120"/>
      <c r="M57" s="20"/>
      <c r="O57" s="78"/>
    </row>
    <row r="58">
      <c r="H58" s="20"/>
      <c r="I58" s="20"/>
      <c r="J58" s="20"/>
      <c r="K58" s="20"/>
      <c r="L58" s="120"/>
      <c r="M58" s="20"/>
      <c r="O58" s="78"/>
    </row>
    <row r="59">
      <c r="H59" s="20"/>
      <c r="I59" s="20"/>
      <c r="J59" s="20"/>
      <c r="K59" s="20"/>
      <c r="L59" s="120"/>
      <c r="M59" s="20"/>
      <c r="O59" s="78"/>
    </row>
    <row r="60">
      <c r="H60" s="20"/>
      <c r="I60" s="20"/>
      <c r="J60" s="20"/>
      <c r="K60" s="20"/>
      <c r="L60" s="120"/>
      <c r="M60" s="20"/>
      <c r="O60" s="78"/>
    </row>
    <row r="61">
      <c r="H61" s="20"/>
      <c r="I61" s="20"/>
      <c r="J61" s="20"/>
      <c r="K61" s="20"/>
      <c r="L61" s="120"/>
      <c r="M61" s="20"/>
      <c r="O61" s="78"/>
    </row>
    <row r="62">
      <c r="H62" s="20"/>
      <c r="I62" s="20"/>
      <c r="J62" s="20"/>
      <c r="K62" s="20"/>
      <c r="L62" s="120"/>
      <c r="M62" s="20"/>
      <c r="O62" s="78"/>
    </row>
    <row r="63">
      <c r="H63" s="20"/>
      <c r="I63" s="20"/>
      <c r="J63" s="20"/>
      <c r="K63" s="20"/>
      <c r="L63" s="120"/>
      <c r="M63" s="20"/>
      <c r="O63" s="78"/>
    </row>
    <row r="64">
      <c r="H64" s="20"/>
      <c r="I64" s="20"/>
      <c r="J64" s="20"/>
      <c r="K64" s="20"/>
      <c r="L64" s="120"/>
      <c r="M64" s="20"/>
      <c r="O64" s="78"/>
    </row>
    <row r="65">
      <c r="H65" s="20"/>
      <c r="I65" s="20"/>
      <c r="J65" s="20"/>
      <c r="K65" s="20"/>
      <c r="L65" s="120"/>
      <c r="M65" s="20"/>
      <c r="O65" s="78"/>
    </row>
    <row r="66">
      <c r="H66" s="20"/>
      <c r="I66" s="20"/>
      <c r="J66" s="20"/>
      <c r="K66" s="20"/>
      <c r="L66" s="120"/>
      <c r="M66" s="20"/>
      <c r="O66" s="78"/>
    </row>
    <row r="67">
      <c r="H67" s="20"/>
      <c r="I67" s="20"/>
      <c r="J67" s="20"/>
      <c r="K67" s="20"/>
      <c r="L67" s="120"/>
      <c r="M67" s="20"/>
      <c r="O67" s="78"/>
    </row>
    <row r="68">
      <c r="H68" s="20"/>
      <c r="I68" s="20"/>
      <c r="J68" s="20"/>
      <c r="K68" s="20"/>
      <c r="L68" s="120"/>
      <c r="M68" s="20"/>
      <c r="O68" s="78"/>
    </row>
    <row r="69">
      <c r="H69" s="20"/>
      <c r="I69" s="20"/>
      <c r="J69" s="20"/>
      <c r="K69" s="20"/>
      <c r="L69" s="120"/>
      <c r="M69" s="20"/>
      <c r="O69" s="78"/>
    </row>
    <row r="70">
      <c r="H70" s="20"/>
      <c r="I70" s="20"/>
      <c r="J70" s="20"/>
      <c r="K70" s="20"/>
      <c r="L70" s="120"/>
      <c r="M70" s="20"/>
      <c r="O70" s="78"/>
    </row>
    <row r="71">
      <c r="H71" s="20"/>
      <c r="I71" s="20"/>
      <c r="J71" s="20"/>
      <c r="K71" s="20"/>
      <c r="L71" s="120"/>
      <c r="M71" s="20"/>
      <c r="O71" s="78"/>
    </row>
    <row r="72">
      <c r="H72" s="20"/>
      <c r="I72" s="20"/>
      <c r="J72" s="20"/>
      <c r="K72" s="20"/>
      <c r="L72" s="120"/>
      <c r="M72" s="20"/>
      <c r="O72" s="78"/>
    </row>
    <row r="73">
      <c r="H73" s="20"/>
      <c r="I73" s="20"/>
      <c r="J73" s="20"/>
      <c r="K73" s="20"/>
      <c r="L73" s="120"/>
      <c r="M73" s="20"/>
      <c r="O73" s="78"/>
    </row>
    <row r="74">
      <c r="H74" s="20"/>
      <c r="I74" s="20"/>
      <c r="J74" s="20"/>
      <c r="K74" s="20"/>
      <c r="L74" s="120"/>
      <c r="M74" s="20"/>
      <c r="O74" s="78"/>
    </row>
    <row r="75">
      <c r="H75" s="20"/>
      <c r="I75" s="20"/>
      <c r="J75" s="20"/>
      <c r="K75" s="20"/>
      <c r="L75" s="120"/>
      <c r="M75" s="20"/>
      <c r="O75" s="78"/>
    </row>
    <row r="76">
      <c r="H76" s="20"/>
      <c r="I76" s="20"/>
      <c r="J76" s="20"/>
      <c r="K76" s="20"/>
      <c r="L76" s="120"/>
      <c r="M76" s="20"/>
      <c r="O76" s="78"/>
    </row>
    <row r="77">
      <c r="H77" s="20"/>
      <c r="I77" s="20"/>
      <c r="J77" s="20"/>
      <c r="K77" s="20"/>
      <c r="L77" s="120"/>
      <c r="M77" s="20"/>
      <c r="O77" s="78"/>
    </row>
    <row r="78">
      <c r="H78" s="20"/>
      <c r="I78" s="20"/>
      <c r="J78" s="20"/>
      <c r="K78" s="20"/>
      <c r="L78" s="120"/>
      <c r="M78" s="20"/>
      <c r="O78" s="78"/>
    </row>
    <row r="79">
      <c r="H79" s="20"/>
      <c r="I79" s="20"/>
      <c r="J79" s="20"/>
      <c r="K79" s="20"/>
      <c r="L79" s="120"/>
      <c r="M79" s="20"/>
      <c r="O79" s="78"/>
    </row>
    <row r="80">
      <c r="H80" s="20"/>
      <c r="I80" s="20"/>
      <c r="J80" s="20"/>
      <c r="K80" s="20"/>
      <c r="L80" s="120"/>
      <c r="M80" s="20"/>
      <c r="O80" s="78"/>
    </row>
    <row r="81">
      <c r="H81" s="20"/>
      <c r="I81" s="20"/>
      <c r="J81" s="20"/>
      <c r="K81" s="20"/>
      <c r="L81" s="120"/>
      <c r="M81" s="20"/>
      <c r="O81" s="78"/>
    </row>
    <row r="82">
      <c r="I82" s="20"/>
      <c r="J82" s="20"/>
      <c r="L82" s="120"/>
      <c r="O82" s="78"/>
    </row>
    <row r="83">
      <c r="I83" s="20"/>
      <c r="J83" s="20"/>
      <c r="L83" s="120"/>
      <c r="O83" s="78"/>
    </row>
    <row r="84">
      <c r="I84" s="20"/>
      <c r="J84" s="20"/>
      <c r="L84" s="120"/>
      <c r="O84" s="78"/>
    </row>
    <row r="85">
      <c r="I85" s="20"/>
      <c r="J85" s="20"/>
      <c r="L85" s="120"/>
      <c r="O85" s="78"/>
    </row>
    <row r="86">
      <c r="I86" s="20"/>
      <c r="J86" s="20"/>
      <c r="L86" s="120"/>
      <c r="O86" s="78"/>
    </row>
    <row r="87">
      <c r="I87" s="20"/>
      <c r="J87" s="20"/>
      <c r="L87" s="120"/>
      <c r="O87" s="78"/>
    </row>
    <row r="88">
      <c r="I88" s="20"/>
      <c r="J88" s="20"/>
      <c r="L88" s="120"/>
      <c r="O88" s="78"/>
    </row>
    <row r="89">
      <c r="I89" s="20"/>
      <c r="J89" s="20"/>
      <c r="L89" s="120"/>
      <c r="O89" s="78"/>
    </row>
    <row r="90">
      <c r="I90" s="20"/>
      <c r="J90" s="20"/>
      <c r="L90" s="120"/>
      <c r="O90" s="78"/>
    </row>
    <row r="91">
      <c r="I91" s="20"/>
      <c r="J91" s="20"/>
      <c r="L91" s="120"/>
      <c r="O91" s="78"/>
    </row>
    <row r="92">
      <c r="I92" s="20"/>
      <c r="J92" s="20"/>
      <c r="L92" s="120"/>
      <c r="O92" s="78"/>
    </row>
    <row r="93">
      <c r="I93" s="20"/>
      <c r="J93" s="20"/>
      <c r="L93" s="120"/>
      <c r="O93" s="78"/>
    </row>
    <row r="94">
      <c r="I94" s="20"/>
      <c r="J94" s="20"/>
      <c r="L94" s="120"/>
      <c r="O94" s="78"/>
    </row>
    <row r="95">
      <c r="I95" s="20"/>
      <c r="J95" s="20"/>
      <c r="L95" s="120"/>
      <c r="O95" s="78"/>
    </row>
    <row r="96">
      <c r="I96" s="20"/>
      <c r="J96" s="20"/>
      <c r="L96" s="120"/>
      <c r="O96" s="78"/>
    </row>
    <row r="97">
      <c r="I97" s="20"/>
      <c r="J97" s="20"/>
      <c r="L97" s="120"/>
      <c r="O97" s="78"/>
    </row>
    <row r="98">
      <c r="I98" s="20"/>
      <c r="J98" s="20"/>
      <c r="L98" s="120"/>
      <c r="O98" s="78"/>
    </row>
    <row r="99">
      <c r="I99" s="20"/>
      <c r="J99" s="20"/>
      <c r="L99" s="120"/>
      <c r="O99" s="78"/>
    </row>
    <row r="100">
      <c r="I100" s="20"/>
      <c r="J100" s="20"/>
      <c r="L100" s="120"/>
      <c r="O100" s="78"/>
    </row>
    <row r="101">
      <c r="I101" s="20"/>
      <c r="J101" s="20"/>
      <c r="L101" s="120"/>
      <c r="O101" s="78"/>
    </row>
    <row r="102">
      <c r="I102" s="20"/>
      <c r="J102" s="20"/>
      <c r="L102" s="120"/>
      <c r="O102" s="78"/>
    </row>
    <row r="103">
      <c r="I103" s="20"/>
      <c r="J103" s="20"/>
      <c r="L103" s="120"/>
      <c r="O103" s="78"/>
    </row>
    <row r="104">
      <c r="I104" s="20"/>
      <c r="J104" s="20"/>
      <c r="L104" s="120"/>
      <c r="O104" s="78"/>
    </row>
    <row r="105">
      <c r="I105" s="20"/>
      <c r="J105" s="20"/>
      <c r="L105" s="120"/>
      <c r="O105" s="78"/>
    </row>
    <row r="106">
      <c r="I106" s="20"/>
      <c r="J106" s="20"/>
      <c r="L106" s="120"/>
      <c r="O106" s="78"/>
    </row>
    <row r="107">
      <c r="I107" s="20"/>
      <c r="J107" s="20"/>
      <c r="L107" s="120"/>
      <c r="O107" s="78"/>
    </row>
    <row r="108">
      <c r="I108" s="20"/>
      <c r="J108" s="20"/>
      <c r="L108" s="120"/>
      <c r="O108" s="78"/>
    </row>
    <row r="109">
      <c r="I109" s="20"/>
      <c r="J109" s="20"/>
      <c r="L109" s="120"/>
      <c r="O109" s="78"/>
    </row>
    <row r="110">
      <c r="I110" s="20"/>
      <c r="J110" s="20"/>
      <c r="L110" s="120"/>
      <c r="O110" s="78"/>
    </row>
    <row r="111">
      <c r="I111" s="20"/>
      <c r="J111" s="20"/>
      <c r="L111" s="120"/>
      <c r="O111" s="78"/>
    </row>
    <row r="112">
      <c r="I112" s="20"/>
      <c r="J112" s="20"/>
      <c r="L112" s="120"/>
      <c r="O112" s="78"/>
    </row>
    <row r="113">
      <c r="I113" s="20"/>
      <c r="J113" s="20"/>
      <c r="L113" s="120"/>
      <c r="O113" s="78"/>
    </row>
    <row r="114">
      <c r="I114" s="20"/>
      <c r="J114" s="20"/>
      <c r="L114" s="120"/>
      <c r="O114" s="78"/>
    </row>
    <row r="115">
      <c r="I115" s="20"/>
      <c r="J115" s="20"/>
      <c r="L115" s="120"/>
      <c r="O115" s="78"/>
    </row>
    <row r="116">
      <c r="I116" s="20"/>
      <c r="J116" s="20"/>
      <c r="L116" s="120"/>
      <c r="O116" s="78"/>
    </row>
    <row r="117">
      <c r="I117" s="20"/>
      <c r="J117" s="20"/>
      <c r="L117" s="120"/>
      <c r="O117" s="78"/>
    </row>
    <row r="118">
      <c r="I118" s="20"/>
      <c r="J118" s="20"/>
      <c r="L118" s="120"/>
      <c r="O118" s="78"/>
    </row>
    <row r="119">
      <c r="I119" s="20"/>
      <c r="J119" s="20"/>
      <c r="L119" s="120"/>
      <c r="O119" s="78"/>
    </row>
    <row r="120">
      <c r="I120" s="20"/>
      <c r="J120" s="20"/>
      <c r="L120" s="120"/>
      <c r="O120" s="78"/>
    </row>
    <row r="121">
      <c r="I121" s="20"/>
      <c r="J121" s="20"/>
      <c r="L121" s="120"/>
      <c r="O121" s="78"/>
    </row>
    <row r="122">
      <c r="I122" s="20"/>
      <c r="J122" s="20"/>
      <c r="L122" s="120"/>
      <c r="O122" s="78"/>
    </row>
    <row r="123">
      <c r="I123" s="20"/>
      <c r="J123" s="20"/>
      <c r="L123" s="120"/>
      <c r="O123" s="78"/>
    </row>
    <row r="124">
      <c r="I124" s="20"/>
      <c r="J124" s="20"/>
      <c r="L124" s="120"/>
      <c r="O124" s="78"/>
    </row>
    <row r="125">
      <c r="I125" s="20"/>
      <c r="J125" s="20"/>
      <c r="L125" s="120"/>
      <c r="O125" s="78"/>
    </row>
    <row r="126">
      <c r="I126" s="20"/>
      <c r="J126" s="20"/>
      <c r="L126" s="120"/>
      <c r="O126" s="78"/>
    </row>
    <row r="127">
      <c r="I127" s="20"/>
      <c r="J127" s="20"/>
      <c r="L127" s="120"/>
      <c r="O127" s="78"/>
    </row>
    <row r="128">
      <c r="I128" s="20"/>
      <c r="J128" s="20"/>
      <c r="L128" s="120"/>
      <c r="O128" s="78"/>
    </row>
    <row r="129">
      <c r="I129" s="20"/>
      <c r="J129" s="20"/>
      <c r="L129" s="120"/>
      <c r="O129" s="78"/>
    </row>
    <row r="130">
      <c r="I130" s="20"/>
      <c r="J130" s="20"/>
      <c r="L130" s="120"/>
      <c r="O130" s="78"/>
    </row>
    <row r="131">
      <c r="I131" s="20"/>
      <c r="J131" s="20"/>
      <c r="L131" s="120"/>
      <c r="O131" s="78"/>
    </row>
    <row r="132">
      <c r="I132" s="20"/>
      <c r="J132" s="20"/>
      <c r="L132" s="120"/>
      <c r="O132" s="78"/>
    </row>
    <row r="133">
      <c r="I133" s="20"/>
      <c r="J133" s="20"/>
      <c r="L133" s="120"/>
      <c r="O133" s="78"/>
    </row>
    <row r="134">
      <c r="I134" s="20"/>
      <c r="J134" s="20"/>
      <c r="L134" s="120"/>
      <c r="O134" s="78"/>
    </row>
    <row r="135">
      <c r="I135" s="20"/>
      <c r="J135" s="20"/>
      <c r="L135" s="120"/>
      <c r="O135" s="78"/>
    </row>
    <row r="136">
      <c r="I136" s="20"/>
      <c r="J136" s="20"/>
      <c r="L136" s="120"/>
      <c r="O136" s="78"/>
    </row>
    <row r="137">
      <c r="I137" s="20"/>
      <c r="J137" s="20"/>
      <c r="L137" s="120"/>
      <c r="O137" s="78"/>
    </row>
    <row r="138">
      <c r="I138" s="20"/>
      <c r="J138" s="20"/>
      <c r="L138" s="120"/>
      <c r="O138" s="78"/>
    </row>
    <row r="139">
      <c r="I139" s="20"/>
      <c r="J139" s="20"/>
      <c r="L139" s="120"/>
      <c r="O139" s="78"/>
    </row>
    <row r="140">
      <c r="I140" s="20"/>
      <c r="J140" s="20"/>
      <c r="L140" s="120"/>
      <c r="O140" s="78"/>
    </row>
    <row r="141">
      <c r="I141" s="20"/>
      <c r="J141" s="20"/>
      <c r="L141" s="120"/>
      <c r="O141" s="78"/>
    </row>
    <row r="142">
      <c r="I142" s="20"/>
      <c r="J142" s="20"/>
      <c r="L142" s="120"/>
      <c r="O142" s="78"/>
    </row>
    <row r="143">
      <c r="I143" s="20"/>
      <c r="J143" s="20"/>
      <c r="L143" s="120"/>
      <c r="O143" s="78"/>
    </row>
    <row r="144">
      <c r="I144" s="20"/>
      <c r="J144" s="20"/>
      <c r="L144" s="120"/>
      <c r="O144" s="78"/>
    </row>
    <row r="145">
      <c r="I145" s="20"/>
      <c r="J145" s="20"/>
      <c r="L145" s="120"/>
      <c r="O145" s="78"/>
    </row>
    <row r="146">
      <c r="I146" s="20"/>
      <c r="J146" s="20"/>
      <c r="L146" s="120"/>
      <c r="O146" s="78"/>
    </row>
    <row r="147">
      <c r="I147" s="20"/>
      <c r="J147" s="20"/>
      <c r="L147" s="120"/>
      <c r="O147" s="78"/>
    </row>
    <row r="148">
      <c r="I148" s="20"/>
      <c r="J148" s="20"/>
      <c r="L148" s="120"/>
      <c r="O148" s="78"/>
    </row>
    <row r="149">
      <c r="I149" s="20"/>
      <c r="J149" s="20"/>
      <c r="L149" s="120"/>
      <c r="O149" s="78"/>
    </row>
    <row r="150">
      <c r="I150" s="20"/>
      <c r="J150" s="20"/>
      <c r="L150" s="120"/>
      <c r="O150" s="78"/>
    </row>
    <row r="151">
      <c r="I151" s="20"/>
      <c r="J151" s="20"/>
      <c r="L151" s="120"/>
      <c r="O151" s="78"/>
    </row>
    <row r="152">
      <c r="I152" s="20"/>
      <c r="J152" s="20"/>
      <c r="L152" s="120"/>
      <c r="O152" s="78"/>
    </row>
    <row r="153">
      <c r="I153" s="20"/>
      <c r="J153" s="20"/>
      <c r="L153" s="120"/>
      <c r="O153" s="78"/>
    </row>
    <row r="154">
      <c r="I154" s="20"/>
      <c r="J154" s="20"/>
      <c r="L154" s="120"/>
      <c r="O154" s="78"/>
    </row>
    <row r="155">
      <c r="I155" s="20"/>
      <c r="J155" s="20"/>
      <c r="L155" s="120"/>
      <c r="O155" s="78"/>
    </row>
    <row r="156">
      <c r="I156" s="20"/>
      <c r="J156" s="20"/>
      <c r="L156" s="120"/>
      <c r="O156" s="78"/>
    </row>
    <row r="157">
      <c r="I157" s="20"/>
      <c r="J157" s="20"/>
      <c r="L157" s="120"/>
      <c r="O157" s="78"/>
    </row>
    <row r="158">
      <c r="I158" s="20"/>
      <c r="J158" s="20"/>
      <c r="L158" s="120"/>
      <c r="O158" s="78"/>
    </row>
    <row r="159">
      <c r="I159" s="20"/>
      <c r="J159" s="20"/>
      <c r="L159" s="120"/>
      <c r="O159" s="78"/>
    </row>
    <row r="160">
      <c r="I160" s="20"/>
      <c r="J160" s="20"/>
      <c r="L160" s="120"/>
      <c r="O160" s="78"/>
    </row>
    <row r="161">
      <c r="I161" s="20"/>
      <c r="J161" s="20"/>
      <c r="L161" s="120"/>
      <c r="O161" s="78"/>
    </row>
    <row r="162">
      <c r="I162" s="20"/>
      <c r="J162" s="20"/>
      <c r="L162" s="120"/>
      <c r="O162" s="78"/>
    </row>
    <row r="163">
      <c r="I163" s="20"/>
      <c r="J163" s="20"/>
      <c r="L163" s="120"/>
      <c r="O163" s="78"/>
    </row>
    <row r="164">
      <c r="I164" s="20"/>
      <c r="J164" s="20"/>
      <c r="L164" s="120"/>
      <c r="O164" s="78"/>
    </row>
    <row r="165">
      <c r="I165" s="20"/>
      <c r="J165" s="20"/>
      <c r="L165" s="120"/>
      <c r="O165" s="78"/>
    </row>
    <row r="166">
      <c r="I166" s="20"/>
      <c r="J166" s="20"/>
      <c r="L166" s="120"/>
      <c r="O166" s="78"/>
    </row>
    <row r="167">
      <c r="I167" s="20"/>
      <c r="J167" s="20"/>
      <c r="L167" s="120"/>
      <c r="O167" s="78"/>
    </row>
    <row r="168">
      <c r="I168" s="20"/>
      <c r="J168" s="20"/>
      <c r="L168" s="120"/>
      <c r="O168" s="78"/>
    </row>
    <row r="169">
      <c r="I169" s="20"/>
      <c r="J169" s="20"/>
      <c r="L169" s="120"/>
      <c r="O169" s="78"/>
    </row>
    <row r="170">
      <c r="I170" s="20"/>
      <c r="J170" s="20"/>
      <c r="L170" s="120"/>
      <c r="O170" s="78"/>
    </row>
    <row r="171">
      <c r="I171" s="20"/>
      <c r="J171" s="20"/>
      <c r="L171" s="120"/>
      <c r="O171" s="78"/>
    </row>
    <row r="172">
      <c r="I172" s="20"/>
      <c r="J172" s="20"/>
      <c r="L172" s="120"/>
      <c r="O172" s="78"/>
    </row>
    <row r="173">
      <c r="I173" s="20"/>
      <c r="J173" s="20"/>
      <c r="L173" s="120"/>
      <c r="O173" s="78"/>
    </row>
    <row r="174">
      <c r="I174" s="20"/>
      <c r="J174" s="20"/>
      <c r="L174" s="120"/>
      <c r="O174" s="78"/>
    </row>
    <row r="175">
      <c r="I175" s="20"/>
      <c r="J175" s="20"/>
      <c r="L175" s="120"/>
      <c r="O175" s="78"/>
    </row>
    <row r="176">
      <c r="I176" s="20"/>
      <c r="J176" s="20"/>
      <c r="L176" s="120"/>
      <c r="O176" s="78"/>
    </row>
    <row r="177">
      <c r="I177" s="20"/>
      <c r="J177" s="20"/>
      <c r="L177" s="120"/>
      <c r="O177" s="78"/>
    </row>
    <row r="178">
      <c r="I178" s="20"/>
      <c r="J178" s="20"/>
      <c r="L178" s="120"/>
      <c r="O178" s="78"/>
    </row>
    <row r="179">
      <c r="I179" s="20"/>
      <c r="J179" s="20"/>
      <c r="L179" s="120"/>
      <c r="O179" s="78"/>
    </row>
    <row r="180">
      <c r="I180" s="20"/>
      <c r="J180" s="20"/>
      <c r="L180" s="120"/>
      <c r="O180" s="78"/>
    </row>
    <row r="181">
      <c r="I181" s="20"/>
      <c r="J181" s="20"/>
      <c r="L181" s="120"/>
      <c r="O181" s="78"/>
    </row>
    <row r="182">
      <c r="I182" s="20"/>
      <c r="J182" s="20"/>
      <c r="L182" s="120"/>
      <c r="O182" s="78"/>
    </row>
    <row r="183">
      <c r="I183" s="20"/>
      <c r="J183" s="20"/>
      <c r="L183" s="120"/>
      <c r="O183" s="78"/>
    </row>
    <row r="184">
      <c r="I184" s="20"/>
      <c r="J184" s="20"/>
      <c r="L184" s="120"/>
      <c r="O184" s="78"/>
    </row>
    <row r="185">
      <c r="I185" s="20"/>
      <c r="J185" s="20"/>
      <c r="L185" s="120"/>
      <c r="O185" s="78"/>
    </row>
    <row r="186">
      <c r="I186" s="20"/>
      <c r="J186" s="20"/>
      <c r="L186" s="120"/>
      <c r="O186" s="78"/>
    </row>
    <row r="187">
      <c r="I187" s="20"/>
      <c r="J187" s="20"/>
      <c r="L187" s="120"/>
      <c r="O187" s="78"/>
    </row>
    <row r="188">
      <c r="I188" s="20"/>
      <c r="J188" s="20"/>
      <c r="L188" s="120"/>
      <c r="O188" s="78"/>
    </row>
    <row r="189">
      <c r="I189" s="20"/>
      <c r="J189" s="20"/>
      <c r="L189" s="120"/>
      <c r="O189" s="78"/>
    </row>
    <row r="190">
      <c r="I190" s="20"/>
      <c r="J190" s="20"/>
      <c r="L190" s="120"/>
      <c r="O190" s="78"/>
    </row>
    <row r="191">
      <c r="I191" s="20"/>
      <c r="J191" s="20"/>
      <c r="L191" s="120"/>
      <c r="O191" s="78"/>
    </row>
    <row r="192">
      <c r="I192" s="20"/>
      <c r="J192" s="20"/>
      <c r="L192" s="120"/>
      <c r="O192" s="78"/>
    </row>
    <row r="193">
      <c r="I193" s="20"/>
      <c r="J193" s="20"/>
      <c r="L193" s="120"/>
      <c r="O193" s="78"/>
    </row>
    <row r="194">
      <c r="I194" s="20"/>
      <c r="J194" s="20"/>
      <c r="L194" s="120"/>
      <c r="O194" s="78"/>
    </row>
    <row r="195">
      <c r="I195" s="20"/>
      <c r="J195" s="20"/>
      <c r="L195" s="120"/>
      <c r="O195" s="78"/>
    </row>
    <row r="196">
      <c r="I196" s="20"/>
      <c r="J196" s="20"/>
      <c r="L196" s="120"/>
      <c r="O196" s="78"/>
    </row>
    <row r="197">
      <c r="I197" s="20"/>
      <c r="J197" s="20"/>
      <c r="L197" s="120"/>
      <c r="O197" s="78"/>
    </row>
    <row r="198">
      <c r="I198" s="20"/>
      <c r="J198" s="20"/>
      <c r="L198" s="120"/>
      <c r="O198" s="78"/>
    </row>
    <row r="199">
      <c r="I199" s="20"/>
      <c r="J199" s="20"/>
      <c r="L199" s="120"/>
      <c r="O199" s="78"/>
    </row>
    <row r="200">
      <c r="I200" s="20"/>
      <c r="J200" s="20"/>
      <c r="L200" s="120"/>
      <c r="O200" s="78"/>
    </row>
    <row r="201">
      <c r="I201" s="20"/>
      <c r="J201" s="20"/>
      <c r="L201" s="120"/>
      <c r="O201" s="78"/>
    </row>
    <row r="202">
      <c r="I202" s="20"/>
      <c r="J202" s="20"/>
      <c r="L202" s="120"/>
      <c r="O202" s="78"/>
    </row>
    <row r="203">
      <c r="I203" s="20"/>
      <c r="J203" s="20"/>
      <c r="L203" s="120"/>
      <c r="O203" s="78"/>
    </row>
    <row r="204">
      <c r="I204" s="20"/>
      <c r="J204" s="20"/>
      <c r="L204" s="120"/>
      <c r="O204" s="78"/>
    </row>
    <row r="205">
      <c r="I205" s="20"/>
      <c r="J205" s="20"/>
      <c r="L205" s="120"/>
      <c r="O205" s="78"/>
    </row>
    <row r="206">
      <c r="I206" s="20"/>
      <c r="J206" s="20"/>
      <c r="L206" s="120"/>
      <c r="O206" s="78"/>
    </row>
    <row r="207">
      <c r="I207" s="20"/>
      <c r="J207" s="20"/>
      <c r="L207" s="120"/>
      <c r="O207" s="78"/>
    </row>
    <row r="208">
      <c r="I208" s="20"/>
      <c r="J208" s="20"/>
      <c r="L208" s="120"/>
      <c r="O208" s="78"/>
    </row>
    <row r="209">
      <c r="I209" s="20"/>
      <c r="J209" s="20"/>
      <c r="L209" s="120"/>
      <c r="O209" s="78"/>
    </row>
    <row r="210">
      <c r="I210" s="20"/>
      <c r="J210" s="20"/>
      <c r="L210" s="120"/>
      <c r="O210" s="78"/>
    </row>
    <row r="211">
      <c r="I211" s="20"/>
      <c r="J211" s="20"/>
      <c r="L211" s="120"/>
      <c r="O211" s="78"/>
    </row>
    <row r="212">
      <c r="I212" s="20"/>
      <c r="J212" s="20"/>
      <c r="L212" s="120"/>
      <c r="O212" s="78"/>
    </row>
    <row r="213">
      <c r="I213" s="20"/>
      <c r="J213" s="20"/>
      <c r="L213" s="120"/>
      <c r="O213" s="78"/>
    </row>
    <row r="214">
      <c r="I214" s="20"/>
      <c r="J214" s="20"/>
      <c r="L214" s="120"/>
      <c r="O214" s="78"/>
    </row>
    <row r="215">
      <c r="I215" s="20"/>
      <c r="J215" s="20"/>
      <c r="L215" s="120"/>
      <c r="O215" s="78"/>
    </row>
    <row r="216">
      <c r="I216" s="20"/>
      <c r="J216" s="20"/>
      <c r="L216" s="120"/>
      <c r="O216" s="78"/>
    </row>
    <row r="217">
      <c r="I217" s="20"/>
      <c r="J217" s="20"/>
      <c r="L217" s="120"/>
      <c r="O217" s="78"/>
    </row>
    <row r="218">
      <c r="I218" s="20"/>
      <c r="J218" s="20"/>
      <c r="L218" s="120"/>
      <c r="O218" s="78"/>
    </row>
    <row r="219">
      <c r="I219" s="20"/>
      <c r="J219" s="20"/>
      <c r="L219" s="120"/>
      <c r="O219" s="78"/>
    </row>
    <row r="220">
      <c r="I220" s="20"/>
      <c r="J220" s="20"/>
      <c r="L220" s="120"/>
      <c r="O220" s="78"/>
    </row>
    <row r="221">
      <c r="I221" s="20"/>
      <c r="J221" s="20"/>
      <c r="L221" s="120"/>
      <c r="O221" s="78"/>
    </row>
    <row r="222">
      <c r="I222" s="20"/>
      <c r="J222" s="20"/>
      <c r="L222" s="120"/>
      <c r="O222" s="78"/>
    </row>
    <row r="223">
      <c r="I223" s="20"/>
      <c r="J223" s="20"/>
      <c r="L223" s="120"/>
      <c r="O223" s="78"/>
    </row>
    <row r="224">
      <c r="I224" s="20"/>
      <c r="J224" s="20"/>
      <c r="L224" s="120"/>
      <c r="O224" s="78"/>
    </row>
    <row r="225">
      <c r="I225" s="20"/>
      <c r="J225" s="20"/>
      <c r="L225" s="120"/>
      <c r="O225" s="78"/>
    </row>
    <row r="226">
      <c r="I226" s="20"/>
      <c r="J226" s="20"/>
      <c r="L226" s="120"/>
      <c r="O226" s="78"/>
    </row>
    <row r="227">
      <c r="I227" s="20"/>
      <c r="J227" s="20"/>
      <c r="L227" s="120"/>
      <c r="O227" s="78"/>
    </row>
    <row r="228">
      <c r="I228" s="20"/>
      <c r="J228" s="20"/>
      <c r="L228" s="120"/>
      <c r="O228" s="78"/>
    </row>
    <row r="229">
      <c r="I229" s="20"/>
      <c r="J229" s="20"/>
      <c r="L229" s="120"/>
      <c r="O229" s="78"/>
    </row>
    <row r="230">
      <c r="I230" s="20"/>
      <c r="J230" s="20"/>
      <c r="L230" s="120"/>
      <c r="O230" s="78"/>
    </row>
    <row r="231">
      <c r="I231" s="20"/>
      <c r="J231" s="20"/>
      <c r="L231" s="120"/>
      <c r="O231" s="78"/>
    </row>
    <row r="232">
      <c r="I232" s="20"/>
      <c r="J232" s="20"/>
      <c r="L232" s="120"/>
      <c r="O232" s="78"/>
    </row>
    <row r="233">
      <c r="I233" s="20"/>
      <c r="J233" s="20"/>
      <c r="L233" s="120"/>
      <c r="O233" s="78"/>
    </row>
    <row r="234">
      <c r="I234" s="20"/>
      <c r="J234" s="20"/>
      <c r="L234" s="120"/>
      <c r="O234" s="78"/>
    </row>
    <row r="235">
      <c r="I235" s="20"/>
      <c r="J235" s="20"/>
      <c r="L235" s="120"/>
      <c r="O235" s="78"/>
    </row>
    <row r="236">
      <c r="I236" s="20"/>
      <c r="J236" s="20"/>
      <c r="L236" s="120"/>
      <c r="O236" s="78"/>
    </row>
    <row r="237">
      <c r="I237" s="20"/>
      <c r="J237" s="20"/>
      <c r="L237" s="120"/>
      <c r="O237" s="78"/>
    </row>
    <row r="238">
      <c r="I238" s="20"/>
      <c r="J238" s="20"/>
      <c r="L238" s="120"/>
      <c r="O238" s="78"/>
    </row>
    <row r="239">
      <c r="I239" s="20"/>
      <c r="J239" s="20"/>
      <c r="L239" s="120"/>
      <c r="O239" s="78"/>
    </row>
    <row r="240">
      <c r="I240" s="20"/>
      <c r="J240" s="20"/>
      <c r="L240" s="120"/>
      <c r="O240" s="78"/>
    </row>
    <row r="241">
      <c r="I241" s="20"/>
      <c r="J241" s="20"/>
      <c r="L241" s="120"/>
      <c r="O241" s="78"/>
    </row>
    <row r="242">
      <c r="I242" s="20"/>
      <c r="J242" s="20"/>
      <c r="L242" s="120"/>
      <c r="O242" s="78"/>
    </row>
    <row r="243">
      <c r="I243" s="20"/>
      <c r="J243" s="20"/>
      <c r="L243" s="120"/>
      <c r="O243" s="78"/>
    </row>
    <row r="244">
      <c r="I244" s="20"/>
      <c r="J244" s="20"/>
      <c r="L244" s="120"/>
      <c r="O244" s="78"/>
    </row>
    <row r="245">
      <c r="I245" s="20"/>
      <c r="J245" s="20"/>
      <c r="L245" s="120"/>
      <c r="O245" s="78"/>
    </row>
    <row r="246">
      <c r="I246" s="20"/>
      <c r="J246" s="20"/>
      <c r="L246" s="120"/>
      <c r="O246" s="78"/>
    </row>
    <row r="247">
      <c r="I247" s="20"/>
      <c r="J247" s="20"/>
      <c r="L247" s="120"/>
      <c r="O247" s="78"/>
    </row>
    <row r="248">
      <c r="I248" s="20"/>
      <c r="J248" s="20"/>
      <c r="L248" s="120"/>
      <c r="O248" s="78"/>
    </row>
    <row r="249">
      <c r="I249" s="20"/>
      <c r="J249" s="20"/>
      <c r="L249" s="120"/>
      <c r="O249" s="78"/>
    </row>
    <row r="250">
      <c r="I250" s="20"/>
      <c r="J250" s="20"/>
      <c r="L250" s="120"/>
      <c r="O250" s="78"/>
    </row>
    <row r="251">
      <c r="I251" s="20"/>
      <c r="J251" s="20"/>
      <c r="L251" s="120"/>
      <c r="O251" s="78"/>
    </row>
    <row r="252">
      <c r="I252" s="20"/>
      <c r="J252" s="20"/>
      <c r="L252" s="120"/>
      <c r="O252" s="78"/>
    </row>
    <row r="253">
      <c r="I253" s="20"/>
      <c r="J253" s="20"/>
      <c r="L253" s="120"/>
      <c r="O253" s="78"/>
    </row>
    <row r="254">
      <c r="I254" s="20"/>
      <c r="J254" s="20"/>
      <c r="L254" s="120"/>
      <c r="O254" s="78"/>
    </row>
    <row r="255">
      <c r="I255" s="20"/>
      <c r="J255" s="20"/>
      <c r="L255" s="120"/>
      <c r="O255" s="78"/>
    </row>
    <row r="256">
      <c r="I256" s="20"/>
      <c r="J256" s="20"/>
      <c r="L256" s="120"/>
      <c r="O256" s="78"/>
    </row>
    <row r="257">
      <c r="I257" s="20"/>
      <c r="J257" s="20"/>
      <c r="L257" s="120"/>
      <c r="O257" s="78"/>
    </row>
    <row r="258">
      <c r="I258" s="20"/>
      <c r="J258" s="20"/>
      <c r="L258" s="120"/>
      <c r="O258" s="78"/>
    </row>
    <row r="259">
      <c r="I259" s="20"/>
      <c r="J259" s="20"/>
      <c r="L259" s="120"/>
      <c r="O259" s="78"/>
    </row>
    <row r="260">
      <c r="I260" s="20"/>
      <c r="J260" s="20"/>
      <c r="L260" s="120"/>
      <c r="O260" s="78"/>
    </row>
    <row r="261">
      <c r="I261" s="20"/>
      <c r="J261" s="20"/>
      <c r="L261" s="120"/>
      <c r="O261" s="78"/>
    </row>
    <row r="262">
      <c r="I262" s="20"/>
      <c r="J262" s="20"/>
      <c r="L262" s="120"/>
      <c r="O262" s="78"/>
    </row>
    <row r="263">
      <c r="I263" s="20"/>
      <c r="J263" s="20"/>
      <c r="L263" s="120"/>
      <c r="O263" s="78"/>
    </row>
    <row r="264">
      <c r="I264" s="20"/>
      <c r="J264" s="20"/>
      <c r="L264" s="120"/>
      <c r="O264" s="78"/>
    </row>
    <row r="265">
      <c r="I265" s="20"/>
      <c r="J265" s="20"/>
      <c r="L265" s="120"/>
      <c r="O265" s="78"/>
    </row>
    <row r="266">
      <c r="I266" s="20"/>
      <c r="J266" s="20"/>
      <c r="L266" s="120"/>
      <c r="O266" s="78"/>
    </row>
    <row r="267">
      <c r="I267" s="20"/>
      <c r="J267" s="20"/>
      <c r="L267" s="120"/>
      <c r="O267" s="78"/>
    </row>
    <row r="268">
      <c r="I268" s="20"/>
      <c r="J268" s="20"/>
      <c r="L268" s="120"/>
      <c r="O268" s="78"/>
    </row>
    <row r="269">
      <c r="I269" s="20"/>
      <c r="J269" s="20"/>
      <c r="L269" s="120"/>
      <c r="O269" s="78"/>
    </row>
    <row r="270">
      <c r="I270" s="20"/>
      <c r="J270" s="20"/>
      <c r="L270" s="120"/>
      <c r="O270" s="78"/>
    </row>
    <row r="271">
      <c r="I271" s="20"/>
      <c r="J271" s="20"/>
      <c r="L271" s="120"/>
      <c r="O271" s="78"/>
    </row>
    <row r="272">
      <c r="I272" s="20"/>
      <c r="J272" s="20"/>
      <c r="L272" s="120"/>
      <c r="O272" s="78"/>
    </row>
    <row r="273">
      <c r="I273" s="20"/>
      <c r="J273" s="20"/>
      <c r="L273" s="120"/>
      <c r="O273" s="78"/>
    </row>
    <row r="274">
      <c r="I274" s="20"/>
      <c r="J274" s="20"/>
      <c r="L274" s="120"/>
      <c r="O274" s="78"/>
    </row>
    <row r="275">
      <c r="I275" s="20"/>
      <c r="J275" s="20"/>
      <c r="L275" s="120"/>
      <c r="O275" s="78"/>
    </row>
    <row r="276">
      <c r="I276" s="20"/>
      <c r="J276" s="20"/>
      <c r="L276" s="120"/>
      <c r="O276" s="78"/>
    </row>
    <row r="277">
      <c r="I277" s="20"/>
      <c r="J277" s="20"/>
      <c r="L277" s="120"/>
      <c r="O277" s="78"/>
    </row>
    <row r="278">
      <c r="I278" s="20"/>
      <c r="J278" s="20"/>
      <c r="L278" s="120"/>
      <c r="O278" s="78"/>
    </row>
    <row r="279">
      <c r="I279" s="20"/>
      <c r="J279" s="20"/>
      <c r="L279" s="120"/>
      <c r="O279" s="78"/>
    </row>
    <row r="280">
      <c r="I280" s="20"/>
      <c r="J280" s="20"/>
      <c r="L280" s="120"/>
      <c r="O280" s="78"/>
    </row>
    <row r="281">
      <c r="I281" s="20"/>
      <c r="J281" s="20"/>
      <c r="L281" s="120"/>
      <c r="O281" s="78"/>
    </row>
    <row r="282">
      <c r="I282" s="20"/>
      <c r="J282" s="20"/>
      <c r="L282" s="120"/>
      <c r="O282" s="78"/>
    </row>
    <row r="283">
      <c r="I283" s="20"/>
      <c r="J283" s="20"/>
      <c r="L283" s="120"/>
      <c r="O283" s="78"/>
    </row>
    <row r="284">
      <c r="I284" s="20"/>
      <c r="J284" s="20"/>
      <c r="L284" s="120"/>
      <c r="O284" s="78"/>
    </row>
    <row r="285">
      <c r="I285" s="20"/>
      <c r="J285" s="20"/>
      <c r="L285" s="120"/>
      <c r="O285" s="78"/>
    </row>
    <row r="286">
      <c r="I286" s="20"/>
      <c r="J286" s="20"/>
      <c r="L286" s="120"/>
      <c r="O286" s="78"/>
    </row>
    <row r="287">
      <c r="I287" s="20"/>
      <c r="J287" s="20"/>
      <c r="L287" s="120"/>
      <c r="O287" s="78"/>
    </row>
    <row r="288">
      <c r="I288" s="20"/>
      <c r="J288" s="20"/>
      <c r="L288" s="120"/>
      <c r="O288" s="78"/>
    </row>
    <row r="289">
      <c r="I289" s="20"/>
      <c r="J289" s="20"/>
      <c r="L289" s="120"/>
      <c r="O289" s="78"/>
    </row>
    <row r="290">
      <c r="I290" s="20"/>
      <c r="J290" s="20"/>
      <c r="L290" s="120"/>
      <c r="O290" s="78"/>
    </row>
    <row r="291">
      <c r="I291" s="20"/>
      <c r="J291" s="20"/>
      <c r="L291" s="120"/>
      <c r="O291" s="78"/>
    </row>
    <row r="292">
      <c r="I292" s="20"/>
      <c r="J292" s="20"/>
      <c r="L292" s="120"/>
      <c r="O292" s="78"/>
    </row>
    <row r="293">
      <c r="I293" s="20"/>
      <c r="J293" s="20"/>
      <c r="L293" s="120"/>
      <c r="O293" s="78"/>
    </row>
    <row r="294">
      <c r="I294" s="20"/>
      <c r="J294" s="20"/>
      <c r="L294" s="120"/>
      <c r="O294" s="78"/>
    </row>
    <row r="295">
      <c r="I295" s="20"/>
      <c r="J295" s="20"/>
      <c r="L295" s="120"/>
      <c r="O295" s="78"/>
    </row>
    <row r="296">
      <c r="I296" s="20"/>
      <c r="J296" s="20"/>
      <c r="L296" s="120"/>
      <c r="O296" s="78"/>
    </row>
    <row r="297">
      <c r="I297" s="20"/>
      <c r="J297" s="20"/>
      <c r="L297" s="120"/>
      <c r="O297" s="78"/>
    </row>
    <row r="298">
      <c r="I298" s="20"/>
      <c r="J298" s="20"/>
      <c r="L298" s="120"/>
      <c r="O298" s="78"/>
    </row>
    <row r="299">
      <c r="I299" s="20"/>
      <c r="J299" s="20"/>
      <c r="L299" s="120"/>
      <c r="O299" s="78"/>
    </row>
    <row r="300">
      <c r="I300" s="20"/>
      <c r="J300" s="20"/>
      <c r="L300" s="120"/>
      <c r="O300" s="78"/>
    </row>
    <row r="301">
      <c r="I301" s="20"/>
      <c r="J301" s="20"/>
      <c r="L301" s="120"/>
      <c r="O301" s="78"/>
    </row>
    <row r="302">
      <c r="I302" s="20"/>
      <c r="J302" s="20"/>
      <c r="L302" s="120"/>
      <c r="O302" s="78"/>
    </row>
    <row r="303">
      <c r="I303" s="20"/>
      <c r="J303" s="20"/>
      <c r="L303" s="120"/>
      <c r="O303" s="78"/>
    </row>
    <row r="304">
      <c r="I304" s="20"/>
      <c r="J304" s="20"/>
      <c r="L304" s="120"/>
      <c r="O304" s="78"/>
    </row>
    <row r="305">
      <c r="I305" s="20"/>
      <c r="J305" s="20"/>
      <c r="L305" s="120"/>
      <c r="O305" s="78"/>
    </row>
    <row r="306">
      <c r="I306" s="20"/>
      <c r="J306" s="20"/>
      <c r="L306" s="120"/>
      <c r="O306" s="78"/>
    </row>
    <row r="307">
      <c r="I307" s="20"/>
      <c r="J307" s="20"/>
      <c r="L307" s="120"/>
      <c r="O307" s="78"/>
    </row>
    <row r="308">
      <c r="I308" s="20"/>
      <c r="J308" s="20"/>
      <c r="L308" s="120"/>
      <c r="O308" s="78"/>
    </row>
    <row r="309">
      <c r="I309" s="20"/>
      <c r="J309" s="20"/>
      <c r="L309" s="120"/>
      <c r="O309" s="78"/>
    </row>
    <row r="310">
      <c r="I310" s="20"/>
      <c r="J310" s="20"/>
      <c r="L310" s="120"/>
      <c r="O310" s="78"/>
    </row>
    <row r="311">
      <c r="I311" s="20"/>
      <c r="J311" s="20"/>
      <c r="L311" s="120"/>
      <c r="O311" s="78"/>
    </row>
    <row r="312">
      <c r="I312" s="20"/>
      <c r="J312" s="20"/>
      <c r="L312" s="120"/>
      <c r="O312" s="78"/>
    </row>
    <row r="313">
      <c r="I313" s="20"/>
      <c r="J313" s="20"/>
      <c r="L313" s="120"/>
      <c r="O313" s="78"/>
    </row>
    <row r="314">
      <c r="I314" s="20"/>
      <c r="J314" s="20"/>
      <c r="L314" s="120"/>
      <c r="O314" s="78"/>
    </row>
    <row r="315">
      <c r="I315" s="20"/>
      <c r="J315" s="20"/>
      <c r="L315" s="120"/>
      <c r="O315" s="78"/>
    </row>
    <row r="316">
      <c r="I316" s="20"/>
      <c r="J316" s="20"/>
      <c r="L316" s="120"/>
      <c r="O316" s="78"/>
    </row>
    <row r="317">
      <c r="I317" s="20"/>
      <c r="J317" s="20"/>
      <c r="L317" s="120"/>
      <c r="O317" s="78"/>
    </row>
    <row r="318">
      <c r="I318" s="20"/>
      <c r="J318" s="20"/>
      <c r="L318" s="120"/>
      <c r="O318" s="78"/>
    </row>
    <row r="319">
      <c r="I319" s="20"/>
      <c r="J319" s="20"/>
      <c r="L319" s="120"/>
      <c r="O319" s="78"/>
    </row>
    <row r="320">
      <c r="I320" s="20"/>
      <c r="J320" s="20"/>
      <c r="L320" s="120"/>
      <c r="O320" s="78"/>
    </row>
    <row r="321">
      <c r="I321" s="20"/>
      <c r="J321" s="20"/>
      <c r="L321" s="120"/>
      <c r="O321" s="78"/>
    </row>
    <row r="322">
      <c r="I322" s="20"/>
      <c r="J322" s="20"/>
      <c r="L322" s="120"/>
      <c r="O322" s="78"/>
    </row>
    <row r="323">
      <c r="I323" s="20"/>
      <c r="J323" s="20"/>
      <c r="L323" s="120"/>
      <c r="O323" s="78"/>
    </row>
    <row r="324">
      <c r="I324" s="20"/>
      <c r="J324" s="20"/>
      <c r="L324" s="120"/>
      <c r="O324" s="78"/>
    </row>
    <row r="325">
      <c r="I325" s="20"/>
      <c r="J325" s="20"/>
      <c r="L325" s="120"/>
      <c r="O325" s="78"/>
    </row>
    <row r="326">
      <c r="I326" s="20"/>
      <c r="J326" s="20"/>
      <c r="L326" s="120"/>
      <c r="O326" s="78"/>
    </row>
    <row r="327">
      <c r="I327" s="20"/>
      <c r="J327" s="20"/>
      <c r="L327" s="120"/>
      <c r="O327" s="78"/>
    </row>
    <row r="328">
      <c r="I328" s="20"/>
      <c r="J328" s="20"/>
      <c r="L328" s="120"/>
      <c r="O328" s="78"/>
    </row>
    <row r="329">
      <c r="I329" s="20"/>
      <c r="J329" s="20"/>
      <c r="L329" s="120"/>
      <c r="O329" s="78"/>
    </row>
    <row r="330">
      <c r="I330" s="20"/>
      <c r="J330" s="20"/>
      <c r="L330" s="120"/>
      <c r="O330" s="78"/>
    </row>
    <row r="331">
      <c r="I331" s="20"/>
      <c r="J331" s="20"/>
      <c r="L331" s="120"/>
      <c r="O331" s="78"/>
    </row>
    <row r="332">
      <c r="I332" s="20"/>
      <c r="J332" s="20"/>
      <c r="L332" s="120"/>
      <c r="O332" s="78"/>
    </row>
    <row r="333">
      <c r="I333" s="20"/>
      <c r="J333" s="20"/>
      <c r="L333" s="120"/>
      <c r="O333" s="78"/>
    </row>
    <row r="334">
      <c r="I334" s="20"/>
      <c r="J334" s="20"/>
      <c r="L334" s="120"/>
      <c r="O334" s="78"/>
    </row>
    <row r="335">
      <c r="I335" s="20"/>
      <c r="J335" s="20"/>
      <c r="L335" s="120"/>
      <c r="O335" s="78"/>
    </row>
    <row r="336">
      <c r="I336" s="20"/>
      <c r="J336" s="20"/>
      <c r="L336" s="120"/>
      <c r="O336" s="78"/>
    </row>
    <row r="337">
      <c r="I337" s="20"/>
      <c r="J337" s="20"/>
      <c r="L337" s="120"/>
      <c r="O337" s="78"/>
    </row>
    <row r="338">
      <c r="I338" s="20"/>
      <c r="J338" s="20"/>
      <c r="L338" s="120"/>
      <c r="O338" s="78"/>
    </row>
    <row r="339">
      <c r="I339" s="20"/>
      <c r="J339" s="20"/>
      <c r="L339" s="120"/>
      <c r="O339" s="78"/>
    </row>
    <row r="340">
      <c r="I340" s="20"/>
      <c r="J340" s="20"/>
      <c r="L340" s="120"/>
      <c r="O340" s="78"/>
    </row>
    <row r="341">
      <c r="I341" s="20"/>
      <c r="J341" s="20"/>
      <c r="L341" s="120"/>
      <c r="O341" s="78"/>
    </row>
    <row r="342">
      <c r="I342" s="20"/>
      <c r="J342" s="20"/>
      <c r="L342" s="120"/>
      <c r="O342" s="78"/>
    </row>
    <row r="343">
      <c r="I343" s="20"/>
      <c r="J343" s="20"/>
      <c r="L343" s="120"/>
      <c r="O343" s="78"/>
    </row>
    <row r="344">
      <c r="I344" s="20"/>
      <c r="J344" s="20"/>
      <c r="L344" s="120"/>
      <c r="O344" s="78"/>
    </row>
    <row r="345">
      <c r="I345" s="20"/>
      <c r="J345" s="20"/>
      <c r="L345" s="120"/>
      <c r="O345" s="78"/>
    </row>
    <row r="346">
      <c r="I346" s="20"/>
      <c r="J346" s="20"/>
      <c r="L346" s="120"/>
      <c r="O346" s="78"/>
    </row>
    <row r="347">
      <c r="I347" s="20"/>
      <c r="J347" s="20"/>
      <c r="L347" s="120"/>
      <c r="O347" s="78"/>
    </row>
    <row r="348">
      <c r="I348" s="20"/>
      <c r="J348" s="20"/>
      <c r="L348" s="120"/>
      <c r="O348" s="78"/>
    </row>
    <row r="349">
      <c r="I349" s="20"/>
      <c r="J349" s="20"/>
      <c r="L349" s="120"/>
      <c r="O349" s="78"/>
    </row>
    <row r="350">
      <c r="I350" s="20"/>
      <c r="J350" s="20"/>
      <c r="L350" s="120"/>
      <c r="O350" s="78"/>
    </row>
    <row r="351">
      <c r="I351" s="20"/>
      <c r="J351" s="20"/>
      <c r="L351" s="120"/>
      <c r="O351" s="78"/>
    </row>
    <row r="352">
      <c r="I352" s="20"/>
      <c r="J352" s="20"/>
      <c r="L352" s="120"/>
      <c r="O352" s="78"/>
    </row>
    <row r="353">
      <c r="I353" s="20"/>
      <c r="J353" s="20"/>
      <c r="L353" s="120"/>
      <c r="O353" s="78"/>
    </row>
    <row r="354">
      <c r="I354" s="20"/>
      <c r="J354" s="20"/>
      <c r="L354" s="120"/>
      <c r="O354" s="78"/>
    </row>
    <row r="355">
      <c r="I355" s="20"/>
      <c r="J355" s="20"/>
      <c r="L355" s="120"/>
      <c r="O355" s="78"/>
    </row>
    <row r="356">
      <c r="I356" s="20"/>
      <c r="J356" s="20"/>
      <c r="L356" s="120"/>
      <c r="O356" s="78"/>
    </row>
    <row r="357">
      <c r="I357" s="20"/>
      <c r="J357" s="20"/>
      <c r="L357" s="120"/>
      <c r="O357" s="78"/>
    </row>
    <row r="358">
      <c r="I358" s="20"/>
      <c r="J358" s="20"/>
      <c r="L358" s="120"/>
      <c r="O358" s="78"/>
    </row>
    <row r="359">
      <c r="I359" s="20"/>
      <c r="J359" s="20"/>
      <c r="L359" s="120"/>
      <c r="O359" s="78"/>
    </row>
    <row r="360">
      <c r="I360" s="20"/>
      <c r="J360" s="20"/>
      <c r="L360" s="120"/>
      <c r="O360" s="78"/>
    </row>
    <row r="361">
      <c r="I361" s="20"/>
      <c r="J361" s="20"/>
      <c r="L361" s="120"/>
      <c r="O361" s="78"/>
    </row>
    <row r="362">
      <c r="I362" s="20"/>
      <c r="J362" s="20"/>
      <c r="L362" s="120"/>
      <c r="O362" s="78"/>
    </row>
    <row r="363">
      <c r="I363" s="20"/>
      <c r="J363" s="20"/>
      <c r="L363" s="120"/>
      <c r="O363" s="78"/>
    </row>
    <row r="364">
      <c r="I364" s="20"/>
      <c r="J364" s="20"/>
      <c r="L364" s="120"/>
      <c r="O364" s="78"/>
    </row>
    <row r="365">
      <c r="I365" s="20"/>
      <c r="J365" s="20"/>
      <c r="L365" s="120"/>
      <c r="O365" s="78"/>
    </row>
    <row r="366">
      <c r="I366" s="20"/>
      <c r="J366" s="20"/>
      <c r="L366" s="120"/>
      <c r="O366" s="78"/>
    </row>
    <row r="367">
      <c r="I367" s="20"/>
      <c r="J367" s="20"/>
      <c r="L367" s="120"/>
      <c r="O367" s="78"/>
    </row>
    <row r="368">
      <c r="I368" s="20"/>
      <c r="J368" s="20"/>
      <c r="L368" s="120"/>
      <c r="O368" s="78"/>
    </row>
    <row r="369">
      <c r="I369" s="20"/>
      <c r="J369" s="20"/>
      <c r="L369" s="120"/>
      <c r="O369" s="78"/>
    </row>
    <row r="370">
      <c r="I370" s="20"/>
      <c r="J370" s="20"/>
      <c r="L370" s="120"/>
      <c r="O370" s="78"/>
    </row>
    <row r="371">
      <c r="I371" s="20"/>
      <c r="J371" s="20"/>
      <c r="L371" s="120"/>
      <c r="O371" s="78"/>
    </row>
    <row r="372">
      <c r="I372" s="20"/>
      <c r="J372" s="20"/>
      <c r="L372" s="120"/>
      <c r="O372" s="78"/>
    </row>
    <row r="373">
      <c r="I373" s="20"/>
      <c r="J373" s="20"/>
      <c r="L373" s="120"/>
      <c r="O373" s="78"/>
    </row>
    <row r="374">
      <c r="I374" s="20"/>
      <c r="J374" s="20"/>
      <c r="L374" s="120"/>
      <c r="O374" s="78"/>
    </row>
    <row r="375">
      <c r="I375" s="20"/>
      <c r="J375" s="20"/>
      <c r="L375" s="120"/>
      <c r="O375" s="78"/>
    </row>
    <row r="376">
      <c r="I376" s="20"/>
      <c r="J376" s="20"/>
      <c r="L376" s="120"/>
      <c r="O376" s="78"/>
    </row>
    <row r="377">
      <c r="I377" s="20"/>
      <c r="J377" s="20"/>
      <c r="L377" s="120"/>
      <c r="O377" s="78"/>
    </row>
    <row r="378">
      <c r="I378" s="20"/>
      <c r="J378" s="20"/>
      <c r="L378" s="120"/>
      <c r="O378" s="78"/>
    </row>
    <row r="379">
      <c r="I379" s="20"/>
      <c r="J379" s="20"/>
      <c r="L379" s="120"/>
      <c r="O379" s="78"/>
    </row>
    <row r="380">
      <c r="I380" s="20"/>
      <c r="J380" s="20"/>
      <c r="L380" s="120"/>
      <c r="O380" s="78"/>
    </row>
    <row r="381">
      <c r="I381" s="20"/>
      <c r="J381" s="20"/>
      <c r="L381" s="120"/>
      <c r="O381" s="78"/>
    </row>
    <row r="382">
      <c r="I382" s="20"/>
      <c r="J382" s="20"/>
      <c r="L382" s="120"/>
      <c r="O382" s="78"/>
    </row>
    <row r="383">
      <c r="I383" s="20"/>
      <c r="J383" s="20"/>
      <c r="L383" s="120"/>
      <c r="O383" s="78"/>
    </row>
    <row r="384">
      <c r="I384" s="20"/>
      <c r="J384" s="20"/>
      <c r="L384" s="120"/>
      <c r="O384" s="78"/>
    </row>
    <row r="385">
      <c r="I385" s="20"/>
      <c r="J385" s="20"/>
      <c r="L385" s="120"/>
      <c r="O385" s="78"/>
    </row>
    <row r="386">
      <c r="I386" s="20"/>
      <c r="J386" s="20"/>
      <c r="L386" s="120"/>
      <c r="O386" s="78"/>
    </row>
    <row r="387">
      <c r="I387" s="20"/>
      <c r="J387" s="20"/>
      <c r="L387" s="120"/>
      <c r="O387" s="78"/>
    </row>
    <row r="388">
      <c r="I388" s="20"/>
      <c r="J388" s="20"/>
      <c r="L388" s="120"/>
      <c r="O388" s="78"/>
    </row>
    <row r="389">
      <c r="I389" s="20"/>
      <c r="J389" s="20"/>
      <c r="L389" s="120"/>
      <c r="O389" s="78"/>
    </row>
    <row r="390">
      <c r="I390" s="20"/>
      <c r="J390" s="20"/>
      <c r="L390" s="120"/>
      <c r="O390" s="78"/>
    </row>
    <row r="391">
      <c r="I391" s="20"/>
      <c r="J391" s="20"/>
      <c r="L391" s="120"/>
      <c r="O391" s="78"/>
    </row>
    <row r="392">
      <c r="I392" s="20"/>
      <c r="J392" s="20"/>
      <c r="L392" s="120"/>
      <c r="O392" s="78"/>
    </row>
    <row r="393">
      <c r="I393" s="20"/>
      <c r="J393" s="20"/>
      <c r="L393" s="120"/>
      <c r="O393" s="78"/>
    </row>
    <row r="394">
      <c r="I394" s="20"/>
      <c r="J394" s="20"/>
      <c r="L394" s="120"/>
      <c r="O394" s="78"/>
    </row>
    <row r="395">
      <c r="I395" s="20"/>
      <c r="J395" s="20"/>
      <c r="L395" s="120"/>
      <c r="O395" s="78"/>
    </row>
    <row r="396">
      <c r="I396" s="20"/>
      <c r="J396" s="20"/>
      <c r="L396" s="120"/>
      <c r="O396" s="78"/>
    </row>
    <row r="397">
      <c r="I397" s="20"/>
      <c r="J397" s="20"/>
      <c r="L397" s="120"/>
      <c r="O397" s="78"/>
    </row>
    <row r="398">
      <c r="I398" s="20"/>
      <c r="J398" s="20"/>
      <c r="L398" s="120"/>
      <c r="O398" s="78"/>
    </row>
    <row r="399">
      <c r="I399" s="20"/>
      <c r="J399" s="20"/>
      <c r="L399" s="120"/>
      <c r="O399" s="78"/>
    </row>
    <row r="400">
      <c r="I400" s="20"/>
      <c r="J400" s="20"/>
      <c r="L400" s="120"/>
      <c r="O400" s="78"/>
    </row>
    <row r="401">
      <c r="I401" s="20"/>
      <c r="J401" s="20"/>
      <c r="L401" s="120"/>
      <c r="O401" s="78"/>
    </row>
    <row r="402">
      <c r="I402" s="20"/>
      <c r="J402" s="20"/>
      <c r="L402" s="120"/>
      <c r="O402" s="78"/>
    </row>
    <row r="403">
      <c r="I403" s="20"/>
      <c r="J403" s="20"/>
      <c r="L403" s="120"/>
      <c r="O403" s="78"/>
    </row>
    <row r="404">
      <c r="I404" s="20"/>
      <c r="J404" s="20"/>
      <c r="L404" s="120"/>
      <c r="O404" s="78"/>
    </row>
    <row r="405">
      <c r="I405" s="20"/>
      <c r="J405" s="20"/>
      <c r="L405" s="120"/>
      <c r="O405" s="78"/>
    </row>
    <row r="406">
      <c r="I406" s="20"/>
      <c r="J406" s="20"/>
      <c r="L406" s="120"/>
      <c r="O406" s="78"/>
    </row>
    <row r="407">
      <c r="I407" s="20"/>
      <c r="J407" s="20"/>
      <c r="L407" s="120"/>
      <c r="O407" s="78"/>
    </row>
    <row r="408">
      <c r="I408" s="20"/>
      <c r="J408" s="20"/>
      <c r="L408" s="120"/>
      <c r="O408" s="78"/>
    </row>
    <row r="409">
      <c r="I409" s="20"/>
      <c r="J409" s="20"/>
      <c r="L409" s="120"/>
      <c r="O409" s="78"/>
    </row>
    <row r="410">
      <c r="I410" s="20"/>
      <c r="J410" s="20"/>
      <c r="L410" s="120"/>
      <c r="O410" s="78"/>
    </row>
    <row r="411">
      <c r="I411" s="20"/>
      <c r="J411" s="20"/>
      <c r="L411" s="120"/>
      <c r="O411" s="78"/>
    </row>
    <row r="412">
      <c r="I412" s="20"/>
      <c r="J412" s="20"/>
      <c r="L412" s="120"/>
      <c r="O412" s="78"/>
    </row>
    <row r="413">
      <c r="I413" s="20"/>
      <c r="J413" s="20"/>
      <c r="L413" s="120"/>
      <c r="O413" s="78"/>
    </row>
    <row r="414">
      <c r="I414" s="20"/>
      <c r="J414" s="20"/>
      <c r="L414" s="120"/>
      <c r="O414" s="78"/>
    </row>
    <row r="415">
      <c r="I415" s="20"/>
      <c r="J415" s="20"/>
      <c r="L415" s="120"/>
      <c r="O415" s="78"/>
    </row>
    <row r="416">
      <c r="I416" s="20"/>
      <c r="J416" s="20"/>
      <c r="L416" s="120"/>
      <c r="O416" s="78"/>
    </row>
    <row r="417">
      <c r="I417" s="20"/>
      <c r="J417" s="20"/>
      <c r="L417" s="120"/>
      <c r="O417" s="78"/>
    </row>
    <row r="418">
      <c r="I418" s="20"/>
      <c r="J418" s="20"/>
      <c r="L418" s="120"/>
      <c r="O418" s="78"/>
    </row>
    <row r="419">
      <c r="I419" s="20"/>
      <c r="J419" s="20"/>
      <c r="L419" s="120"/>
      <c r="O419" s="78"/>
    </row>
    <row r="420">
      <c r="I420" s="20"/>
      <c r="J420" s="20"/>
      <c r="L420" s="120"/>
      <c r="O420" s="78"/>
    </row>
    <row r="421">
      <c r="I421" s="20"/>
      <c r="J421" s="20"/>
      <c r="L421" s="120"/>
      <c r="O421" s="78"/>
    </row>
    <row r="422">
      <c r="I422" s="20"/>
      <c r="J422" s="20"/>
      <c r="L422" s="120"/>
      <c r="O422" s="78"/>
    </row>
    <row r="423">
      <c r="I423" s="20"/>
      <c r="J423" s="20"/>
      <c r="L423" s="120"/>
      <c r="O423" s="78"/>
    </row>
    <row r="424">
      <c r="I424" s="20"/>
      <c r="J424" s="20"/>
      <c r="L424" s="120"/>
      <c r="O424" s="78"/>
    </row>
    <row r="425">
      <c r="I425" s="20"/>
      <c r="J425" s="20"/>
      <c r="L425" s="120"/>
      <c r="O425" s="78"/>
    </row>
    <row r="426">
      <c r="I426" s="20"/>
      <c r="J426" s="20"/>
      <c r="L426" s="120"/>
      <c r="O426" s="78"/>
    </row>
    <row r="427">
      <c r="I427" s="20"/>
      <c r="J427" s="20"/>
      <c r="L427" s="120"/>
      <c r="O427" s="78"/>
    </row>
    <row r="428">
      <c r="I428" s="20"/>
      <c r="J428" s="20"/>
      <c r="L428" s="120"/>
      <c r="O428" s="78"/>
    </row>
    <row r="429">
      <c r="I429" s="20"/>
      <c r="J429" s="20"/>
      <c r="L429" s="120"/>
      <c r="O429" s="78"/>
    </row>
    <row r="430">
      <c r="I430" s="20"/>
      <c r="J430" s="20"/>
      <c r="L430" s="120"/>
      <c r="O430" s="78"/>
    </row>
    <row r="431">
      <c r="I431" s="20"/>
      <c r="J431" s="20"/>
      <c r="L431" s="120"/>
      <c r="O431" s="78"/>
    </row>
    <row r="432">
      <c r="I432" s="20"/>
      <c r="J432" s="20"/>
      <c r="L432" s="120"/>
      <c r="O432" s="78"/>
    </row>
    <row r="433">
      <c r="I433" s="20"/>
      <c r="J433" s="20"/>
      <c r="L433" s="120"/>
      <c r="O433" s="78"/>
    </row>
    <row r="434">
      <c r="I434" s="20"/>
      <c r="J434" s="20"/>
      <c r="L434" s="120"/>
      <c r="O434" s="78"/>
    </row>
    <row r="435">
      <c r="I435" s="20"/>
      <c r="J435" s="20"/>
      <c r="L435" s="120"/>
      <c r="O435" s="78"/>
    </row>
    <row r="436">
      <c r="I436" s="20"/>
      <c r="J436" s="20"/>
      <c r="L436" s="120"/>
      <c r="O436" s="78"/>
    </row>
    <row r="437">
      <c r="I437" s="20"/>
      <c r="J437" s="20"/>
      <c r="L437" s="120"/>
      <c r="O437" s="78"/>
    </row>
    <row r="438">
      <c r="I438" s="20"/>
      <c r="J438" s="20"/>
      <c r="L438" s="120"/>
      <c r="O438" s="78"/>
    </row>
    <row r="439">
      <c r="I439" s="20"/>
      <c r="J439" s="20"/>
      <c r="L439" s="120"/>
      <c r="O439" s="78"/>
    </row>
    <row r="440">
      <c r="I440" s="20"/>
      <c r="J440" s="20"/>
      <c r="L440" s="120"/>
      <c r="O440" s="78"/>
    </row>
    <row r="441">
      <c r="I441" s="20"/>
      <c r="J441" s="20"/>
      <c r="L441" s="120"/>
      <c r="O441" s="78"/>
    </row>
    <row r="442">
      <c r="I442" s="20"/>
      <c r="J442" s="20"/>
      <c r="L442" s="120"/>
      <c r="O442" s="78"/>
    </row>
    <row r="443">
      <c r="I443" s="20"/>
      <c r="J443" s="20"/>
      <c r="L443" s="120"/>
      <c r="O443" s="78"/>
    </row>
    <row r="444">
      <c r="I444" s="20"/>
      <c r="J444" s="20"/>
      <c r="L444" s="120"/>
      <c r="O444" s="78"/>
    </row>
    <row r="445">
      <c r="I445" s="20"/>
      <c r="J445" s="20"/>
      <c r="L445" s="120"/>
      <c r="O445" s="78"/>
    </row>
    <row r="446">
      <c r="I446" s="20"/>
      <c r="J446" s="20"/>
      <c r="L446" s="120"/>
      <c r="O446" s="78"/>
    </row>
    <row r="447">
      <c r="I447" s="20"/>
      <c r="J447" s="20"/>
      <c r="L447" s="120"/>
      <c r="O447" s="78"/>
    </row>
    <row r="448">
      <c r="I448" s="20"/>
      <c r="J448" s="20"/>
      <c r="L448" s="120"/>
      <c r="O448" s="78"/>
    </row>
    <row r="449">
      <c r="I449" s="20"/>
      <c r="J449" s="20"/>
      <c r="L449" s="120"/>
      <c r="O449" s="78"/>
    </row>
    <row r="450">
      <c r="I450" s="20"/>
      <c r="J450" s="20"/>
      <c r="L450" s="120"/>
      <c r="O450" s="78"/>
    </row>
    <row r="451">
      <c r="I451" s="20"/>
      <c r="J451" s="20"/>
      <c r="L451" s="120"/>
      <c r="O451" s="78"/>
    </row>
    <row r="452">
      <c r="I452" s="20"/>
      <c r="J452" s="20"/>
      <c r="L452" s="120"/>
      <c r="O452" s="78"/>
    </row>
    <row r="453">
      <c r="I453" s="20"/>
      <c r="J453" s="20"/>
      <c r="L453" s="120"/>
      <c r="O453" s="78"/>
    </row>
    <row r="454">
      <c r="I454" s="20"/>
      <c r="J454" s="20"/>
      <c r="L454" s="120"/>
      <c r="O454" s="78"/>
    </row>
    <row r="455">
      <c r="I455" s="20"/>
      <c r="J455" s="20"/>
      <c r="L455" s="120"/>
      <c r="O455" s="78"/>
    </row>
    <row r="456">
      <c r="I456" s="20"/>
      <c r="J456" s="20"/>
      <c r="L456" s="120"/>
      <c r="O456" s="78"/>
    </row>
    <row r="457">
      <c r="I457" s="20"/>
      <c r="J457" s="20"/>
      <c r="L457" s="120"/>
      <c r="O457" s="78"/>
    </row>
    <row r="458">
      <c r="I458" s="20"/>
      <c r="J458" s="20"/>
      <c r="L458" s="120"/>
      <c r="O458" s="78"/>
    </row>
    <row r="459">
      <c r="I459" s="20"/>
      <c r="J459" s="20"/>
      <c r="L459" s="120"/>
      <c r="O459" s="78"/>
    </row>
    <row r="460">
      <c r="I460" s="20"/>
      <c r="J460" s="20"/>
      <c r="L460" s="120"/>
      <c r="O460" s="78"/>
    </row>
    <row r="461">
      <c r="I461" s="20"/>
      <c r="J461" s="20"/>
      <c r="L461" s="120"/>
      <c r="O461" s="78"/>
    </row>
    <row r="462">
      <c r="I462" s="20"/>
      <c r="J462" s="20"/>
      <c r="L462" s="120"/>
      <c r="O462" s="78"/>
    </row>
    <row r="463">
      <c r="I463" s="20"/>
      <c r="J463" s="20"/>
      <c r="L463" s="120"/>
      <c r="O463" s="78"/>
    </row>
    <row r="464">
      <c r="I464" s="20"/>
      <c r="J464" s="20"/>
      <c r="L464" s="120"/>
      <c r="O464" s="78"/>
    </row>
    <row r="465">
      <c r="I465" s="20"/>
      <c r="J465" s="20"/>
      <c r="L465" s="120"/>
      <c r="O465" s="78"/>
    </row>
    <row r="466">
      <c r="I466" s="20"/>
      <c r="J466" s="20"/>
      <c r="L466" s="120"/>
      <c r="O466" s="78"/>
    </row>
    <row r="467">
      <c r="I467" s="20"/>
      <c r="J467" s="20"/>
      <c r="L467" s="120"/>
      <c r="O467" s="78"/>
    </row>
    <row r="468">
      <c r="I468" s="20"/>
      <c r="J468" s="20"/>
      <c r="L468" s="120"/>
      <c r="O468" s="78"/>
    </row>
    <row r="469">
      <c r="I469" s="20"/>
      <c r="J469" s="20"/>
      <c r="L469" s="120"/>
      <c r="O469" s="78"/>
    </row>
    <row r="470">
      <c r="I470" s="20"/>
      <c r="J470" s="20"/>
      <c r="L470" s="120"/>
      <c r="O470" s="78"/>
    </row>
    <row r="471">
      <c r="I471" s="20"/>
      <c r="J471" s="20"/>
      <c r="L471" s="120"/>
      <c r="O471" s="78"/>
    </row>
    <row r="472">
      <c r="I472" s="20"/>
      <c r="J472" s="20"/>
      <c r="L472" s="120"/>
      <c r="O472" s="78"/>
    </row>
    <row r="473">
      <c r="I473" s="20"/>
      <c r="J473" s="20"/>
      <c r="L473" s="120"/>
      <c r="O473" s="78"/>
    </row>
    <row r="474">
      <c r="I474" s="20"/>
      <c r="J474" s="20"/>
      <c r="L474" s="120"/>
      <c r="O474" s="78"/>
    </row>
    <row r="475">
      <c r="I475" s="20"/>
      <c r="J475" s="20"/>
      <c r="L475" s="120"/>
      <c r="O475" s="78"/>
    </row>
    <row r="476">
      <c r="I476" s="20"/>
      <c r="J476" s="20"/>
      <c r="L476" s="120"/>
      <c r="O476" s="78"/>
    </row>
    <row r="477">
      <c r="I477" s="20"/>
      <c r="J477" s="20"/>
      <c r="L477" s="120"/>
      <c r="O477" s="78"/>
    </row>
    <row r="478">
      <c r="I478" s="20"/>
      <c r="J478" s="20"/>
      <c r="L478" s="120"/>
      <c r="O478" s="78"/>
    </row>
    <row r="479">
      <c r="I479" s="20"/>
      <c r="J479" s="20"/>
      <c r="L479" s="120"/>
      <c r="O479" s="78"/>
    </row>
    <row r="480">
      <c r="I480" s="20"/>
      <c r="J480" s="20"/>
      <c r="L480" s="120"/>
      <c r="O480" s="78"/>
    </row>
    <row r="481">
      <c r="I481" s="20"/>
      <c r="J481" s="20"/>
      <c r="L481" s="120"/>
      <c r="O481" s="78"/>
    </row>
    <row r="482">
      <c r="I482" s="20"/>
      <c r="J482" s="20"/>
      <c r="L482" s="120"/>
      <c r="O482" s="78"/>
    </row>
    <row r="483">
      <c r="I483" s="20"/>
      <c r="J483" s="20"/>
      <c r="L483" s="120"/>
      <c r="O483" s="78"/>
    </row>
    <row r="484">
      <c r="I484" s="20"/>
      <c r="J484" s="20"/>
      <c r="L484" s="120"/>
      <c r="O484" s="78"/>
    </row>
    <row r="485">
      <c r="I485" s="20"/>
      <c r="J485" s="20"/>
      <c r="L485" s="120"/>
      <c r="O485" s="78"/>
    </row>
    <row r="486">
      <c r="I486" s="20"/>
      <c r="J486" s="20"/>
      <c r="L486" s="120"/>
      <c r="O486" s="78"/>
    </row>
    <row r="487">
      <c r="I487" s="20"/>
      <c r="J487" s="20"/>
      <c r="L487" s="120"/>
      <c r="O487" s="78"/>
    </row>
    <row r="488">
      <c r="I488" s="20"/>
      <c r="J488" s="20"/>
      <c r="L488" s="120"/>
      <c r="O488" s="78"/>
    </row>
    <row r="489">
      <c r="I489" s="20"/>
      <c r="J489" s="20"/>
      <c r="L489" s="120"/>
      <c r="O489" s="78"/>
    </row>
    <row r="490">
      <c r="I490" s="20"/>
      <c r="J490" s="20"/>
      <c r="L490" s="120"/>
      <c r="O490" s="78"/>
    </row>
    <row r="491">
      <c r="I491" s="20"/>
      <c r="J491" s="20"/>
      <c r="L491" s="120"/>
      <c r="O491" s="78"/>
    </row>
    <row r="492">
      <c r="I492" s="20"/>
      <c r="J492" s="20"/>
      <c r="L492" s="120"/>
      <c r="O492" s="78"/>
    </row>
    <row r="493">
      <c r="I493" s="20"/>
      <c r="J493" s="20"/>
      <c r="L493" s="120"/>
      <c r="O493" s="78"/>
    </row>
    <row r="494">
      <c r="I494" s="20"/>
      <c r="J494" s="20"/>
      <c r="L494" s="120"/>
      <c r="O494" s="78"/>
    </row>
    <row r="495">
      <c r="I495" s="20"/>
      <c r="J495" s="20"/>
      <c r="L495" s="120"/>
      <c r="O495" s="78"/>
    </row>
    <row r="496">
      <c r="I496" s="20"/>
      <c r="J496" s="20"/>
      <c r="L496" s="120"/>
      <c r="O496" s="78"/>
    </row>
    <row r="497">
      <c r="I497" s="20"/>
      <c r="J497" s="20"/>
      <c r="L497" s="120"/>
      <c r="O497" s="78"/>
    </row>
    <row r="498">
      <c r="I498" s="20"/>
      <c r="J498" s="20"/>
      <c r="L498" s="120"/>
      <c r="O498" s="78"/>
    </row>
    <row r="499">
      <c r="I499" s="20"/>
      <c r="J499" s="20"/>
      <c r="L499" s="120"/>
      <c r="O499" s="78"/>
    </row>
    <row r="500">
      <c r="I500" s="20"/>
      <c r="J500" s="20"/>
      <c r="L500" s="120"/>
      <c r="O500" s="78"/>
    </row>
    <row r="501">
      <c r="I501" s="20"/>
      <c r="J501" s="20"/>
      <c r="L501" s="120"/>
      <c r="O501" s="78"/>
    </row>
    <row r="502">
      <c r="I502" s="20"/>
      <c r="J502" s="20"/>
      <c r="L502" s="120"/>
      <c r="O502" s="78"/>
    </row>
    <row r="503">
      <c r="I503" s="20"/>
      <c r="J503" s="20"/>
      <c r="L503" s="120"/>
      <c r="O503" s="78"/>
    </row>
    <row r="504">
      <c r="I504" s="20"/>
      <c r="J504" s="20"/>
      <c r="L504" s="120"/>
      <c r="O504" s="78"/>
    </row>
    <row r="505">
      <c r="I505" s="20"/>
      <c r="J505" s="20"/>
      <c r="L505" s="120"/>
      <c r="O505" s="78"/>
    </row>
    <row r="506">
      <c r="I506" s="20"/>
      <c r="J506" s="20"/>
      <c r="L506" s="120"/>
      <c r="O506" s="78"/>
    </row>
    <row r="507">
      <c r="I507" s="20"/>
      <c r="J507" s="20"/>
      <c r="L507" s="120"/>
      <c r="O507" s="78"/>
    </row>
    <row r="508">
      <c r="I508" s="20"/>
      <c r="J508" s="20"/>
      <c r="L508" s="120"/>
      <c r="O508" s="78"/>
    </row>
    <row r="509">
      <c r="I509" s="20"/>
      <c r="J509" s="20"/>
      <c r="L509" s="120"/>
      <c r="O509" s="78"/>
    </row>
    <row r="510">
      <c r="I510" s="20"/>
      <c r="J510" s="20"/>
      <c r="L510" s="120"/>
      <c r="O510" s="78"/>
    </row>
    <row r="511">
      <c r="I511" s="20"/>
      <c r="J511" s="20"/>
      <c r="L511" s="120"/>
      <c r="O511" s="78"/>
    </row>
    <row r="512">
      <c r="I512" s="20"/>
      <c r="J512" s="20"/>
      <c r="L512" s="120"/>
      <c r="O512" s="78"/>
    </row>
    <row r="513">
      <c r="I513" s="20"/>
      <c r="J513" s="20"/>
      <c r="L513" s="120"/>
      <c r="O513" s="78"/>
    </row>
    <row r="514">
      <c r="I514" s="20"/>
      <c r="J514" s="20"/>
      <c r="L514" s="120"/>
      <c r="O514" s="78"/>
    </row>
    <row r="515">
      <c r="I515" s="20"/>
      <c r="J515" s="20"/>
      <c r="L515" s="120"/>
      <c r="O515" s="78"/>
    </row>
    <row r="516">
      <c r="I516" s="20"/>
      <c r="J516" s="20"/>
      <c r="L516" s="120"/>
      <c r="O516" s="78"/>
    </row>
    <row r="517">
      <c r="I517" s="20"/>
      <c r="J517" s="20"/>
      <c r="L517" s="120"/>
      <c r="O517" s="78"/>
    </row>
    <row r="518">
      <c r="I518" s="20"/>
      <c r="J518" s="20"/>
      <c r="L518" s="120"/>
      <c r="O518" s="78"/>
    </row>
    <row r="519">
      <c r="I519" s="20"/>
      <c r="J519" s="20"/>
      <c r="L519" s="120"/>
      <c r="O519" s="78"/>
    </row>
    <row r="520">
      <c r="I520" s="20"/>
      <c r="J520" s="20"/>
      <c r="L520" s="120"/>
      <c r="O520" s="78"/>
    </row>
    <row r="521">
      <c r="I521" s="20"/>
      <c r="J521" s="20"/>
      <c r="L521" s="120"/>
      <c r="O521" s="78"/>
    </row>
    <row r="522">
      <c r="I522" s="20"/>
      <c r="J522" s="20"/>
      <c r="L522" s="120"/>
      <c r="O522" s="78"/>
    </row>
    <row r="523">
      <c r="I523" s="20"/>
      <c r="J523" s="20"/>
      <c r="L523" s="120"/>
      <c r="O523" s="78"/>
    </row>
    <row r="524">
      <c r="I524" s="20"/>
      <c r="J524" s="20"/>
      <c r="L524" s="120"/>
      <c r="O524" s="78"/>
    </row>
    <row r="525">
      <c r="I525" s="20"/>
      <c r="J525" s="20"/>
      <c r="L525" s="120"/>
      <c r="O525" s="78"/>
    </row>
    <row r="526">
      <c r="I526" s="20"/>
      <c r="J526" s="20"/>
      <c r="L526" s="120"/>
      <c r="O526" s="78"/>
    </row>
    <row r="527">
      <c r="I527" s="20"/>
      <c r="J527" s="20"/>
      <c r="L527" s="120"/>
      <c r="O527" s="78"/>
    </row>
    <row r="528">
      <c r="I528" s="20"/>
      <c r="J528" s="20"/>
      <c r="L528" s="120"/>
      <c r="O528" s="78"/>
    </row>
    <row r="529">
      <c r="I529" s="20"/>
      <c r="J529" s="20"/>
      <c r="L529" s="120"/>
      <c r="O529" s="78"/>
    </row>
    <row r="530">
      <c r="I530" s="20"/>
      <c r="J530" s="20"/>
      <c r="L530" s="120"/>
      <c r="O530" s="78"/>
    </row>
    <row r="531">
      <c r="I531" s="20"/>
      <c r="J531" s="20"/>
      <c r="L531" s="120"/>
      <c r="O531" s="78"/>
    </row>
    <row r="532">
      <c r="I532" s="20"/>
      <c r="J532" s="20"/>
      <c r="L532" s="120"/>
      <c r="O532" s="78"/>
    </row>
    <row r="533">
      <c r="I533" s="20"/>
      <c r="J533" s="20"/>
      <c r="L533" s="120"/>
      <c r="O533" s="78"/>
    </row>
    <row r="534">
      <c r="I534" s="20"/>
      <c r="J534" s="20"/>
      <c r="L534" s="120"/>
      <c r="O534" s="78"/>
    </row>
    <row r="535">
      <c r="I535" s="20"/>
      <c r="J535" s="20"/>
      <c r="L535" s="120"/>
      <c r="O535" s="78"/>
    </row>
    <row r="536">
      <c r="I536" s="20"/>
      <c r="J536" s="20"/>
      <c r="L536" s="120"/>
      <c r="O536" s="78"/>
    </row>
    <row r="537">
      <c r="I537" s="20"/>
      <c r="J537" s="20"/>
      <c r="L537" s="120"/>
      <c r="O537" s="78"/>
    </row>
    <row r="538">
      <c r="I538" s="20"/>
      <c r="J538" s="20"/>
      <c r="L538" s="120"/>
      <c r="O538" s="78"/>
    </row>
    <row r="539">
      <c r="I539" s="20"/>
      <c r="J539" s="20"/>
      <c r="L539" s="120"/>
      <c r="O539" s="78"/>
    </row>
    <row r="540">
      <c r="I540" s="20"/>
      <c r="J540" s="20"/>
      <c r="L540" s="120"/>
      <c r="O540" s="78"/>
    </row>
    <row r="541">
      <c r="I541" s="20"/>
      <c r="J541" s="20"/>
      <c r="L541" s="120"/>
      <c r="O541" s="78"/>
    </row>
    <row r="542">
      <c r="I542" s="20"/>
      <c r="J542" s="20"/>
      <c r="L542" s="120"/>
      <c r="O542" s="78"/>
    </row>
    <row r="543">
      <c r="I543" s="20"/>
      <c r="J543" s="20"/>
      <c r="L543" s="120"/>
      <c r="O543" s="78"/>
    </row>
    <row r="544">
      <c r="I544" s="20"/>
      <c r="J544" s="20"/>
      <c r="L544" s="120"/>
      <c r="O544" s="78"/>
    </row>
    <row r="545">
      <c r="I545" s="20"/>
      <c r="J545" s="20"/>
      <c r="L545" s="120"/>
      <c r="O545" s="78"/>
    </row>
    <row r="546">
      <c r="I546" s="20"/>
      <c r="J546" s="20"/>
      <c r="L546" s="120"/>
      <c r="O546" s="78"/>
    </row>
    <row r="547">
      <c r="I547" s="20"/>
      <c r="J547" s="20"/>
      <c r="L547" s="120"/>
      <c r="O547" s="78"/>
    </row>
    <row r="548">
      <c r="I548" s="20"/>
      <c r="J548" s="20"/>
      <c r="L548" s="120"/>
      <c r="O548" s="78"/>
    </row>
    <row r="549">
      <c r="I549" s="20"/>
      <c r="J549" s="20"/>
      <c r="L549" s="120"/>
      <c r="O549" s="78"/>
    </row>
    <row r="550">
      <c r="I550" s="20"/>
      <c r="J550" s="20"/>
      <c r="L550" s="120"/>
      <c r="O550" s="78"/>
    </row>
    <row r="551">
      <c r="I551" s="20"/>
      <c r="J551" s="20"/>
      <c r="L551" s="120"/>
      <c r="O551" s="78"/>
    </row>
    <row r="552">
      <c r="I552" s="20"/>
      <c r="J552" s="20"/>
      <c r="L552" s="120"/>
      <c r="O552" s="78"/>
    </row>
    <row r="553">
      <c r="I553" s="20"/>
      <c r="J553" s="20"/>
      <c r="L553" s="120"/>
      <c r="O553" s="78"/>
    </row>
    <row r="554">
      <c r="I554" s="20"/>
      <c r="J554" s="20"/>
      <c r="L554" s="120"/>
      <c r="O554" s="78"/>
    </row>
    <row r="555">
      <c r="I555" s="20"/>
      <c r="J555" s="20"/>
      <c r="L555" s="120"/>
      <c r="O555" s="78"/>
    </row>
    <row r="556">
      <c r="I556" s="20"/>
      <c r="J556" s="20"/>
      <c r="L556" s="120"/>
      <c r="O556" s="78"/>
    </row>
    <row r="557">
      <c r="I557" s="20"/>
      <c r="J557" s="20"/>
      <c r="L557" s="120"/>
      <c r="O557" s="78"/>
    </row>
    <row r="558">
      <c r="I558" s="20"/>
      <c r="J558" s="20"/>
      <c r="L558" s="120"/>
      <c r="O558" s="78"/>
    </row>
    <row r="559">
      <c r="I559" s="20"/>
      <c r="J559" s="20"/>
      <c r="L559" s="120"/>
      <c r="O559" s="78"/>
    </row>
    <row r="560">
      <c r="I560" s="20"/>
      <c r="J560" s="20"/>
      <c r="L560" s="120"/>
      <c r="O560" s="78"/>
    </row>
    <row r="561">
      <c r="I561" s="20"/>
      <c r="J561" s="20"/>
      <c r="L561" s="120"/>
      <c r="O561" s="78"/>
    </row>
    <row r="562">
      <c r="I562" s="20"/>
      <c r="J562" s="20"/>
      <c r="L562" s="120"/>
      <c r="O562" s="78"/>
    </row>
    <row r="563">
      <c r="I563" s="20"/>
      <c r="J563" s="20"/>
      <c r="L563" s="120"/>
      <c r="O563" s="78"/>
    </row>
    <row r="564">
      <c r="I564" s="20"/>
      <c r="J564" s="20"/>
      <c r="L564" s="120"/>
      <c r="O564" s="78"/>
    </row>
    <row r="565">
      <c r="I565" s="20"/>
      <c r="J565" s="20"/>
      <c r="L565" s="120"/>
      <c r="O565" s="78"/>
    </row>
    <row r="566">
      <c r="I566" s="20"/>
      <c r="J566" s="20"/>
      <c r="L566" s="120"/>
      <c r="O566" s="78"/>
    </row>
    <row r="567">
      <c r="I567" s="20"/>
      <c r="J567" s="20"/>
      <c r="L567" s="120"/>
      <c r="O567" s="78"/>
    </row>
    <row r="568">
      <c r="I568" s="20"/>
      <c r="J568" s="20"/>
      <c r="L568" s="120"/>
      <c r="O568" s="78"/>
    </row>
    <row r="569">
      <c r="I569" s="20"/>
      <c r="J569" s="20"/>
      <c r="L569" s="120"/>
      <c r="O569" s="78"/>
    </row>
    <row r="570">
      <c r="I570" s="20"/>
      <c r="J570" s="20"/>
      <c r="L570" s="120"/>
      <c r="O570" s="78"/>
    </row>
    <row r="571">
      <c r="I571" s="20"/>
      <c r="J571" s="20"/>
      <c r="L571" s="120"/>
      <c r="O571" s="78"/>
    </row>
    <row r="572">
      <c r="I572" s="20"/>
      <c r="J572" s="20"/>
      <c r="L572" s="120"/>
      <c r="O572" s="78"/>
    </row>
    <row r="573">
      <c r="I573" s="20"/>
      <c r="J573" s="20"/>
      <c r="L573" s="120"/>
      <c r="O573" s="78"/>
    </row>
    <row r="574">
      <c r="I574" s="20"/>
      <c r="J574" s="20"/>
      <c r="L574" s="120"/>
      <c r="O574" s="78"/>
    </row>
    <row r="575">
      <c r="I575" s="20"/>
      <c r="J575" s="20"/>
      <c r="L575" s="120"/>
      <c r="O575" s="78"/>
    </row>
    <row r="576">
      <c r="I576" s="20"/>
      <c r="J576" s="20"/>
      <c r="L576" s="120"/>
      <c r="O576" s="78"/>
    </row>
    <row r="577">
      <c r="I577" s="20"/>
      <c r="J577" s="20"/>
      <c r="L577" s="120"/>
      <c r="O577" s="78"/>
    </row>
    <row r="578">
      <c r="I578" s="20"/>
      <c r="J578" s="20"/>
      <c r="L578" s="120"/>
      <c r="O578" s="78"/>
    </row>
    <row r="579">
      <c r="I579" s="20"/>
      <c r="J579" s="20"/>
      <c r="L579" s="120"/>
      <c r="O579" s="78"/>
    </row>
    <row r="580">
      <c r="I580" s="20"/>
      <c r="J580" s="20"/>
      <c r="L580" s="120"/>
      <c r="O580" s="78"/>
    </row>
    <row r="581">
      <c r="I581" s="20"/>
      <c r="J581" s="20"/>
      <c r="L581" s="120"/>
      <c r="O581" s="78"/>
    </row>
    <row r="582">
      <c r="I582" s="20"/>
      <c r="J582" s="20"/>
      <c r="L582" s="120"/>
      <c r="O582" s="78"/>
    </row>
    <row r="583">
      <c r="I583" s="20"/>
      <c r="J583" s="20"/>
      <c r="L583" s="120"/>
      <c r="O583" s="78"/>
    </row>
    <row r="584">
      <c r="I584" s="20"/>
      <c r="J584" s="20"/>
      <c r="L584" s="120"/>
      <c r="O584" s="78"/>
    </row>
    <row r="585">
      <c r="I585" s="20"/>
      <c r="J585" s="20"/>
      <c r="L585" s="120"/>
      <c r="O585" s="78"/>
    </row>
    <row r="586">
      <c r="I586" s="20"/>
      <c r="J586" s="20"/>
      <c r="L586" s="120"/>
      <c r="O586" s="78"/>
    </row>
    <row r="587">
      <c r="I587" s="20"/>
      <c r="J587" s="20"/>
      <c r="L587" s="120"/>
      <c r="O587" s="78"/>
    </row>
    <row r="588">
      <c r="I588" s="20"/>
      <c r="J588" s="20"/>
      <c r="L588" s="120"/>
      <c r="O588" s="78"/>
    </row>
    <row r="589">
      <c r="I589" s="20"/>
      <c r="J589" s="20"/>
      <c r="L589" s="120"/>
      <c r="O589" s="78"/>
    </row>
    <row r="590">
      <c r="I590" s="20"/>
      <c r="J590" s="20"/>
      <c r="L590" s="120"/>
      <c r="O590" s="78"/>
    </row>
    <row r="591">
      <c r="I591" s="20"/>
      <c r="J591" s="20"/>
      <c r="L591" s="120"/>
      <c r="O591" s="78"/>
    </row>
    <row r="592">
      <c r="I592" s="20"/>
      <c r="J592" s="20"/>
      <c r="L592" s="120"/>
      <c r="O592" s="78"/>
    </row>
    <row r="593">
      <c r="I593" s="20"/>
      <c r="J593" s="20"/>
      <c r="L593" s="120"/>
      <c r="O593" s="78"/>
    </row>
    <row r="594">
      <c r="I594" s="20"/>
      <c r="J594" s="20"/>
      <c r="L594" s="120"/>
      <c r="O594" s="78"/>
    </row>
    <row r="595">
      <c r="I595" s="20"/>
      <c r="J595" s="20"/>
      <c r="L595" s="120"/>
      <c r="O595" s="78"/>
    </row>
    <row r="596">
      <c r="I596" s="20"/>
      <c r="J596" s="20"/>
      <c r="L596" s="120"/>
      <c r="O596" s="78"/>
    </row>
    <row r="597">
      <c r="I597" s="20"/>
      <c r="J597" s="20"/>
      <c r="L597" s="120"/>
      <c r="O597" s="78"/>
    </row>
    <row r="598">
      <c r="I598" s="20"/>
      <c r="J598" s="20"/>
      <c r="L598" s="120"/>
      <c r="O598" s="78"/>
    </row>
    <row r="599">
      <c r="I599" s="20"/>
      <c r="J599" s="20"/>
      <c r="L599" s="120"/>
      <c r="O599" s="78"/>
    </row>
    <row r="600">
      <c r="I600" s="20"/>
      <c r="J600" s="20"/>
      <c r="L600" s="120"/>
      <c r="O600" s="78"/>
    </row>
    <row r="601">
      <c r="I601" s="20"/>
      <c r="J601" s="20"/>
      <c r="L601" s="120"/>
      <c r="O601" s="78"/>
    </row>
    <row r="602">
      <c r="I602" s="20"/>
      <c r="J602" s="20"/>
      <c r="L602" s="120"/>
      <c r="O602" s="78"/>
    </row>
    <row r="603">
      <c r="I603" s="20"/>
      <c r="J603" s="20"/>
      <c r="L603" s="120"/>
      <c r="O603" s="78"/>
    </row>
    <row r="604">
      <c r="I604" s="20"/>
      <c r="J604" s="20"/>
      <c r="L604" s="120"/>
      <c r="O604" s="78"/>
    </row>
    <row r="605">
      <c r="I605" s="20"/>
      <c r="J605" s="20"/>
      <c r="L605" s="120"/>
      <c r="O605" s="78"/>
    </row>
    <row r="606">
      <c r="I606" s="20"/>
      <c r="J606" s="20"/>
      <c r="L606" s="120"/>
      <c r="O606" s="78"/>
    </row>
    <row r="607">
      <c r="I607" s="20"/>
      <c r="J607" s="20"/>
      <c r="L607" s="120"/>
      <c r="O607" s="78"/>
    </row>
    <row r="608">
      <c r="I608" s="20"/>
      <c r="J608" s="20"/>
      <c r="L608" s="120"/>
      <c r="O608" s="78"/>
    </row>
    <row r="609">
      <c r="I609" s="20"/>
      <c r="J609" s="20"/>
      <c r="L609" s="120"/>
      <c r="O609" s="78"/>
    </row>
    <row r="610">
      <c r="I610" s="20"/>
      <c r="J610" s="20"/>
      <c r="L610" s="120"/>
      <c r="O610" s="78"/>
    </row>
    <row r="611">
      <c r="I611" s="20"/>
      <c r="J611" s="20"/>
      <c r="L611" s="120"/>
      <c r="O611" s="78"/>
    </row>
    <row r="612">
      <c r="I612" s="20"/>
      <c r="J612" s="20"/>
      <c r="L612" s="120"/>
      <c r="O612" s="78"/>
    </row>
    <row r="613">
      <c r="I613" s="20"/>
      <c r="J613" s="20"/>
      <c r="L613" s="120"/>
      <c r="O613" s="78"/>
    </row>
    <row r="614">
      <c r="I614" s="20"/>
      <c r="J614" s="20"/>
      <c r="L614" s="120"/>
      <c r="O614" s="78"/>
    </row>
    <row r="615">
      <c r="I615" s="20"/>
      <c r="J615" s="20"/>
      <c r="L615" s="120"/>
      <c r="O615" s="78"/>
    </row>
    <row r="616">
      <c r="I616" s="20"/>
      <c r="J616" s="20"/>
      <c r="L616" s="120"/>
      <c r="O616" s="78"/>
    </row>
    <row r="617">
      <c r="I617" s="20"/>
      <c r="J617" s="20"/>
      <c r="L617" s="120"/>
      <c r="O617" s="78"/>
    </row>
    <row r="618">
      <c r="I618" s="20"/>
      <c r="J618" s="20"/>
      <c r="L618" s="120"/>
      <c r="O618" s="78"/>
    </row>
    <row r="619">
      <c r="I619" s="20"/>
      <c r="J619" s="20"/>
      <c r="L619" s="120"/>
      <c r="O619" s="78"/>
    </row>
    <row r="620">
      <c r="I620" s="20"/>
      <c r="J620" s="20"/>
      <c r="L620" s="120"/>
      <c r="O620" s="78"/>
    </row>
    <row r="621">
      <c r="I621" s="20"/>
      <c r="J621" s="20"/>
      <c r="L621" s="120"/>
      <c r="O621" s="78"/>
    </row>
    <row r="622">
      <c r="I622" s="20"/>
      <c r="J622" s="20"/>
      <c r="L622" s="120"/>
      <c r="O622" s="78"/>
    </row>
    <row r="623">
      <c r="I623" s="20"/>
      <c r="J623" s="20"/>
      <c r="L623" s="120"/>
      <c r="O623" s="78"/>
    </row>
    <row r="624">
      <c r="I624" s="20"/>
      <c r="J624" s="20"/>
      <c r="L624" s="120"/>
      <c r="O624" s="78"/>
    </row>
    <row r="625">
      <c r="I625" s="20"/>
      <c r="J625" s="20"/>
      <c r="L625" s="120"/>
      <c r="O625" s="78"/>
    </row>
    <row r="626">
      <c r="I626" s="20"/>
      <c r="J626" s="20"/>
      <c r="L626" s="120"/>
      <c r="O626" s="78"/>
    </row>
    <row r="627">
      <c r="I627" s="20"/>
      <c r="J627" s="20"/>
      <c r="L627" s="120"/>
      <c r="O627" s="78"/>
    </row>
    <row r="628">
      <c r="I628" s="20"/>
      <c r="J628" s="20"/>
      <c r="L628" s="120"/>
      <c r="O628" s="78"/>
    </row>
    <row r="629">
      <c r="I629" s="20"/>
      <c r="J629" s="20"/>
      <c r="L629" s="120"/>
      <c r="O629" s="78"/>
    </row>
    <row r="630">
      <c r="I630" s="20"/>
      <c r="J630" s="20"/>
      <c r="L630" s="120"/>
      <c r="O630" s="78"/>
    </row>
    <row r="631">
      <c r="I631" s="20"/>
      <c r="J631" s="20"/>
      <c r="L631" s="120"/>
      <c r="O631" s="78"/>
    </row>
    <row r="632">
      <c r="I632" s="20"/>
      <c r="J632" s="20"/>
      <c r="L632" s="120"/>
      <c r="O632" s="78"/>
    </row>
    <row r="633">
      <c r="I633" s="20"/>
      <c r="J633" s="20"/>
      <c r="L633" s="120"/>
      <c r="O633" s="78"/>
    </row>
    <row r="634">
      <c r="I634" s="20"/>
      <c r="J634" s="20"/>
      <c r="L634" s="120"/>
      <c r="O634" s="78"/>
    </row>
    <row r="635">
      <c r="I635" s="20"/>
      <c r="J635" s="20"/>
      <c r="L635" s="120"/>
      <c r="O635" s="78"/>
    </row>
    <row r="636">
      <c r="I636" s="20"/>
      <c r="J636" s="20"/>
      <c r="L636" s="120"/>
      <c r="O636" s="78"/>
    </row>
    <row r="637">
      <c r="I637" s="20"/>
      <c r="J637" s="20"/>
      <c r="L637" s="120"/>
      <c r="O637" s="78"/>
    </row>
    <row r="638">
      <c r="I638" s="20"/>
      <c r="J638" s="20"/>
      <c r="L638" s="120"/>
      <c r="O638" s="78"/>
    </row>
    <row r="639">
      <c r="I639" s="20"/>
      <c r="J639" s="20"/>
      <c r="L639" s="120"/>
      <c r="O639" s="78"/>
    </row>
    <row r="640">
      <c r="I640" s="20"/>
      <c r="J640" s="20"/>
      <c r="L640" s="120"/>
      <c r="O640" s="78"/>
    </row>
    <row r="641">
      <c r="I641" s="20"/>
      <c r="J641" s="20"/>
      <c r="L641" s="120"/>
      <c r="O641" s="78"/>
    </row>
    <row r="642">
      <c r="I642" s="20"/>
      <c r="J642" s="20"/>
      <c r="L642" s="120"/>
      <c r="O642" s="78"/>
    </row>
    <row r="643">
      <c r="I643" s="20"/>
      <c r="J643" s="20"/>
      <c r="L643" s="120"/>
      <c r="O643" s="78"/>
    </row>
    <row r="644">
      <c r="I644" s="20"/>
      <c r="J644" s="20"/>
      <c r="L644" s="120"/>
      <c r="O644" s="78"/>
    </row>
    <row r="645">
      <c r="I645" s="20"/>
      <c r="J645" s="20"/>
      <c r="L645" s="120"/>
      <c r="O645" s="78"/>
    </row>
    <row r="646">
      <c r="I646" s="20"/>
      <c r="J646" s="20"/>
      <c r="L646" s="120"/>
      <c r="O646" s="78"/>
    </row>
    <row r="647">
      <c r="I647" s="20"/>
      <c r="J647" s="20"/>
      <c r="L647" s="120"/>
      <c r="O647" s="78"/>
    </row>
    <row r="648">
      <c r="I648" s="20"/>
      <c r="J648" s="20"/>
      <c r="L648" s="120"/>
      <c r="O648" s="78"/>
    </row>
    <row r="649">
      <c r="I649" s="20"/>
      <c r="J649" s="20"/>
      <c r="L649" s="120"/>
      <c r="O649" s="78"/>
    </row>
    <row r="650">
      <c r="I650" s="20"/>
      <c r="J650" s="20"/>
      <c r="L650" s="120"/>
      <c r="O650" s="78"/>
    </row>
    <row r="651">
      <c r="I651" s="20"/>
      <c r="J651" s="20"/>
      <c r="L651" s="120"/>
      <c r="O651" s="78"/>
    </row>
    <row r="652">
      <c r="I652" s="20"/>
      <c r="J652" s="20"/>
      <c r="L652" s="120"/>
      <c r="O652" s="78"/>
    </row>
    <row r="653">
      <c r="I653" s="20"/>
      <c r="J653" s="20"/>
      <c r="L653" s="120"/>
      <c r="O653" s="78"/>
    </row>
    <row r="654">
      <c r="I654" s="20"/>
      <c r="J654" s="20"/>
      <c r="L654" s="120"/>
      <c r="O654" s="78"/>
    </row>
    <row r="655">
      <c r="I655" s="20"/>
      <c r="J655" s="20"/>
      <c r="L655" s="120"/>
      <c r="O655" s="78"/>
    </row>
    <row r="656">
      <c r="I656" s="20"/>
      <c r="J656" s="20"/>
      <c r="L656" s="120"/>
      <c r="O656" s="78"/>
    </row>
    <row r="657">
      <c r="I657" s="20"/>
      <c r="J657" s="20"/>
      <c r="L657" s="120"/>
      <c r="O657" s="78"/>
    </row>
    <row r="658">
      <c r="I658" s="20"/>
      <c r="J658" s="20"/>
      <c r="L658" s="120"/>
      <c r="O658" s="78"/>
    </row>
    <row r="659">
      <c r="I659" s="20"/>
      <c r="J659" s="20"/>
      <c r="L659" s="120"/>
      <c r="O659" s="78"/>
    </row>
    <row r="660">
      <c r="I660" s="20"/>
      <c r="J660" s="20"/>
      <c r="L660" s="120"/>
      <c r="O660" s="78"/>
    </row>
    <row r="661">
      <c r="I661" s="20"/>
      <c r="J661" s="20"/>
      <c r="L661" s="120"/>
      <c r="O661" s="78"/>
    </row>
    <row r="662">
      <c r="I662" s="20"/>
      <c r="J662" s="20"/>
      <c r="L662" s="120"/>
      <c r="O662" s="78"/>
    </row>
    <row r="663">
      <c r="I663" s="20"/>
      <c r="J663" s="20"/>
      <c r="L663" s="120"/>
      <c r="O663" s="78"/>
    </row>
    <row r="664">
      <c r="I664" s="20"/>
      <c r="J664" s="20"/>
      <c r="L664" s="120"/>
      <c r="O664" s="78"/>
    </row>
    <row r="665">
      <c r="I665" s="20"/>
      <c r="J665" s="20"/>
      <c r="L665" s="120"/>
      <c r="O665" s="78"/>
    </row>
    <row r="666">
      <c r="I666" s="20"/>
      <c r="J666" s="20"/>
      <c r="L666" s="120"/>
      <c r="O666" s="78"/>
    </row>
    <row r="667">
      <c r="I667" s="20"/>
      <c r="J667" s="20"/>
      <c r="L667" s="120"/>
      <c r="O667" s="78"/>
    </row>
    <row r="668">
      <c r="I668" s="20"/>
      <c r="J668" s="20"/>
      <c r="L668" s="120"/>
      <c r="O668" s="78"/>
    </row>
    <row r="669">
      <c r="I669" s="20"/>
      <c r="J669" s="20"/>
      <c r="L669" s="120"/>
      <c r="O669" s="78"/>
    </row>
    <row r="670">
      <c r="I670" s="20"/>
      <c r="J670" s="20"/>
      <c r="L670" s="120"/>
      <c r="O670" s="78"/>
    </row>
    <row r="671">
      <c r="I671" s="20"/>
      <c r="J671" s="20"/>
      <c r="L671" s="120"/>
      <c r="O671" s="78"/>
    </row>
    <row r="672">
      <c r="I672" s="20"/>
      <c r="J672" s="20"/>
      <c r="L672" s="120"/>
      <c r="O672" s="78"/>
    </row>
    <row r="673">
      <c r="I673" s="20"/>
      <c r="J673" s="20"/>
      <c r="L673" s="120"/>
      <c r="O673" s="78"/>
    </row>
    <row r="674">
      <c r="I674" s="20"/>
      <c r="J674" s="20"/>
      <c r="L674" s="120"/>
      <c r="O674" s="78"/>
    </row>
    <row r="675">
      <c r="I675" s="20"/>
      <c r="J675" s="20"/>
      <c r="L675" s="120"/>
      <c r="O675" s="78"/>
    </row>
    <row r="676">
      <c r="I676" s="20"/>
      <c r="J676" s="20"/>
      <c r="L676" s="120"/>
      <c r="O676" s="78"/>
    </row>
    <row r="677">
      <c r="I677" s="20"/>
      <c r="J677" s="20"/>
      <c r="L677" s="120"/>
      <c r="O677" s="78"/>
    </row>
    <row r="678">
      <c r="I678" s="20"/>
      <c r="J678" s="20"/>
      <c r="L678" s="120"/>
      <c r="O678" s="78"/>
    </row>
    <row r="679">
      <c r="I679" s="20"/>
      <c r="J679" s="20"/>
      <c r="L679" s="120"/>
      <c r="O679" s="78"/>
    </row>
    <row r="680">
      <c r="I680" s="20"/>
      <c r="J680" s="20"/>
      <c r="L680" s="120"/>
      <c r="O680" s="78"/>
    </row>
    <row r="681">
      <c r="I681" s="20"/>
      <c r="J681" s="20"/>
      <c r="L681" s="120"/>
      <c r="O681" s="78"/>
    </row>
    <row r="682">
      <c r="I682" s="20"/>
      <c r="J682" s="20"/>
      <c r="L682" s="120"/>
      <c r="O682" s="78"/>
    </row>
    <row r="683">
      <c r="I683" s="20"/>
      <c r="J683" s="20"/>
      <c r="L683" s="120"/>
      <c r="O683" s="78"/>
    </row>
    <row r="684">
      <c r="I684" s="20"/>
      <c r="J684" s="20"/>
      <c r="L684" s="120"/>
      <c r="O684" s="78"/>
    </row>
    <row r="685">
      <c r="I685" s="20"/>
      <c r="J685" s="20"/>
      <c r="L685" s="120"/>
      <c r="O685" s="78"/>
    </row>
    <row r="686">
      <c r="I686" s="20"/>
      <c r="J686" s="20"/>
      <c r="L686" s="120"/>
      <c r="O686" s="78"/>
    </row>
    <row r="687">
      <c r="I687" s="20"/>
      <c r="J687" s="20"/>
      <c r="L687" s="120"/>
      <c r="O687" s="78"/>
    </row>
    <row r="688">
      <c r="I688" s="20"/>
      <c r="J688" s="20"/>
      <c r="L688" s="120"/>
      <c r="O688" s="78"/>
    </row>
    <row r="689">
      <c r="I689" s="20"/>
      <c r="J689" s="20"/>
      <c r="L689" s="120"/>
      <c r="O689" s="78"/>
    </row>
    <row r="690">
      <c r="I690" s="20"/>
      <c r="J690" s="20"/>
      <c r="L690" s="120"/>
      <c r="O690" s="78"/>
    </row>
    <row r="691">
      <c r="I691" s="20"/>
      <c r="J691" s="20"/>
      <c r="L691" s="120"/>
      <c r="O691" s="78"/>
    </row>
    <row r="692">
      <c r="I692" s="20"/>
      <c r="J692" s="20"/>
      <c r="L692" s="120"/>
      <c r="O692" s="78"/>
    </row>
    <row r="693">
      <c r="I693" s="20"/>
      <c r="J693" s="20"/>
      <c r="L693" s="120"/>
      <c r="O693" s="78"/>
    </row>
    <row r="694">
      <c r="I694" s="20"/>
      <c r="J694" s="20"/>
      <c r="L694" s="120"/>
      <c r="O694" s="78"/>
    </row>
    <row r="695">
      <c r="I695" s="20"/>
      <c r="J695" s="20"/>
      <c r="L695" s="120"/>
      <c r="O695" s="78"/>
    </row>
    <row r="696">
      <c r="I696" s="20"/>
      <c r="J696" s="20"/>
      <c r="L696" s="120"/>
      <c r="O696" s="78"/>
    </row>
    <row r="697">
      <c r="I697" s="20"/>
      <c r="J697" s="20"/>
      <c r="L697" s="120"/>
      <c r="O697" s="78"/>
    </row>
    <row r="698">
      <c r="I698" s="20"/>
      <c r="J698" s="20"/>
      <c r="L698" s="120"/>
      <c r="O698" s="78"/>
    </row>
    <row r="699">
      <c r="I699" s="20"/>
      <c r="J699" s="20"/>
      <c r="L699" s="120"/>
      <c r="O699" s="78"/>
    </row>
    <row r="700">
      <c r="I700" s="20"/>
      <c r="J700" s="20"/>
      <c r="L700" s="120"/>
      <c r="O700" s="78"/>
    </row>
    <row r="701">
      <c r="I701" s="20"/>
      <c r="J701" s="20"/>
      <c r="L701" s="120"/>
      <c r="O701" s="78"/>
    </row>
    <row r="702">
      <c r="I702" s="20"/>
      <c r="J702" s="20"/>
      <c r="L702" s="120"/>
      <c r="O702" s="78"/>
    </row>
    <row r="703">
      <c r="I703" s="20"/>
      <c r="J703" s="20"/>
      <c r="L703" s="120"/>
      <c r="O703" s="78"/>
    </row>
    <row r="704">
      <c r="I704" s="20"/>
      <c r="J704" s="20"/>
      <c r="L704" s="120"/>
      <c r="O704" s="78"/>
    </row>
    <row r="705">
      <c r="I705" s="20"/>
      <c r="J705" s="20"/>
      <c r="L705" s="120"/>
      <c r="O705" s="78"/>
    </row>
    <row r="706">
      <c r="I706" s="20"/>
      <c r="J706" s="20"/>
      <c r="L706" s="120"/>
      <c r="O706" s="78"/>
    </row>
    <row r="707">
      <c r="I707" s="20"/>
      <c r="J707" s="20"/>
      <c r="L707" s="120"/>
      <c r="O707" s="78"/>
    </row>
    <row r="708">
      <c r="I708" s="20"/>
      <c r="J708" s="20"/>
      <c r="L708" s="120"/>
      <c r="O708" s="78"/>
    </row>
    <row r="709">
      <c r="I709" s="20"/>
      <c r="J709" s="20"/>
      <c r="L709" s="120"/>
      <c r="O709" s="78"/>
    </row>
    <row r="710">
      <c r="I710" s="20"/>
      <c r="J710" s="20"/>
      <c r="L710" s="120"/>
      <c r="O710" s="78"/>
    </row>
    <row r="711">
      <c r="I711" s="20"/>
      <c r="J711" s="20"/>
      <c r="L711" s="120"/>
      <c r="O711" s="78"/>
    </row>
    <row r="712">
      <c r="I712" s="20"/>
      <c r="J712" s="20"/>
      <c r="L712" s="120"/>
      <c r="O712" s="78"/>
    </row>
    <row r="713">
      <c r="I713" s="20"/>
      <c r="J713" s="20"/>
      <c r="L713" s="120"/>
      <c r="O713" s="78"/>
    </row>
    <row r="714">
      <c r="I714" s="20"/>
      <c r="J714" s="20"/>
      <c r="L714" s="120"/>
      <c r="O714" s="78"/>
    </row>
    <row r="715">
      <c r="I715" s="20"/>
      <c r="J715" s="20"/>
      <c r="L715" s="120"/>
      <c r="O715" s="78"/>
    </row>
    <row r="716">
      <c r="I716" s="20"/>
      <c r="J716" s="20"/>
      <c r="L716" s="120"/>
      <c r="O716" s="78"/>
    </row>
    <row r="717">
      <c r="I717" s="20"/>
      <c r="J717" s="20"/>
      <c r="L717" s="120"/>
      <c r="O717" s="78"/>
    </row>
    <row r="718">
      <c r="I718" s="20"/>
      <c r="J718" s="20"/>
      <c r="L718" s="120"/>
      <c r="O718" s="78"/>
    </row>
    <row r="719">
      <c r="I719" s="20"/>
      <c r="J719" s="20"/>
      <c r="L719" s="120"/>
      <c r="O719" s="78"/>
    </row>
    <row r="720">
      <c r="I720" s="20"/>
      <c r="J720" s="20"/>
      <c r="L720" s="120"/>
      <c r="O720" s="78"/>
    </row>
    <row r="721">
      <c r="I721" s="20"/>
      <c r="J721" s="20"/>
      <c r="L721" s="120"/>
      <c r="O721" s="78"/>
    </row>
    <row r="722">
      <c r="I722" s="20"/>
      <c r="J722" s="20"/>
      <c r="L722" s="120"/>
      <c r="O722" s="78"/>
    </row>
    <row r="723">
      <c r="I723" s="20"/>
      <c r="J723" s="20"/>
      <c r="L723" s="120"/>
      <c r="O723" s="78"/>
    </row>
    <row r="724">
      <c r="I724" s="20"/>
      <c r="J724" s="20"/>
      <c r="L724" s="120"/>
      <c r="O724" s="78"/>
    </row>
    <row r="725">
      <c r="I725" s="20"/>
      <c r="J725" s="20"/>
      <c r="L725" s="120"/>
      <c r="O725" s="78"/>
    </row>
    <row r="726">
      <c r="I726" s="20"/>
      <c r="J726" s="20"/>
      <c r="L726" s="120"/>
      <c r="O726" s="78"/>
    </row>
    <row r="727">
      <c r="I727" s="20"/>
      <c r="J727" s="20"/>
      <c r="L727" s="120"/>
      <c r="O727" s="78"/>
    </row>
    <row r="728">
      <c r="I728" s="20"/>
      <c r="J728" s="20"/>
      <c r="L728" s="120"/>
      <c r="O728" s="78"/>
    </row>
    <row r="729">
      <c r="I729" s="20"/>
      <c r="J729" s="20"/>
      <c r="L729" s="120"/>
      <c r="O729" s="78"/>
    </row>
    <row r="730">
      <c r="I730" s="20"/>
      <c r="J730" s="20"/>
      <c r="L730" s="120"/>
      <c r="O730" s="78"/>
    </row>
    <row r="731">
      <c r="I731" s="20"/>
      <c r="J731" s="20"/>
      <c r="L731" s="120"/>
      <c r="O731" s="78"/>
    </row>
    <row r="732">
      <c r="I732" s="20"/>
      <c r="J732" s="20"/>
      <c r="L732" s="120"/>
      <c r="O732" s="78"/>
    </row>
    <row r="733">
      <c r="I733" s="20"/>
      <c r="J733" s="20"/>
      <c r="L733" s="120"/>
      <c r="O733" s="78"/>
    </row>
    <row r="734">
      <c r="I734" s="20"/>
      <c r="J734" s="20"/>
      <c r="L734" s="120"/>
      <c r="O734" s="78"/>
    </row>
    <row r="735">
      <c r="I735" s="20"/>
      <c r="J735" s="20"/>
      <c r="L735" s="120"/>
      <c r="O735" s="78"/>
    </row>
    <row r="736">
      <c r="I736" s="20"/>
      <c r="J736" s="20"/>
      <c r="L736" s="120"/>
      <c r="O736" s="78"/>
    </row>
    <row r="737">
      <c r="I737" s="20"/>
      <c r="J737" s="20"/>
      <c r="L737" s="120"/>
      <c r="O737" s="78"/>
    </row>
    <row r="738">
      <c r="I738" s="20"/>
      <c r="J738" s="20"/>
      <c r="L738" s="120"/>
      <c r="O738" s="78"/>
    </row>
    <row r="739">
      <c r="I739" s="20"/>
      <c r="J739" s="20"/>
      <c r="L739" s="120"/>
      <c r="O739" s="78"/>
    </row>
    <row r="740">
      <c r="I740" s="20"/>
      <c r="J740" s="20"/>
      <c r="L740" s="120"/>
      <c r="O740" s="78"/>
    </row>
    <row r="741">
      <c r="I741" s="20"/>
      <c r="J741" s="20"/>
      <c r="L741" s="120"/>
      <c r="O741" s="78"/>
    </row>
    <row r="742">
      <c r="I742" s="20"/>
      <c r="J742" s="20"/>
      <c r="L742" s="120"/>
      <c r="O742" s="78"/>
    </row>
    <row r="743">
      <c r="I743" s="20"/>
      <c r="J743" s="20"/>
      <c r="L743" s="120"/>
      <c r="O743" s="78"/>
    </row>
    <row r="744">
      <c r="I744" s="20"/>
      <c r="J744" s="20"/>
      <c r="L744" s="120"/>
      <c r="O744" s="78"/>
    </row>
    <row r="745">
      <c r="I745" s="20"/>
      <c r="J745" s="20"/>
      <c r="L745" s="120"/>
      <c r="O745" s="78"/>
    </row>
    <row r="746">
      <c r="I746" s="20"/>
      <c r="J746" s="20"/>
      <c r="L746" s="120"/>
      <c r="O746" s="78"/>
    </row>
    <row r="747">
      <c r="I747" s="20"/>
      <c r="J747" s="20"/>
      <c r="L747" s="120"/>
      <c r="O747" s="78"/>
    </row>
    <row r="748">
      <c r="I748" s="20"/>
      <c r="J748" s="20"/>
      <c r="L748" s="120"/>
      <c r="O748" s="78"/>
    </row>
    <row r="749">
      <c r="I749" s="20"/>
      <c r="J749" s="20"/>
      <c r="L749" s="120"/>
      <c r="O749" s="78"/>
    </row>
    <row r="750">
      <c r="I750" s="20"/>
      <c r="J750" s="20"/>
      <c r="L750" s="120"/>
      <c r="O750" s="78"/>
    </row>
    <row r="751">
      <c r="I751" s="20"/>
      <c r="J751" s="20"/>
      <c r="L751" s="120"/>
      <c r="O751" s="78"/>
    </row>
    <row r="752">
      <c r="I752" s="20"/>
      <c r="J752" s="20"/>
      <c r="L752" s="120"/>
      <c r="O752" s="78"/>
    </row>
    <row r="753">
      <c r="I753" s="20"/>
      <c r="J753" s="20"/>
      <c r="L753" s="120"/>
      <c r="O753" s="78"/>
    </row>
    <row r="754">
      <c r="I754" s="20"/>
      <c r="J754" s="20"/>
      <c r="L754" s="120"/>
      <c r="O754" s="78"/>
    </row>
    <row r="755">
      <c r="I755" s="20"/>
      <c r="J755" s="20"/>
      <c r="L755" s="120"/>
      <c r="O755" s="78"/>
    </row>
    <row r="756">
      <c r="I756" s="20"/>
      <c r="J756" s="20"/>
      <c r="L756" s="120"/>
      <c r="O756" s="78"/>
    </row>
    <row r="757">
      <c r="I757" s="20"/>
      <c r="J757" s="20"/>
      <c r="L757" s="120"/>
      <c r="O757" s="78"/>
    </row>
    <row r="758">
      <c r="I758" s="20"/>
      <c r="J758" s="20"/>
      <c r="L758" s="120"/>
      <c r="O758" s="78"/>
    </row>
    <row r="759">
      <c r="I759" s="20"/>
      <c r="J759" s="20"/>
      <c r="L759" s="120"/>
      <c r="O759" s="78"/>
    </row>
    <row r="760">
      <c r="I760" s="20"/>
      <c r="J760" s="20"/>
      <c r="L760" s="120"/>
      <c r="O760" s="78"/>
    </row>
    <row r="761">
      <c r="I761" s="20"/>
      <c r="J761" s="20"/>
      <c r="L761" s="120"/>
      <c r="O761" s="78"/>
    </row>
    <row r="762">
      <c r="I762" s="20"/>
      <c r="J762" s="20"/>
      <c r="L762" s="120"/>
      <c r="O762" s="78"/>
    </row>
    <row r="763">
      <c r="I763" s="20"/>
      <c r="J763" s="20"/>
      <c r="L763" s="120"/>
      <c r="O763" s="78"/>
    </row>
    <row r="764">
      <c r="I764" s="20"/>
      <c r="J764" s="20"/>
      <c r="L764" s="120"/>
      <c r="O764" s="78"/>
    </row>
    <row r="765">
      <c r="I765" s="20"/>
      <c r="J765" s="20"/>
      <c r="L765" s="120"/>
      <c r="O765" s="78"/>
    </row>
    <row r="766">
      <c r="I766" s="20"/>
      <c r="J766" s="20"/>
      <c r="L766" s="120"/>
      <c r="O766" s="78"/>
    </row>
    <row r="767">
      <c r="I767" s="20"/>
      <c r="J767" s="20"/>
      <c r="L767" s="120"/>
      <c r="O767" s="78"/>
    </row>
    <row r="768">
      <c r="I768" s="20"/>
      <c r="J768" s="20"/>
      <c r="L768" s="120"/>
      <c r="O768" s="78"/>
    </row>
    <row r="769">
      <c r="I769" s="20"/>
      <c r="J769" s="20"/>
      <c r="L769" s="120"/>
      <c r="O769" s="78"/>
    </row>
    <row r="770">
      <c r="I770" s="20"/>
      <c r="J770" s="20"/>
      <c r="L770" s="120"/>
      <c r="O770" s="78"/>
    </row>
    <row r="771">
      <c r="I771" s="20"/>
      <c r="J771" s="20"/>
      <c r="L771" s="120"/>
      <c r="O771" s="78"/>
    </row>
    <row r="772">
      <c r="I772" s="20"/>
      <c r="J772" s="20"/>
      <c r="L772" s="120"/>
      <c r="O772" s="78"/>
    </row>
    <row r="773">
      <c r="I773" s="20"/>
      <c r="J773" s="20"/>
      <c r="L773" s="120"/>
      <c r="O773" s="78"/>
    </row>
    <row r="774">
      <c r="I774" s="20"/>
      <c r="J774" s="20"/>
      <c r="L774" s="120"/>
      <c r="O774" s="78"/>
    </row>
    <row r="775">
      <c r="I775" s="20"/>
      <c r="J775" s="20"/>
      <c r="L775" s="120"/>
      <c r="O775" s="78"/>
    </row>
    <row r="776">
      <c r="I776" s="20"/>
      <c r="J776" s="20"/>
      <c r="L776" s="120"/>
      <c r="O776" s="78"/>
    </row>
    <row r="777">
      <c r="I777" s="20"/>
      <c r="J777" s="20"/>
      <c r="L777" s="120"/>
      <c r="O777" s="78"/>
    </row>
    <row r="778">
      <c r="I778" s="20"/>
      <c r="J778" s="20"/>
      <c r="L778" s="120"/>
      <c r="O778" s="78"/>
    </row>
    <row r="779">
      <c r="I779" s="20"/>
      <c r="J779" s="20"/>
      <c r="L779" s="120"/>
      <c r="O779" s="78"/>
    </row>
    <row r="780">
      <c r="I780" s="20"/>
      <c r="J780" s="20"/>
      <c r="L780" s="120"/>
      <c r="O780" s="78"/>
    </row>
    <row r="781">
      <c r="I781" s="20"/>
      <c r="J781" s="20"/>
      <c r="L781" s="120"/>
      <c r="O781" s="78"/>
    </row>
    <row r="782">
      <c r="I782" s="20"/>
      <c r="J782" s="20"/>
      <c r="L782" s="120"/>
      <c r="O782" s="78"/>
    </row>
    <row r="783">
      <c r="I783" s="20"/>
      <c r="J783" s="20"/>
      <c r="L783" s="120"/>
      <c r="O783" s="78"/>
    </row>
    <row r="784">
      <c r="I784" s="20"/>
      <c r="J784" s="20"/>
      <c r="L784" s="120"/>
      <c r="O784" s="78"/>
    </row>
    <row r="785">
      <c r="I785" s="20"/>
      <c r="J785" s="20"/>
      <c r="L785" s="120"/>
      <c r="O785" s="78"/>
    </row>
    <row r="786">
      <c r="I786" s="20"/>
      <c r="J786" s="20"/>
      <c r="L786" s="120"/>
      <c r="O786" s="78"/>
    </row>
    <row r="787">
      <c r="I787" s="20"/>
      <c r="J787" s="20"/>
      <c r="L787" s="120"/>
      <c r="O787" s="78"/>
    </row>
    <row r="788">
      <c r="I788" s="20"/>
      <c r="J788" s="20"/>
      <c r="L788" s="120"/>
      <c r="O788" s="78"/>
    </row>
    <row r="789">
      <c r="I789" s="20"/>
      <c r="J789" s="20"/>
      <c r="L789" s="120"/>
      <c r="O789" s="78"/>
    </row>
    <row r="790">
      <c r="I790" s="20"/>
      <c r="J790" s="20"/>
      <c r="L790" s="120"/>
      <c r="O790" s="78"/>
    </row>
    <row r="791">
      <c r="I791" s="20"/>
      <c r="J791" s="20"/>
      <c r="L791" s="120"/>
      <c r="O791" s="78"/>
    </row>
    <row r="792">
      <c r="I792" s="20"/>
      <c r="J792" s="20"/>
      <c r="L792" s="120"/>
      <c r="O792" s="78"/>
    </row>
    <row r="793">
      <c r="I793" s="20"/>
      <c r="J793" s="20"/>
      <c r="L793" s="120"/>
      <c r="O793" s="78"/>
    </row>
    <row r="794">
      <c r="I794" s="20"/>
      <c r="J794" s="20"/>
      <c r="L794" s="120"/>
      <c r="O794" s="78"/>
    </row>
    <row r="795">
      <c r="I795" s="20"/>
      <c r="J795" s="20"/>
      <c r="L795" s="120"/>
      <c r="O795" s="78"/>
    </row>
    <row r="796">
      <c r="I796" s="20"/>
      <c r="J796" s="20"/>
      <c r="L796" s="120"/>
      <c r="O796" s="78"/>
    </row>
    <row r="797">
      <c r="I797" s="20"/>
      <c r="J797" s="20"/>
      <c r="L797" s="120"/>
      <c r="O797" s="78"/>
    </row>
    <row r="798">
      <c r="I798" s="20"/>
      <c r="J798" s="20"/>
      <c r="L798" s="120"/>
      <c r="O798" s="78"/>
    </row>
    <row r="799">
      <c r="I799" s="20"/>
      <c r="J799" s="20"/>
      <c r="L799" s="120"/>
      <c r="O799" s="78"/>
    </row>
    <row r="800">
      <c r="I800" s="20"/>
      <c r="J800" s="20"/>
      <c r="L800" s="120"/>
      <c r="O800" s="78"/>
    </row>
    <row r="801">
      <c r="I801" s="20"/>
      <c r="J801" s="20"/>
      <c r="L801" s="120"/>
      <c r="O801" s="78"/>
    </row>
    <row r="802">
      <c r="I802" s="20"/>
      <c r="J802" s="20"/>
      <c r="L802" s="120"/>
      <c r="O802" s="78"/>
    </row>
    <row r="803">
      <c r="I803" s="20"/>
      <c r="J803" s="20"/>
      <c r="L803" s="120"/>
      <c r="O803" s="78"/>
    </row>
    <row r="804">
      <c r="I804" s="20"/>
      <c r="J804" s="20"/>
      <c r="L804" s="120"/>
      <c r="O804" s="78"/>
    </row>
    <row r="805">
      <c r="I805" s="20"/>
      <c r="J805" s="20"/>
      <c r="L805" s="120"/>
      <c r="O805" s="78"/>
    </row>
    <row r="806">
      <c r="I806" s="20"/>
      <c r="J806" s="20"/>
      <c r="L806" s="120"/>
      <c r="O806" s="78"/>
    </row>
    <row r="807">
      <c r="I807" s="20"/>
      <c r="J807" s="20"/>
      <c r="L807" s="120"/>
      <c r="O807" s="78"/>
    </row>
    <row r="808">
      <c r="I808" s="20"/>
      <c r="J808" s="20"/>
      <c r="L808" s="120"/>
      <c r="O808" s="78"/>
    </row>
    <row r="809">
      <c r="I809" s="20"/>
      <c r="J809" s="20"/>
      <c r="L809" s="120"/>
      <c r="O809" s="78"/>
    </row>
    <row r="810">
      <c r="I810" s="20"/>
      <c r="J810" s="20"/>
      <c r="L810" s="120"/>
      <c r="O810" s="78"/>
    </row>
    <row r="811">
      <c r="I811" s="20"/>
      <c r="J811" s="20"/>
      <c r="L811" s="120"/>
      <c r="O811" s="78"/>
    </row>
    <row r="812">
      <c r="I812" s="20"/>
      <c r="J812" s="20"/>
      <c r="L812" s="120"/>
      <c r="O812" s="78"/>
    </row>
    <row r="813">
      <c r="I813" s="20"/>
      <c r="J813" s="20"/>
      <c r="L813" s="120"/>
      <c r="O813" s="78"/>
    </row>
    <row r="814">
      <c r="I814" s="20"/>
      <c r="J814" s="20"/>
      <c r="L814" s="120"/>
      <c r="O814" s="78"/>
    </row>
    <row r="815">
      <c r="I815" s="20"/>
      <c r="J815" s="20"/>
      <c r="L815" s="120"/>
      <c r="O815" s="78"/>
    </row>
    <row r="816">
      <c r="I816" s="20"/>
      <c r="J816" s="20"/>
      <c r="L816" s="120"/>
      <c r="O816" s="78"/>
    </row>
    <row r="817">
      <c r="I817" s="20"/>
      <c r="J817" s="20"/>
      <c r="L817" s="120"/>
      <c r="O817" s="78"/>
    </row>
    <row r="818">
      <c r="I818" s="20"/>
      <c r="J818" s="20"/>
      <c r="L818" s="120"/>
      <c r="O818" s="78"/>
    </row>
    <row r="819">
      <c r="I819" s="20"/>
      <c r="J819" s="20"/>
      <c r="L819" s="120"/>
      <c r="O819" s="78"/>
    </row>
    <row r="820">
      <c r="I820" s="20"/>
      <c r="J820" s="20"/>
      <c r="L820" s="120"/>
      <c r="O820" s="78"/>
    </row>
    <row r="821">
      <c r="I821" s="20"/>
      <c r="J821" s="20"/>
      <c r="L821" s="120"/>
      <c r="O821" s="78"/>
    </row>
    <row r="822">
      <c r="I822" s="20"/>
      <c r="J822" s="20"/>
      <c r="L822" s="120"/>
      <c r="O822" s="78"/>
    </row>
    <row r="823">
      <c r="I823" s="20"/>
      <c r="J823" s="20"/>
      <c r="L823" s="120"/>
      <c r="O823" s="78"/>
    </row>
    <row r="824">
      <c r="I824" s="20"/>
      <c r="J824" s="20"/>
      <c r="L824" s="120"/>
      <c r="O824" s="78"/>
    </row>
    <row r="825">
      <c r="I825" s="20"/>
      <c r="J825" s="20"/>
      <c r="L825" s="120"/>
      <c r="O825" s="78"/>
    </row>
    <row r="826">
      <c r="I826" s="20"/>
      <c r="J826" s="20"/>
      <c r="L826" s="120"/>
      <c r="O826" s="78"/>
    </row>
    <row r="827">
      <c r="I827" s="20"/>
      <c r="J827" s="20"/>
      <c r="L827" s="120"/>
      <c r="O827" s="78"/>
    </row>
    <row r="828">
      <c r="I828" s="20"/>
      <c r="J828" s="20"/>
      <c r="L828" s="120"/>
      <c r="O828" s="78"/>
    </row>
    <row r="829">
      <c r="I829" s="20"/>
      <c r="J829" s="20"/>
      <c r="L829" s="120"/>
      <c r="O829" s="78"/>
    </row>
    <row r="830">
      <c r="I830" s="20"/>
      <c r="J830" s="20"/>
      <c r="L830" s="120"/>
      <c r="O830" s="78"/>
    </row>
    <row r="831">
      <c r="I831" s="20"/>
      <c r="J831" s="20"/>
      <c r="L831" s="120"/>
      <c r="O831" s="78"/>
    </row>
    <row r="832">
      <c r="I832" s="20"/>
      <c r="J832" s="20"/>
      <c r="L832" s="120"/>
      <c r="O832" s="78"/>
    </row>
    <row r="833">
      <c r="I833" s="20"/>
      <c r="J833" s="20"/>
      <c r="L833" s="120"/>
      <c r="O833" s="78"/>
    </row>
    <row r="834">
      <c r="I834" s="20"/>
      <c r="J834" s="20"/>
      <c r="L834" s="120"/>
      <c r="O834" s="78"/>
    </row>
    <row r="835">
      <c r="I835" s="20"/>
      <c r="J835" s="20"/>
      <c r="L835" s="120"/>
      <c r="O835" s="78"/>
    </row>
    <row r="836">
      <c r="I836" s="20"/>
      <c r="J836" s="20"/>
      <c r="L836" s="120"/>
      <c r="O836" s="78"/>
    </row>
    <row r="837">
      <c r="I837" s="20"/>
      <c r="J837" s="20"/>
      <c r="L837" s="120"/>
      <c r="O837" s="78"/>
    </row>
    <row r="838">
      <c r="I838" s="20"/>
      <c r="J838" s="20"/>
      <c r="L838" s="120"/>
      <c r="O838" s="78"/>
    </row>
    <row r="839">
      <c r="I839" s="20"/>
      <c r="J839" s="20"/>
      <c r="L839" s="120"/>
      <c r="O839" s="78"/>
    </row>
    <row r="840">
      <c r="I840" s="20"/>
      <c r="J840" s="20"/>
      <c r="L840" s="120"/>
      <c r="O840" s="78"/>
    </row>
    <row r="841">
      <c r="I841" s="20"/>
      <c r="J841" s="20"/>
      <c r="L841" s="120"/>
      <c r="O841" s="78"/>
    </row>
    <row r="842">
      <c r="I842" s="20"/>
      <c r="J842" s="20"/>
      <c r="L842" s="120"/>
      <c r="O842" s="78"/>
    </row>
    <row r="843">
      <c r="I843" s="20"/>
      <c r="J843" s="20"/>
      <c r="L843" s="120"/>
      <c r="O843" s="78"/>
    </row>
    <row r="844">
      <c r="I844" s="20"/>
      <c r="J844" s="20"/>
      <c r="L844" s="120"/>
      <c r="O844" s="78"/>
    </row>
    <row r="845">
      <c r="I845" s="20"/>
      <c r="J845" s="20"/>
      <c r="L845" s="120"/>
      <c r="O845" s="78"/>
    </row>
    <row r="846">
      <c r="I846" s="20"/>
      <c r="J846" s="20"/>
      <c r="L846" s="120"/>
      <c r="O846" s="78"/>
    </row>
    <row r="847">
      <c r="I847" s="20"/>
      <c r="J847" s="20"/>
      <c r="L847" s="120"/>
      <c r="O847" s="78"/>
    </row>
    <row r="848">
      <c r="I848" s="20"/>
      <c r="J848" s="20"/>
      <c r="L848" s="120"/>
      <c r="O848" s="78"/>
    </row>
    <row r="849">
      <c r="I849" s="20"/>
      <c r="J849" s="20"/>
      <c r="L849" s="120"/>
      <c r="O849" s="78"/>
    </row>
    <row r="850">
      <c r="I850" s="20"/>
      <c r="J850" s="20"/>
      <c r="L850" s="120"/>
      <c r="O850" s="78"/>
    </row>
    <row r="851">
      <c r="I851" s="20"/>
      <c r="J851" s="20"/>
      <c r="L851" s="120"/>
      <c r="O851" s="78"/>
    </row>
    <row r="852">
      <c r="I852" s="20"/>
      <c r="J852" s="20"/>
      <c r="L852" s="120"/>
      <c r="O852" s="78"/>
    </row>
    <row r="853">
      <c r="I853" s="20"/>
      <c r="J853" s="20"/>
      <c r="L853" s="120"/>
      <c r="O853" s="78"/>
    </row>
    <row r="854">
      <c r="I854" s="20"/>
      <c r="J854" s="20"/>
      <c r="L854" s="120"/>
      <c r="O854" s="78"/>
    </row>
    <row r="855">
      <c r="I855" s="20"/>
      <c r="J855" s="20"/>
      <c r="L855" s="120"/>
      <c r="O855" s="78"/>
    </row>
    <row r="856">
      <c r="I856" s="20"/>
      <c r="J856" s="20"/>
      <c r="L856" s="120"/>
      <c r="O856" s="78"/>
    </row>
    <row r="857">
      <c r="I857" s="20"/>
      <c r="J857" s="20"/>
      <c r="L857" s="120"/>
      <c r="O857" s="78"/>
    </row>
    <row r="858">
      <c r="I858" s="20"/>
      <c r="J858" s="20"/>
      <c r="L858" s="120"/>
      <c r="O858" s="78"/>
    </row>
    <row r="859">
      <c r="I859" s="20"/>
      <c r="J859" s="20"/>
      <c r="L859" s="120"/>
      <c r="O859" s="78"/>
    </row>
    <row r="860">
      <c r="I860" s="20"/>
      <c r="J860" s="20"/>
      <c r="L860" s="120"/>
      <c r="O860" s="78"/>
    </row>
    <row r="861">
      <c r="I861" s="20"/>
      <c r="J861" s="20"/>
      <c r="L861" s="120"/>
      <c r="O861" s="78"/>
    </row>
    <row r="862">
      <c r="I862" s="20"/>
      <c r="J862" s="20"/>
      <c r="L862" s="120"/>
      <c r="O862" s="78"/>
    </row>
    <row r="863">
      <c r="I863" s="20"/>
      <c r="J863" s="20"/>
      <c r="L863" s="120"/>
      <c r="O863" s="78"/>
    </row>
    <row r="864">
      <c r="I864" s="20"/>
      <c r="J864" s="20"/>
      <c r="L864" s="120"/>
      <c r="O864" s="78"/>
    </row>
    <row r="865">
      <c r="I865" s="20"/>
      <c r="J865" s="20"/>
      <c r="L865" s="120"/>
      <c r="O865" s="78"/>
    </row>
    <row r="866">
      <c r="I866" s="20"/>
      <c r="J866" s="20"/>
      <c r="L866" s="120"/>
      <c r="O866" s="78"/>
    </row>
    <row r="867">
      <c r="I867" s="20"/>
      <c r="J867" s="20"/>
      <c r="L867" s="120"/>
      <c r="O867" s="78"/>
    </row>
    <row r="868">
      <c r="I868" s="20"/>
      <c r="J868" s="20"/>
      <c r="L868" s="120"/>
      <c r="O868" s="78"/>
    </row>
    <row r="869">
      <c r="I869" s="20"/>
      <c r="J869" s="20"/>
      <c r="L869" s="120"/>
      <c r="O869" s="78"/>
    </row>
    <row r="870">
      <c r="I870" s="20"/>
      <c r="J870" s="20"/>
      <c r="L870" s="120"/>
      <c r="O870" s="78"/>
    </row>
    <row r="871">
      <c r="I871" s="20"/>
      <c r="J871" s="20"/>
      <c r="L871" s="120"/>
      <c r="O871" s="78"/>
    </row>
    <row r="872">
      <c r="I872" s="20"/>
      <c r="J872" s="20"/>
      <c r="L872" s="120"/>
      <c r="O872" s="78"/>
    </row>
    <row r="873">
      <c r="I873" s="20"/>
      <c r="J873" s="20"/>
      <c r="L873" s="120"/>
      <c r="O873" s="78"/>
    </row>
    <row r="874">
      <c r="I874" s="20"/>
      <c r="J874" s="20"/>
      <c r="L874" s="120"/>
      <c r="O874" s="78"/>
    </row>
    <row r="875">
      <c r="I875" s="20"/>
      <c r="J875" s="20"/>
      <c r="L875" s="120"/>
      <c r="O875" s="78"/>
    </row>
    <row r="876">
      <c r="I876" s="20"/>
      <c r="J876" s="20"/>
      <c r="L876" s="120"/>
      <c r="O876" s="78"/>
    </row>
    <row r="877">
      <c r="I877" s="20"/>
      <c r="J877" s="20"/>
      <c r="L877" s="120"/>
      <c r="O877" s="78"/>
    </row>
    <row r="878">
      <c r="I878" s="20"/>
      <c r="J878" s="20"/>
      <c r="L878" s="120"/>
      <c r="O878" s="78"/>
    </row>
    <row r="879">
      <c r="I879" s="20"/>
      <c r="J879" s="20"/>
      <c r="L879" s="120"/>
      <c r="O879" s="78"/>
    </row>
    <row r="880">
      <c r="I880" s="20"/>
      <c r="J880" s="20"/>
      <c r="L880" s="120"/>
      <c r="O880" s="78"/>
    </row>
    <row r="881">
      <c r="I881" s="20"/>
      <c r="J881" s="20"/>
      <c r="L881" s="120"/>
      <c r="O881" s="78"/>
    </row>
    <row r="882">
      <c r="I882" s="20"/>
      <c r="J882" s="20"/>
      <c r="L882" s="120"/>
      <c r="O882" s="78"/>
    </row>
    <row r="883">
      <c r="I883" s="20"/>
      <c r="J883" s="20"/>
      <c r="L883" s="120"/>
      <c r="O883" s="78"/>
    </row>
    <row r="884">
      <c r="I884" s="20"/>
      <c r="J884" s="20"/>
      <c r="L884" s="120"/>
      <c r="O884" s="78"/>
    </row>
    <row r="885">
      <c r="I885" s="20"/>
      <c r="J885" s="20"/>
      <c r="L885" s="120"/>
      <c r="O885" s="78"/>
    </row>
    <row r="886">
      <c r="I886" s="20"/>
      <c r="J886" s="20"/>
      <c r="L886" s="120"/>
      <c r="O886" s="78"/>
    </row>
    <row r="887">
      <c r="I887" s="20"/>
      <c r="J887" s="20"/>
      <c r="L887" s="120"/>
      <c r="O887" s="78"/>
    </row>
    <row r="888">
      <c r="I888" s="20"/>
      <c r="J888" s="20"/>
      <c r="L888" s="120"/>
      <c r="O888" s="78"/>
    </row>
    <row r="889">
      <c r="I889" s="20"/>
      <c r="J889" s="20"/>
      <c r="L889" s="120"/>
      <c r="O889" s="78"/>
    </row>
    <row r="890">
      <c r="I890" s="20"/>
      <c r="J890" s="20"/>
      <c r="L890" s="120"/>
      <c r="O890" s="78"/>
    </row>
    <row r="891">
      <c r="I891" s="20"/>
      <c r="J891" s="20"/>
      <c r="L891" s="120"/>
      <c r="O891" s="78"/>
    </row>
    <row r="892">
      <c r="I892" s="20"/>
      <c r="J892" s="20"/>
      <c r="L892" s="120"/>
      <c r="O892" s="78"/>
    </row>
    <row r="893">
      <c r="I893" s="20"/>
      <c r="J893" s="20"/>
      <c r="L893" s="120"/>
      <c r="O893" s="78"/>
    </row>
    <row r="894">
      <c r="I894" s="20"/>
      <c r="J894" s="20"/>
      <c r="L894" s="120"/>
      <c r="O894" s="78"/>
    </row>
    <row r="895">
      <c r="I895" s="20"/>
      <c r="J895" s="20"/>
      <c r="L895" s="120"/>
      <c r="O895" s="78"/>
    </row>
    <row r="896">
      <c r="I896" s="20"/>
      <c r="J896" s="20"/>
      <c r="L896" s="120"/>
      <c r="O896" s="78"/>
    </row>
    <row r="897">
      <c r="I897" s="20"/>
      <c r="J897" s="20"/>
      <c r="L897" s="120"/>
      <c r="O897" s="78"/>
    </row>
    <row r="898">
      <c r="I898" s="20"/>
      <c r="J898" s="20"/>
      <c r="L898" s="120"/>
      <c r="O898" s="78"/>
    </row>
    <row r="899">
      <c r="I899" s="20"/>
      <c r="J899" s="20"/>
      <c r="L899" s="120"/>
      <c r="O899" s="78"/>
    </row>
    <row r="900">
      <c r="I900" s="20"/>
      <c r="J900" s="20"/>
      <c r="L900" s="120"/>
      <c r="O900" s="78"/>
    </row>
    <row r="901">
      <c r="I901" s="20"/>
      <c r="J901" s="20"/>
      <c r="L901" s="120"/>
      <c r="O901" s="78"/>
    </row>
    <row r="902">
      <c r="I902" s="20"/>
      <c r="J902" s="20"/>
      <c r="L902" s="120"/>
      <c r="O902" s="78"/>
    </row>
    <row r="903">
      <c r="I903" s="20"/>
      <c r="J903" s="20"/>
      <c r="L903" s="120"/>
      <c r="O903" s="78"/>
    </row>
    <row r="904">
      <c r="I904" s="20"/>
      <c r="J904" s="20"/>
      <c r="L904" s="120"/>
      <c r="O904" s="78"/>
    </row>
    <row r="905">
      <c r="I905" s="20"/>
      <c r="J905" s="20"/>
      <c r="L905" s="120"/>
      <c r="O905" s="78"/>
    </row>
    <row r="906">
      <c r="I906" s="20"/>
      <c r="J906" s="20"/>
      <c r="L906" s="120"/>
      <c r="O906" s="78"/>
    </row>
    <row r="907">
      <c r="I907" s="20"/>
      <c r="J907" s="20"/>
      <c r="L907" s="120"/>
      <c r="O907" s="78"/>
    </row>
    <row r="908">
      <c r="I908" s="20"/>
      <c r="J908" s="20"/>
      <c r="L908" s="120"/>
      <c r="O908" s="78"/>
    </row>
    <row r="909">
      <c r="I909" s="20"/>
      <c r="J909" s="20"/>
      <c r="L909" s="120"/>
      <c r="O909" s="78"/>
    </row>
    <row r="910">
      <c r="I910" s="20"/>
      <c r="J910" s="20"/>
      <c r="L910" s="120"/>
      <c r="O910" s="78"/>
    </row>
    <row r="911">
      <c r="I911" s="20"/>
      <c r="J911" s="20"/>
      <c r="L911" s="120"/>
      <c r="O911" s="78"/>
    </row>
    <row r="912">
      <c r="I912" s="20"/>
      <c r="J912" s="20"/>
      <c r="L912" s="120"/>
      <c r="O912" s="78"/>
    </row>
    <row r="913">
      <c r="I913" s="20"/>
      <c r="J913" s="20"/>
      <c r="L913" s="120"/>
      <c r="O913" s="78"/>
    </row>
    <row r="914">
      <c r="I914" s="20"/>
      <c r="J914" s="20"/>
      <c r="L914" s="120"/>
      <c r="O914" s="78"/>
    </row>
    <row r="915">
      <c r="I915" s="20"/>
      <c r="J915" s="20"/>
      <c r="L915" s="120"/>
      <c r="O915" s="78"/>
    </row>
    <row r="916">
      <c r="I916" s="20"/>
      <c r="J916" s="20"/>
      <c r="L916" s="120"/>
      <c r="O916" s="78"/>
    </row>
    <row r="917">
      <c r="I917" s="20"/>
      <c r="J917" s="20"/>
      <c r="L917" s="120"/>
      <c r="O917" s="78"/>
    </row>
    <row r="918">
      <c r="I918" s="20"/>
      <c r="J918" s="20"/>
      <c r="L918" s="120"/>
      <c r="O918" s="78"/>
    </row>
    <row r="919">
      <c r="I919" s="20"/>
      <c r="J919" s="20"/>
      <c r="L919" s="120"/>
      <c r="O919" s="78"/>
    </row>
    <row r="920">
      <c r="I920" s="20"/>
      <c r="J920" s="20"/>
      <c r="L920" s="120"/>
      <c r="O920" s="78"/>
    </row>
    <row r="921">
      <c r="I921" s="20"/>
      <c r="J921" s="20"/>
      <c r="L921" s="120"/>
      <c r="O921" s="78"/>
    </row>
    <row r="922">
      <c r="I922" s="20"/>
      <c r="J922" s="20"/>
      <c r="L922" s="120"/>
      <c r="O922" s="78"/>
    </row>
    <row r="923">
      <c r="I923" s="20"/>
      <c r="J923" s="20"/>
      <c r="L923" s="120"/>
      <c r="O923" s="78"/>
    </row>
    <row r="924">
      <c r="I924" s="20"/>
      <c r="J924" s="20"/>
      <c r="L924" s="120"/>
      <c r="O924" s="78"/>
    </row>
    <row r="925">
      <c r="I925" s="20"/>
      <c r="J925" s="20"/>
      <c r="L925" s="120"/>
      <c r="O925" s="78"/>
    </row>
    <row r="926">
      <c r="I926" s="20"/>
      <c r="J926" s="20"/>
      <c r="L926" s="120"/>
      <c r="O926" s="78"/>
    </row>
    <row r="927">
      <c r="I927" s="20"/>
      <c r="J927" s="20"/>
      <c r="L927" s="120"/>
      <c r="O927" s="78"/>
    </row>
    <row r="928">
      <c r="I928" s="20"/>
      <c r="J928" s="20"/>
      <c r="L928" s="120"/>
      <c r="O928" s="78"/>
    </row>
    <row r="929">
      <c r="I929" s="20"/>
      <c r="J929" s="20"/>
      <c r="L929" s="120"/>
      <c r="O929" s="78"/>
    </row>
    <row r="930">
      <c r="I930" s="20"/>
      <c r="J930" s="20"/>
      <c r="L930" s="120"/>
      <c r="O930" s="78"/>
    </row>
    <row r="931">
      <c r="I931" s="20"/>
      <c r="J931" s="20"/>
      <c r="L931" s="120"/>
      <c r="O931" s="78"/>
    </row>
    <row r="932">
      <c r="I932" s="20"/>
      <c r="J932" s="20"/>
      <c r="L932" s="120"/>
      <c r="O932" s="78"/>
    </row>
    <row r="933">
      <c r="I933" s="20"/>
      <c r="J933" s="20"/>
      <c r="L933" s="120"/>
      <c r="O933" s="78"/>
    </row>
    <row r="934">
      <c r="I934" s="20"/>
      <c r="J934" s="20"/>
      <c r="L934" s="120"/>
      <c r="O934" s="78"/>
    </row>
    <row r="935">
      <c r="I935" s="20"/>
      <c r="J935" s="20"/>
      <c r="L935" s="120"/>
      <c r="O935" s="78"/>
    </row>
    <row r="936">
      <c r="I936" s="20"/>
      <c r="J936" s="20"/>
      <c r="L936" s="120"/>
      <c r="O936" s="78"/>
    </row>
    <row r="937">
      <c r="I937" s="20"/>
      <c r="J937" s="20"/>
      <c r="L937" s="120"/>
      <c r="O937" s="78"/>
    </row>
    <row r="938">
      <c r="I938" s="20"/>
      <c r="J938" s="20"/>
      <c r="L938" s="120"/>
      <c r="O938" s="78"/>
    </row>
    <row r="939">
      <c r="I939" s="20"/>
      <c r="J939" s="20"/>
      <c r="L939" s="120"/>
      <c r="O939" s="78"/>
    </row>
    <row r="940">
      <c r="I940" s="20"/>
      <c r="J940" s="20"/>
      <c r="L940" s="120"/>
      <c r="O940" s="78"/>
    </row>
    <row r="941">
      <c r="I941" s="20"/>
      <c r="J941" s="20"/>
      <c r="L941" s="120"/>
      <c r="O941" s="78"/>
    </row>
    <row r="942">
      <c r="I942" s="20"/>
      <c r="J942" s="20"/>
      <c r="L942" s="120"/>
      <c r="O942" s="78"/>
    </row>
    <row r="943">
      <c r="I943" s="20"/>
      <c r="J943" s="20"/>
      <c r="L943" s="120"/>
      <c r="O943" s="78"/>
    </row>
    <row r="944">
      <c r="I944" s="20"/>
      <c r="J944" s="20"/>
      <c r="L944" s="120"/>
      <c r="O944" s="78"/>
    </row>
    <row r="945">
      <c r="I945" s="20"/>
      <c r="J945" s="20"/>
      <c r="L945" s="120"/>
      <c r="O945" s="78"/>
    </row>
    <row r="946">
      <c r="I946" s="20"/>
      <c r="J946" s="20"/>
      <c r="L946" s="120"/>
      <c r="O946" s="78"/>
    </row>
    <row r="947">
      <c r="I947" s="20"/>
      <c r="J947" s="20"/>
      <c r="L947" s="120"/>
      <c r="O947" s="78"/>
    </row>
    <row r="948">
      <c r="I948" s="20"/>
      <c r="J948" s="20"/>
      <c r="L948" s="120"/>
      <c r="O948" s="78"/>
    </row>
    <row r="949">
      <c r="I949" s="20"/>
      <c r="J949" s="20"/>
      <c r="L949" s="120"/>
      <c r="O949" s="78"/>
    </row>
    <row r="950">
      <c r="I950" s="20"/>
      <c r="J950" s="20"/>
      <c r="L950" s="120"/>
      <c r="O950" s="78"/>
    </row>
    <row r="951">
      <c r="I951" s="20"/>
      <c r="J951" s="20"/>
      <c r="L951" s="120"/>
      <c r="O951" s="78"/>
    </row>
    <row r="952">
      <c r="I952" s="20"/>
      <c r="J952" s="20"/>
      <c r="L952" s="120"/>
      <c r="O952" s="78"/>
    </row>
    <row r="953">
      <c r="I953" s="20"/>
      <c r="J953" s="20"/>
      <c r="L953" s="120"/>
      <c r="O953" s="78"/>
    </row>
    <row r="954">
      <c r="I954" s="20"/>
      <c r="J954" s="20"/>
      <c r="L954" s="120"/>
      <c r="O954" s="78"/>
    </row>
    <row r="955">
      <c r="I955" s="20"/>
      <c r="J955" s="20"/>
      <c r="L955" s="120"/>
      <c r="O955" s="78"/>
    </row>
    <row r="956">
      <c r="I956" s="20"/>
      <c r="J956" s="20"/>
      <c r="L956" s="120"/>
      <c r="O956" s="78"/>
    </row>
    <row r="957">
      <c r="I957" s="20"/>
      <c r="J957" s="20"/>
      <c r="L957" s="120"/>
      <c r="O957" s="78"/>
    </row>
    <row r="958">
      <c r="I958" s="20"/>
      <c r="J958" s="20"/>
      <c r="L958" s="120"/>
      <c r="O958" s="78"/>
    </row>
    <row r="959">
      <c r="I959" s="20"/>
      <c r="J959" s="20"/>
      <c r="L959" s="120"/>
      <c r="O959" s="78"/>
    </row>
    <row r="960">
      <c r="I960" s="20"/>
      <c r="J960" s="20"/>
      <c r="L960" s="120"/>
      <c r="O960" s="78"/>
    </row>
    <row r="961">
      <c r="I961" s="20"/>
      <c r="J961" s="20"/>
      <c r="L961" s="120"/>
      <c r="O961" s="78"/>
    </row>
    <row r="962">
      <c r="I962" s="20"/>
      <c r="J962" s="20"/>
      <c r="L962" s="120"/>
      <c r="O962" s="78"/>
    </row>
    <row r="963">
      <c r="I963" s="20"/>
      <c r="J963" s="20"/>
      <c r="L963" s="120"/>
      <c r="O963" s="78"/>
    </row>
    <row r="964">
      <c r="I964" s="20"/>
      <c r="J964" s="20"/>
      <c r="L964" s="120"/>
      <c r="O964" s="78"/>
    </row>
    <row r="965">
      <c r="I965" s="20"/>
      <c r="J965" s="20"/>
      <c r="L965" s="120"/>
      <c r="O965" s="78"/>
    </row>
    <row r="966">
      <c r="I966" s="20"/>
      <c r="J966" s="20"/>
      <c r="L966" s="120"/>
      <c r="O966" s="78"/>
    </row>
    <row r="967">
      <c r="I967" s="20"/>
      <c r="J967" s="20"/>
      <c r="L967" s="120"/>
      <c r="O967" s="78"/>
    </row>
    <row r="968">
      <c r="I968" s="20"/>
      <c r="J968" s="20"/>
      <c r="L968" s="120"/>
      <c r="O968" s="78"/>
    </row>
    <row r="969">
      <c r="I969" s="20"/>
      <c r="J969" s="20"/>
      <c r="L969" s="120"/>
      <c r="O969" s="78"/>
    </row>
    <row r="970">
      <c r="I970" s="20"/>
      <c r="J970" s="20"/>
      <c r="L970" s="120"/>
      <c r="O970" s="78"/>
    </row>
    <row r="971">
      <c r="I971" s="20"/>
      <c r="J971" s="20"/>
      <c r="L971" s="120"/>
      <c r="O971" s="78"/>
    </row>
    <row r="972">
      <c r="I972" s="20"/>
      <c r="J972" s="20"/>
      <c r="L972" s="120"/>
      <c r="O972" s="78"/>
    </row>
    <row r="973">
      <c r="I973" s="20"/>
      <c r="J973" s="20"/>
      <c r="L973" s="120"/>
      <c r="O973" s="78"/>
    </row>
    <row r="974">
      <c r="I974" s="20"/>
      <c r="J974" s="20"/>
      <c r="L974" s="120"/>
      <c r="O974" s="78"/>
    </row>
    <row r="975">
      <c r="I975" s="20"/>
      <c r="J975" s="20"/>
      <c r="L975" s="120"/>
      <c r="O975" s="78"/>
    </row>
    <row r="976">
      <c r="I976" s="20"/>
      <c r="J976" s="20"/>
      <c r="L976" s="120"/>
      <c r="O976" s="78"/>
    </row>
    <row r="977">
      <c r="I977" s="20"/>
      <c r="J977" s="20"/>
      <c r="L977" s="120"/>
      <c r="O977" s="78"/>
    </row>
    <row r="978">
      <c r="I978" s="20"/>
      <c r="J978" s="20"/>
      <c r="L978" s="120"/>
      <c r="O978" s="78"/>
    </row>
    <row r="979">
      <c r="I979" s="20"/>
      <c r="J979" s="20"/>
      <c r="L979" s="120"/>
      <c r="O979" s="78"/>
    </row>
    <row r="980">
      <c r="I980" s="20"/>
      <c r="J980" s="20"/>
      <c r="L980" s="120"/>
      <c r="O980" s="78"/>
    </row>
    <row r="981">
      <c r="I981" s="20"/>
      <c r="J981" s="20"/>
      <c r="L981" s="120"/>
      <c r="O981" s="78"/>
    </row>
    <row r="982">
      <c r="I982" s="20"/>
      <c r="J982" s="20"/>
      <c r="L982" s="120"/>
      <c r="O982" s="78"/>
    </row>
    <row r="983">
      <c r="I983" s="20"/>
      <c r="J983" s="20"/>
      <c r="L983" s="120"/>
      <c r="O983" s="78"/>
    </row>
    <row r="984">
      <c r="I984" s="20"/>
      <c r="J984" s="20"/>
      <c r="L984" s="120"/>
      <c r="O984" s="78"/>
    </row>
    <row r="985">
      <c r="I985" s="20"/>
      <c r="J985" s="20"/>
      <c r="L985" s="120"/>
      <c r="O985" s="78"/>
    </row>
    <row r="986">
      <c r="I986" s="20"/>
      <c r="J986" s="20"/>
      <c r="L986" s="120"/>
      <c r="O986" s="78"/>
    </row>
    <row r="987">
      <c r="I987" s="20"/>
      <c r="J987" s="20"/>
      <c r="L987" s="120"/>
      <c r="O987" s="78"/>
    </row>
    <row r="988">
      <c r="I988" s="20"/>
      <c r="J988" s="20"/>
      <c r="L988" s="120"/>
      <c r="O988" s="78"/>
    </row>
    <row r="989">
      <c r="I989" s="20"/>
      <c r="J989" s="20"/>
      <c r="L989" s="120"/>
      <c r="O989" s="78"/>
    </row>
    <row r="990">
      <c r="I990" s="20"/>
      <c r="J990" s="20"/>
      <c r="L990" s="120"/>
      <c r="O990" s="78"/>
    </row>
    <row r="991">
      <c r="I991" s="20"/>
      <c r="J991" s="20"/>
      <c r="L991" s="120"/>
      <c r="O991" s="78"/>
    </row>
    <row r="992">
      <c r="I992" s="20"/>
      <c r="J992" s="20"/>
      <c r="L992" s="120"/>
      <c r="O992" s="78"/>
    </row>
    <row r="993">
      <c r="I993" s="20"/>
      <c r="J993" s="20"/>
      <c r="L993" s="120"/>
      <c r="O993" s="78"/>
    </row>
    <row r="994">
      <c r="I994" s="20"/>
      <c r="J994" s="20"/>
      <c r="L994" s="120"/>
      <c r="O994" s="78"/>
    </row>
    <row r="995">
      <c r="I995" s="20"/>
      <c r="J995" s="20"/>
      <c r="L995" s="120"/>
      <c r="O995" s="78"/>
    </row>
    <row r="996">
      <c r="I996" s="20"/>
      <c r="J996" s="20"/>
      <c r="L996" s="120"/>
      <c r="O996" s="78"/>
    </row>
    <row r="997">
      <c r="I997" s="20"/>
      <c r="J997" s="20"/>
      <c r="L997" s="120"/>
      <c r="O997" s="78"/>
    </row>
    <row r="998">
      <c r="I998" s="20"/>
      <c r="J998" s="20"/>
      <c r="L998" s="120"/>
      <c r="O998" s="78"/>
    </row>
    <row r="999">
      <c r="I999" s="20"/>
      <c r="J999" s="20"/>
      <c r="L999" s="120"/>
      <c r="O999" s="78"/>
    </row>
    <row r="1000">
      <c r="I1000" s="20"/>
      <c r="J1000" s="20"/>
      <c r="L1000" s="120"/>
      <c r="O1000" s="7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2024-03-05T16:45:29Z</dcterms:created>
  <dc:creator>Ha Nguyen</dc:creator>
</cp:coreProperties>
</file>