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00EDAD3A-3250-485D-8426-0869116EA3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Tasks" sheetId="2" r:id="rId2"/>
    <sheet name="Dataset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3" l="1"/>
  <c r="F44" i="3"/>
  <c r="F42" i="3"/>
  <c r="F41" i="3"/>
  <c r="F40" i="3"/>
  <c r="E37" i="3"/>
  <c r="E33" i="3"/>
  <c r="E34" i="3"/>
  <c r="F30" i="3"/>
  <c r="F27" i="3"/>
  <c r="F24" i="3" a="1"/>
  <c r="F24" i="3" s="1"/>
  <c r="K15" i="3"/>
  <c r="K16" i="3" s="1"/>
  <c r="H19" i="3"/>
  <c r="I16" i="3"/>
  <c r="I15" i="3"/>
  <c r="F21" i="3" a="1"/>
  <c r="F21" i="3" s="1"/>
  <c r="F18" i="3"/>
  <c r="F15" i="3"/>
  <c r="K17" i="3" l="1"/>
  <c r="L16" i="3"/>
  <c r="K18" i="3" l="1"/>
  <c r="L17" i="3"/>
  <c r="K19" i="3" l="1"/>
  <c r="L18" i="3"/>
  <c r="K20" i="3" l="1"/>
  <c r="L20" i="3" s="1"/>
  <c r="L19" i="3"/>
  <c r="M16" i="3" s="1" a="1"/>
  <c r="M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<sst xmlns="http://schemas.openxmlformats.org/spreadsheetml/2006/main" count="69" uniqueCount="64">
  <si>
    <t>Student ID</t>
  </si>
  <si>
    <t>Test Score</t>
  </si>
  <si>
    <t>Task Level</t>
  </si>
  <si>
    <t>Description</t>
  </si>
  <si>
    <t>Medium</t>
  </si>
  <si>
    <t>Hard</t>
  </si>
  <si>
    <t>Calculate the mean of the 'Test Score'.</t>
  </si>
  <si>
    <t>Determine the median 'Test Score'.</t>
  </si>
  <si>
    <t>Find the mode of the 'Test Score'.</t>
  </si>
  <si>
    <t>Generate a frequency distribution of 'Test Score' into 5 equal-width bins.</t>
  </si>
  <si>
    <t>Calculate the standard deviation for 'Test Score'.</t>
  </si>
  <si>
    <t>Find the variance for 'Test Score'.</t>
  </si>
  <si>
    <t>Calculate the mean 'Test Score' for the top 10% of students.</t>
  </si>
  <si>
    <t>Identify the 'Test Score' that is at the 90th percentile.</t>
  </si>
  <si>
    <t>Determine the skewness of the 'Test Score' distribution.</t>
  </si>
  <si>
    <t>Calculate the interquartile range (IQR) for 'Test Score'.</t>
  </si>
  <si>
    <t>4. Tạo phân phối tần suất của 'Điểm kiểm tra' thành 5 ngăn có chiều rộng bằng nhau.</t>
  </si>
  <si>
    <t>6. Tìm phương sai cho 'Điểm kiểm tra'.</t>
  </si>
  <si>
    <t>7. Tính 'Điểm kiểm tra' trung bình của 10% học sinh đứng đầu.</t>
  </si>
  <si>
    <t>10. Tính phạm vi liên tứ phân vị (IQR) cho 'Điểm Kiểm tra'.</t>
  </si>
  <si>
    <t>Task 1</t>
  </si>
  <si>
    <t>3. Tìm MODE của 'Điểm kiểm tra'.</t>
  </si>
  <si>
    <t>2. Xác định 'Điểm kiểm tra' trung vị MEDIAN.</t>
  </si>
  <si>
    <t>1. Tính giá trị trung bình MEAN của 'Điểm Kiểm tra'.</t>
  </si>
  <si>
    <t>MEAN =</t>
  </si>
  <si>
    <t>Task 2</t>
  </si>
  <si>
    <t>MEDIAN =</t>
  </si>
  <si>
    <t>Task 3</t>
  </si>
  <si>
    <t>MODE =</t>
  </si>
  <si>
    <t>BIN</t>
  </si>
  <si>
    <t>Task 4</t>
  </si>
  <si>
    <t>MAX =</t>
  </si>
  <si>
    <t>MIN =</t>
  </si>
  <si>
    <t>Khoảng cách giữa các khoảng</t>
  </si>
  <si>
    <t>Khoảng 1</t>
  </si>
  <si>
    <t>Khoảng 2</t>
  </si>
  <si>
    <t>Khoảng 3</t>
  </si>
  <si>
    <t>Khoảng 4</t>
  </si>
  <si>
    <t>Khoảng 5</t>
  </si>
  <si>
    <t>Số lượng</t>
  </si>
  <si>
    <r>
      <t>=FREQUENCY(</t>
    </r>
    <r>
      <rPr>
        <sz val="11"/>
        <color theme="3"/>
        <rFont val="Calibri"/>
        <family val="2"/>
        <scheme val="minor"/>
      </rPr>
      <t>B2:B51</t>
    </r>
    <r>
      <rPr>
        <sz val="11"/>
        <color theme="1"/>
        <rFont val="Calibri"/>
        <family val="2"/>
        <scheme val="minor"/>
      </rPr>
      <t>,</t>
    </r>
    <r>
      <rPr>
        <sz val="11"/>
        <color rgb="FFC00000"/>
        <rFont val="Calibri"/>
        <family val="2"/>
        <scheme val="minor"/>
      </rPr>
      <t>L16:L20</t>
    </r>
    <r>
      <rPr>
        <sz val="11"/>
        <color theme="1"/>
        <rFont val="Calibri"/>
        <family val="2"/>
        <scheme val="minor"/>
      </rPr>
      <t>)</t>
    </r>
  </si>
  <si>
    <t>Task 5</t>
  </si>
  <si>
    <t>Task 6</t>
  </si>
  <si>
    <t>=STDEV.P =</t>
  </si>
  <si>
    <t>VAR.P</t>
  </si>
  <si>
    <t># KHÔNG CÓ CHỮ MẪU =&gt; TÍNH CHO TỔNG THỂ 50 NGƯỜI</t>
  </si>
  <si>
    <t>Task 7</t>
  </si>
  <si>
    <t>Là phân vị 90% của dãy</t>
  </si>
  <si>
    <t>Câu 10 D) =AVERAGEIFS(B2:B51, B2:B51, "&gt;="&amp;PERCENTILE.INC(B2:B51, 0.90))</t>
  </si>
  <si>
    <t>Là trung bình top 10%</t>
  </si>
  <si>
    <t>Task 8</t>
  </si>
  <si>
    <t>5. Tính độ lệch chuẩn STD cho 'Điểm Kiểm tra'.</t>
  </si>
  <si>
    <t>9. Xác định độ lệch SKEWNESS của phân phối 'Điểm kiểm tra'.</t>
  </si>
  <si>
    <t>8. Xác định 'Điểm kiểm tra' ở phân vị thứ 90%</t>
  </si>
  <si>
    <t>Task 9</t>
  </si>
  <si>
    <t>QUARTILE 1</t>
  </si>
  <si>
    <t>Phân vị  25%</t>
  </si>
  <si>
    <t>QUARTILE 2</t>
  </si>
  <si>
    <t>QUARTILE 3</t>
  </si>
  <si>
    <t>Phân vị  50%</t>
  </si>
  <si>
    <t>Phân vị  75%</t>
  </si>
  <si>
    <t>IQR = Q3-Q1</t>
  </si>
  <si>
    <t>Task 10</t>
  </si>
  <si>
    <t>SKEWNESS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</si>
</sst>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863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4" fillId="2" borderId="0" xfId="0" applyFont="1" applyFill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" xfId="0" applyBorder="1"/>
    <xf numFmtId="0" fontId="0" fillId="0" borderId="0" xfId="0" quotePrefix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8" fillId="0" borderId="0" xfId="0" applyFont="1"/>
    <xf numFmtId="0" fontId="8" fillId="0" borderId="0" xfId="0" quotePrefix="1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18</xdr:col>
      <xdr:colOff>581853</xdr:colOff>
      <xdr:row>11</xdr:row>
      <xdr:rowOff>3203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93236D-3FFD-4667-5004-0B91EE1E0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8538" y="0"/>
          <a:ext cx="4274623" cy="2227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D24" sqref="D24"/>
    </sheetView>
  </sheetViews>
  <sheetFormatPr defaultRowHeight="14.4" x14ac:dyDescent="0.3"/>
  <cols>
    <col min="1" max="1" width="9.8867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101</v>
      </c>
      <c r="B2">
        <v>80</v>
      </c>
    </row>
    <row r="3" spans="1:2" x14ac:dyDescent="0.3">
      <c r="A3">
        <v>102</v>
      </c>
      <c r="B3">
        <v>73.599999999999994</v>
      </c>
    </row>
    <row r="4" spans="1:2" x14ac:dyDescent="0.3">
      <c r="A4">
        <v>103</v>
      </c>
      <c r="B4">
        <v>81.5</v>
      </c>
    </row>
    <row r="5" spans="1:2" x14ac:dyDescent="0.3">
      <c r="A5">
        <v>104</v>
      </c>
      <c r="B5">
        <v>90.2</v>
      </c>
    </row>
    <row r="6" spans="1:2" x14ac:dyDescent="0.3">
      <c r="A6">
        <v>105</v>
      </c>
      <c r="B6">
        <v>72.7</v>
      </c>
    </row>
    <row r="7" spans="1:2" x14ac:dyDescent="0.3">
      <c r="A7">
        <v>106</v>
      </c>
      <c r="B7">
        <v>72.7</v>
      </c>
    </row>
    <row r="8" spans="1:2" x14ac:dyDescent="0.3">
      <c r="A8">
        <v>107</v>
      </c>
      <c r="B8">
        <v>90.8</v>
      </c>
    </row>
    <row r="9" spans="1:2" x14ac:dyDescent="0.3">
      <c r="A9">
        <v>108</v>
      </c>
      <c r="B9">
        <v>82.7</v>
      </c>
    </row>
    <row r="10" spans="1:2" x14ac:dyDescent="0.3">
      <c r="A10">
        <v>109</v>
      </c>
      <c r="B10">
        <v>70.3</v>
      </c>
    </row>
    <row r="11" spans="1:2" x14ac:dyDescent="0.3">
      <c r="A11">
        <v>110</v>
      </c>
      <c r="B11">
        <v>80.400000000000006</v>
      </c>
    </row>
    <row r="12" spans="1:2" x14ac:dyDescent="0.3">
      <c r="A12">
        <v>111</v>
      </c>
      <c r="B12">
        <v>70.400000000000006</v>
      </c>
    </row>
    <row r="13" spans="1:2" x14ac:dyDescent="0.3">
      <c r="A13">
        <v>112</v>
      </c>
      <c r="B13">
        <v>70.3</v>
      </c>
    </row>
    <row r="14" spans="1:2" x14ac:dyDescent="0.3">
      <c r="A14">
        <v>113</v>
      </c>
      <c r="B14">
        <v>77.400000000000006</v>
      </c>
    </row>
    <row r="15" spans="1:2" x14ac:dyDescent="0.3">
      <c r="A15">
        <v>114</v>
      </c>
      <c r="B15">
        <v>55.9</v>
      </c>
    </row>
    <row r="16" spans="1:2" x14ac:dyDescent="0.3">
      <c r="A16">
        <v>115</v>
      </c>
      <c r="B16">
        <v>57.8</v>
      </c>
    </row>
    <row r="17" spans="1:2" x14ac:dyDescent="0.3">
      <c r="A17">
        <v>116</v>
      </c>
      <c r="B17">
        <v>69.400000000000006</v>
      </c>
    </row>
    <row r="18" spans="1:2" x14ac:dyDescent="0.3">
      <c r="A18">
        <v>117</v>
      </c>
      <c r="B18">
        <v>64.900000000000006</v>
      </c>
    </row>
    <row r="19" spans="1:2" x14ac:dyDescent="0.3">
      <c r="A19">
        <v>118</v>
      </c>
      <c r="B19">
        <v>78.099999999999994</v>
      </c>
    </row>
    <row r="20" spans="1:2" x14ac:dyDescent="0.3">
      <c r="A20">
        <v>119</v>
      </c>
      <c r="B20">
        <v>65.900000000000006</v>
      </c>
    </row>
    <row r="21" spans="1:2" x14ac:dyDescent="0.3">
      <c r="A21">
        <v>120</v>
      </c>
      <c r="B21">
        <v>60.9</v>
      </c>
    </row>
    <row r="22" spans="1:2" x14ac:dyDescent="0.3">
      <c r="A22">
        <v>121</v>
      </c>
      <c r="B22">
        <v>89.7</v>
      </c>
    </row>
    <row r="23" spans="1:2" x14ac:dyDescent="0.3">
      <c r="A23">
        <v>122</v>
      </c>
      <c r="B23">
        <v>72.7</v>
      </c>
    </row>
    <row r="24" spans="1:2" x14ac:dyDescent="0.3">
      <c r="A24">
        <v>123</v>
      </c>
      <c r="B24">
        <v>75.7</v>
      </c>
    </row>
    <row r="25" spans="1:2" x14ac:dyDescent="0.3">
      <c r="A25">
        <v>124</v>
      </c>
      <c r="B25">
        <v>60.8</v>
      </c>
    </row>
    <row r="26" spans="1:2" x14ac:dyDescent="0.3">
      <c r="A26">
        <v>125</v>
      </c>
      <c r="B26">
        <v>69.599999999999994</v>
      </c>
    </row>
    <row r="27" spans="1:2" x14ac:dyDescent="0.3">
      <c r="A27">
        <v>126</v>
      </c>
      <c r="B27">
        <v>76.099999999999994</v>
      </c>
    </row>
    <row r="28" spans="1:2" x14ac:dyDescent="0.3">
      <c r="A28">
        <v>127</v>
      </c>
      <c r="B28">
        <v>63.5</v>
      </c>
    </row>
    <row r="29" spans="1:2" x14ac:dyDescent="0.3">
      <c r="A29">
        <v>128</v>
      </c>
      <c r="B29">
        <v>78.8</v>
      </c>
    </row>
    <row r="30" spans="1:2" x14ac:dyDescent="0.3">
      <c r="A30">
        <v>129</v>
      </c>
      <c r="B30">
        <v>69</v>
      </c>
    </row>
    <row r="31" spans="1:2" x14ac:dyDescent="0.3">
      <c r="A31">
        <v>130</v>
      </c>
      <c r="B31">
        <v>72.099999999999994</v>
      </c>
    </row>
    <row r="32" spans="1:2" x14ac:dyDescent="0.3">
      <c r="A32">
        <v>131</v>
      </c>
      <c r="B32">
        <v>69</v>
      </c>
    </row>
    <row r="33" spans="1:2" x14ac:dyDescent="0.3">
      <c r="A33">
        <v>132</v>
      </c>
      <c r="B33">
        <v>93.5</v>
      </c>
    </row>
    <row r="34" spans="1:2" x14ac:dyDescent="0.3">
      <c r="A34">
        <v>133</v>
      </c>
      <c r="B34">
        <v>74.900000000000006</v>
      </c>
    </row>
    <row r="35" spans="1:2" x14ac:dyDescent="0.3">
      <c r="A35">
        <v>134</v>
      </c>
      <c r="B35">
        <v>64.400000000000006</v>
      </c>
    </row>
    <row r="36" spans="1:2" x14ac:dyDescent="0.3">
      <c r="A36">
        <v>135</v>
      </c>
      <c r="B36">
        <v>83.2</v>
      </c>
    </row>
    <row r="37" spans="1:2" x14ac:dyDescent="0.3">
      <c r="A37">
        <v>136</v>
      </c>
      <c r="B37">
        <v>62.8</v>
      </c>
    </row>
    <row r="38" spans="1:2" x14ac:dyDescent="0.3">
      <c r="A38">
        <v>137</v>
      </c>
      <c r="B38">
        <v>77.099999999999994</v>
      </c>
    </row>
    <row r="39" spans="1:2" x14ac:dyDescent="0.3">
      <c r="A39">
        <v>138</v>
      </c>
      <c r="B39">
        <v>55.4</v>
      </c>
    </row>
    <row r="40" spans="1:2" x14ac:dyDescent="0.3">
      <c r="A40">
        <v>139</v>
      </c>
      <c r="B40">
        <v>61.7</v>
      </c>
    </row>
    <row r="41" spans="1:2" x14ac:dyDescent="0.3">
      <c r="A41">
        <v>140</v>
      </c>
      <c r="B41">
        <v>77</v>
      </c>
    </row>
    <row r="42" spans="1:2" x14ac:dyDescent="0.3">
      <c r="A42">
        <v>141</v>
      </c>
      <c r="B42">
        <v>82.4</v>
      </c>
    </row>
    <row r="43" spans="1:2" x14ac:dyDescent="0.3">
      <c r="A43">
        <v>142</v>
      </c>
      <c r="B43">
        <v>76.7</v>
      </c>
    </row>
    <row r="44" spans="1:2" x14ac:dyDescent="0.3">
      <c r="A44">
        <v>143</v>
      </c>
      <c r="B44">
        <v>73.8</v>
      </c>
    </row>
    <row r="45" spans="1:2" x14ac:dyDescent="0.3">
      <c r="A45">
        <v>144</v>
      </c>
      <c r="B45">
        <v>72</v>
      </c>
    </row>
    <row r="46" spans="1:2" x14ac:dyDescent="0.3">
      <c r="A46">
        <v>145</v>
      </c>
      <c r="B46">
        <v>60.2</v>
      </c>
    </row>
    <row r="47" spans="1:2" x14ac:dyDescent="0.3">
      <c r="A47">
        <v>146</v>
      </c>
      <c r="B47">
        <v>67.8</v>
      </c>
    </row>
    <row r="48" spans="1:2" x14ac:dyDescent="0.3">
      <c r="A48">
        <v>147</v>
      </c>
      <c r="B48">
        <v>70.400000000000006</v>
      </c>
    </row>
    <row r="49" spans="1:2" x14ac:dyDescent="0.3">
      <c r="A49">
        <v>148</v>
      </c>
      <c r="B49">
        <v>85.6</v>
      </c>
    </row>
    <row r="50" spans="1:2" x14ac:dyDescent="0.3">
      <c r="A50">
        <v>149</v>
      </c>
      <c r="B50">
        <v>78.400000000000006</v>
      </c>
    </row>
    <row r="51" spans="1:2" x14ac:dyDescent="0.3">
      <c r="A51">
        <v>150</v>
      </c>
      <c r="B51">
        <v>57.4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zoomScale="126" workbookViewId="0">
      <selection activeCell="B13" sqref="B13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s="2"/>
    </row>
    <row r="3" spans="1:2" x14ac:dyDescent="0.3">
      <c r="A3">
        <v>1</v>
      </c>
      <c r="B3" t="s">
        <v>6</v>
      </c>
    </row>
    <row r="4" spans="1:2" x14ac:dyDescent="0.3">
      <c r="A4">
        <v>2</v>
      </c>
      <c r="B4" t="s">
        <v>7</v>
      </c>
    </row>
    <row r="5" spans="1:2" x14ac:dyDescent="0.3">
      <c r="A5">
        <v>3</v>
      </c>
      <c r="B5" t="s">
        <v>8</v>
      </c>
    </row>
    <row r="6" spans="1:2" x14ac:dyDescent="0.3">
      <c r="A6" t="s">
        <v>5</v>
      </c>
    </row>
    <row r="7" spans="1:2" x14ac:dyDescent="0.3">
      <c r="A7">
        <v>4</v>
      </c>
      <c r="B7" t="s">
        <v>9</v>
      </c>
    </row>
    <row r="8" spans="1:2" x14ac:dyDescent="0.3">
      <c r="A8">
        <v>5</v>
      </c>
      <c r="B8" t="s">
        <v>10</v>
      </c>
    </row>
    <row r="9" spans="1:2" x14ac:dyDescent="0.3">
      <c r="A9">
        <v>6</v>
      </c>
      <c r="B9" t="s">
        <v>11</v>
      </c>
    </row>
    <row r="10" spans="1:2" x14ac:dyDescent="0.3">
      <c r="A10">
        <v>7</v>
      </c>
      <c r="B10" t="s">
        <v>12</v>
      </c>
    </row>
    <row r="11" spans="1:2" x14ac:dyDescent="0.3">
      <c r="A11">
        <v>8</v>
      </c>
      <c r="B11" t="s">
        <v>13</v>
      </c>
    </row>
    <row r="12" spans="1:2" x14ac:dyDescent="0.3">
      <c r="A12">
        <v>9</v>
      </c>
      <c r="B12" t="s">
        <v>14</v>
      </c>
    </row>
    <row r="13" spans="1:2" x14ac:dyDescent="0.3">
      <c r="A13">
        <v>10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22A0-892A-4C95-89F3-D9056BA42374}">
  <dimension ref="A1:P51"/>
  <sheetViews>
    <sheetView tabSelected="1" zoomScale="93" zoomScaleNormal="121" workbookViewId="0">
      <selection activeCell="I10" sqref="I10"/>
    </sheetView>
  </sheetViews>
  <sheetFormatPr defaultRowHeight="14.4" x14ac:dyDescent="0.3"/>
  <cols>
    <col min="1" max="1" width="9.88671875" bestFit="1" customWidth="1"/>
    <col min="2" max="2" width="9.5546875" bestFit="1" customWidth="1"/>
    <col min="5" max="5" width="11.21875" customWidth="1"/>
    <col min="6" max="6" width="9.77734375" customWidth="1"/>
    <col min="7" max="7" width="13.77734375" customWidth="1"/>
    <col min="9" max="9" width="19.21875" customWidth="1"/>
    <col min="12" max="12" width="6" bestFit="1" customWidth="1"/>
  </cols>
  <sheetData>
    <row r="1" spans="1:16" x14ac:dyDescent="0.3">
      <c r="A1" s="1" t="s">
        <v>0</v>
      </c>
      <c r="B1" s="1" t="s">
        <v>1</v>
      </c>
    </row>
    <row r="2" spans="1:16" ht="15.6" x14ac:dyDescent="0.3">
      <c r="A2">
        <v>101</v>
      </c>
      <c r="B2">
        <v>80</v>
      </c>
      <c r="E2" s="3" t="s">
        <v>23</v>
      </c>
    </row>
    <row r="3" spans="1:16" ht="15.6" x14ac:dyDescent="0.3">
      <c r="A3">
        <v>102</v>
      </c>
      <c r="B3">
        <v>73.599999999999994</v>
      </c>
      <c r="E3" s="3" t="s">
        <v>22</v>
      </c>
    </row>
    <row r="4" spans="1:16" ht="15.6" x14ac:dyDescent="0.3">
      <c r="A4">
        <v>103</v>
      </c>
      <c r="B4">
        <v>81.5</v>
      </c>
      <c r="E4" s="3" t="s">
        <v>21</v>
      </c>
    </row>
    <row r="5" spans="1:16" ht="15.6" x14ac:dyDescent="0.3">
      <c r="A5">
        <v>104</v>
      </c>
      <c r="B5">
        <v>90.2</v>
      </c>
      <c r="E5" s="4"/>
    </row>
    <row r="6" spans="1:16" ht="15.6" x14ac:dyDescent="0.3">
      <c r="A6">
        <v>105</v>
      </c>
      <c r="B6">
        <v>72.7</v>
      </c>
      <c r="E6" s="3" t="s">
        <v>16</v>
      </c>
    </row>
    <row r="7" spans="1:16" ht="15.6" x14ac:dyDescent="0.3">
      <c r="A7">
        <v>106</v>
      </c>
      <c r="B7">
        <v>72.7</v>
      </c>
      <c r="E7" s="3" t="s">
        <v>51</v>
      </c>
    </row>
    <row r="8" spans="1:16" ht="15.6" x14ac:dyDescent="0.3">
      <c r="A8">
        <v>107</v>
      </c>
      <c r="B8">
        <v>90.8</v>
      </c>
      <c r="E8" s="3" t="s">
        <v>17</v>
      </c>
    </row>
    <row r="9" spans="1:16" ht="15.6" x14ac:dyDescent="0.3">
      <c r="A9">
        <v>108</v>
      </c>
      <c r="B9">
        <v>82.7</v>
      </c>
      <c r="E9" s="3" t="s">
        <v>18</v>
      </c>
    </row>
    <row r="10" spans="1:16" ht="15.6" x14ac:dyDescent="0.3">
      <c r="A10">
        <v>109</v>
      </c>
      <c r="B10">
        <v>70.3</v>
      </c>
      <c r="E10" s="3" t="s">
        <v>53</v>
      </c>
    </row>
    <row r="11" spans="1:16" ht="15.6" x14ac:dyDescent="0.3">
      <c r="A11">
        <v>110</v>
      </c>
      <c r="B11">
        <v>80.400000000000006</v>
      </c>
      <c r="E11" s="3" t="s">
        <v>52</v>
      </c>
    </row>
    <row r="12" spans="1:16" ht="15.6" x14ac:dyDescent="0.3">
      <c r="A12">
        <v>111</v>
      </c>
      <c r="B12">
        <v>70.400000000000006</v>
      </c>
      <c r="E12" s="3" t="s">
        <v>19</v>
      </c>
    </row>
    <row r="13" spans="1:16" ht="15" thickBot="1" x14ac:dyDescent="0.35">
      <c r="A13">
        <v>112</v>
      </c>
      <c r="B13">
        <v>70.3</v>
      </c>
    </row>
    <row r="14" spans="1:16" ht="16.2" thickBot="1" x14ac:dyDescent="0.35">
      <c r="A14">
        <v>113</v>
      </c>
      <c r="B14">
        <v>77.400000000000006</v>
      </c>
      <c r="E14" s="6" t="s">
        <v>20</v>
      </c>
      <c r="F14" s="6"/>
      <c r="H14" s="19" t="s">
        <v>30</v>
      </c>
      <c r="I14" s="20"/>
      <c r="J14" s="20"/>
      <c r="K14" s="20"/>
      <c r="L14" s="20"/>
      <c r="M14" s="20"/>
      <c r="N14" s="20"/>
      <c r="O14" s="20"/>
      <c r="P14" s="21"/>
    </row>
    <row r="15" spans="1:16" ht="16.2" thickBot="1" x14ac:dyDescent="0.35">
      <c r="A15">
        <v>114</v>
      </c>
      <c r="B15">
        <v>55.9</v>
      </c>
      <c r="E15" s="5" t="s">
        <v>24</v>
      </c>
      <c r="F15">
        <f>AVERAGE(B2:B51)</f>
        <v>72.75200000000001</v>
      </c>
      <c r="H15" s="10" t="s">
        <v>31</v>
      </c>
      <c r="I15" s="22">
        <f>MAX(B2:B51)</f>
        <v>93.5</v>
      </c>
      <c r="J15" s="7"/>
      <c r="K15" s="8">
        <f>I16</f>
        <v>55.4</v>
      </c>
      <c r="L15" s="9" t="s">
        <v>29</v>
      </c>
      <c r="M15" s="17" t="s">
        <v>39</v>
      </c>
      <c r="N15" s="23" t="s">
        <v>40</v>
      </c>
      <c r="O15" s="11"/>
      <c r="P15" s="12"/>
    </row>
    <row r="16" spans="1:16" x14ac:dyDescent="0.3">
      <c r="A16">
        <v>115</v>
      </c>
      <c r="B16">
        <v>57.8</v>
      </c>
      <c r="H16" s="10" t="s">
        <v>32</v>
      </c>
      <c r="I16" s="22">
        <f>MIN(B2:B51)</f>
        <v>55.4</v>
      </c>
      <c r="J16" s="7" t="s">
        <v>34</v>
      </c>
      <c r="K16" s="16">
        <f>K15+$H$19</f>
        <v>63.019999999999996</v>
      </c>
      <c r="L16" s="9">
        <f>K16</f>
        <v>63.019999999999996</v>
      </c>
      <c r="M16" s="11" cm="1">
        <f t="array" ref="M16:M21">FREQUENCY(B2:B51,L16:L20)</f>
        <v>9</v>
      </c>
      <c r="N16" s="11"/>
      <c r="O16" s="11"/>
      <c r="P16" s="12"/>
    </row>
    <row r="17" spans="1:16" ht="15.6" x14ac:dyDescent="0.3">
      <c r="A17">
        <v>116</v>
      </c>
      <c r="B17">
        <v>69.400000000000006</v>
      </c>
      <c r="E17" s="6" t="s">
        <v>25</v>
      </c>
      <c r="F17" s="6"/>
      <c r="H17" s="10"/>
      <c r="I17" s="11"/>
      <c r="J17" s="10" t="s">
        <v>35</v>
      </c>
      <c r="K17" s="11">
        <f t="shared" ref="K17:K20" si="0">K16+$H$19</f>
        <v>70.64</v>
      </c>
      <c r="L17" s="12">
        <f t="shared" ref="L17:L20" si="1">K17</f>
        <v>70.64</v>
      </c>
      <c r="M17" s="11">
        <v>13</v>
      </c>
      <c r="N17" s="11"/>
      <c r="O17" s="11"/>
      <c r="P17" s="12"/>
    </row>
    <row r="18" spans="1:16" x14ac:dyDescent="0.3">
      <c r="A18">
        <v>117</v>
      </c>
      <c r="B18">
        <v>64.900000000000006</v>
      </c>
      <c r="E18" t="s">
        <v>26</v>
      </c>
      <c r="F18">
        <f>MEDIAN(B2:B51)</f>
        <v>72.7</v>
      </c>
      <c r="H18" s="10" t="s">
        <v>33</v>
      </c>
      <c r="I18" s="11"/>
      <c r="J18" s="10" t="s">
        <v>36</v>
      </c>
      <c r="K18" s="11">
        <f t="shared" si="0"/>
        <v>78.260000000000005</v>
      </c>
      <c r="L18" s="12">
        <f t="shared" si="1"/>
        <v>78.260000000000005</v>
      </c>
      <c r="M18" s="11">
        <v>15</v>
      </c>
      <c r="N18" s="11"/>
      <c r="O18" s="11"/>
      <c r="P18" s="12"/>
    </row>
    <row r="19" spans="1:16" x14ac:dyDescent="0.3">
      <c r="A19">
        <v>118</v>
      </c>
      <c r="B19">
        <v>78.099999999999994</v>
      </c>
      <c r="H19" s="10">
        <f xml:space="preserve"> (I15-I16)/5</f>
        <v>7.62</v>
      </c>
      <c r="I19" s="11"/>
      <c r="J19" s="10" t="s">
        <v>37</v>
      </c>
      <c r="K19" s="11">
        <f t="shared" si="0"/>
        <v>85.88000000000001</v>
      </c>
      <c r="L19" s="12">
        <f t="shared" si="1"/>
        <v>85.88000000000001</v>
      </c>
      <c r="M19" s="11">
        <v>9</v>
      </c>
      <c r="N19" s="11"/>
      <c r="O19" s="11"/>
      <c r="P19" s="12"/>
    </row>
    <row r="20" spans="1:16" ht="16.2" thickBot="1" x14ac:dyDescent="0.35">
      <c r="A20">
        <v>119</v>
      </c>
      <c r="B20">
        <v>65.900000000000006</v>
      </c>
      <c r="E20" s="6" t="s">
        <v>27</v>
      </c>
      <c r="F20" s="6"/>
      <c r="H20" s="10"/>
      <c r="I20" s="11"/>
      <c r="J20" s="13" t="s">
        <v>38</v>
      </c>
      <c r="K20" s="14">
        <f t="shared" si="0"/>
        <v>93.500000000000014</v>
      </c>
      <c r="L20" s="15">
        <f t="shared" si="1"/>
        <v>93.500000000000014</v>
      </c>
      <c r="M20" s="11">
        <v>4</v>
      </c>
      <c r="N20" s="11"/>
      <c r="O20" s="11"/>
      <c r="P20" s="12"/>
    </row>
    <row r="21" spans="1:16" ht="15" thickBot="1" x14ac:dyDescent="0.35">
      <c r="A21">
        <v>120</v>
      </c>
      <c r="B21">
        <v>60.9</v>
      </c>
      <c r="E21" t="s">
        <v>28</v>
      </c>
      <c r="F21" cm="1">
        <f t="array" ref="F21">_xlfn.MODE.MULT(B2:B51)</f>
        <v>72.7</v>
      </c>
      <c r="H21" s="13"/>
      <c r="I21" s="14"/>
      <c r="J21" s="14"/>
      <c r="K21" s="14"/>
      <c r="L21" s="14"/>
      <c r="M21" s="14">
        <v>0</v>
      </c>
      <c r="N21" s="14"/>
      <c r="O21" s="14"/>
      <c r="P21" s="15"/>
    </row>
    <row r="22" spans="1:16" x14ac:dyDescent="0.3">
      <c r="A22">
        <v>121</v>
      </c>
      <c r="B22">
        <v>89.7</v>
      </c>
    </row>
    <row r="23" spans="1:16" ht="15.6" x14ac:dyDescent="0.3">
      <c r="A23">
        <v>122</v>
      </c>
      <c r="B23">
        <v>72.7</v>
      </c>
      <c r="E23" s="6" t="s">
        <v>27</v>
      </c>
      <c r="F23" s="6"/>
    </row>
    <row r="24" spans="1:16" x14ac:dyDescent="0.3">
      <c r="A24">
        <v>123</v>
      </c>
      <c r="B24">
        <v>75.7</v>
      </c>
      <c r="E24" t="s">
        <v>28</v>
      </c>
      <c r="F24" cm="1">
        <f t="array" ref="F24">_xlfn.MODE.MULT(B5:B54)</f>
        <v>72.7</v>
      </c>
    </row>
    <row r="25" spans="1:16" x14ac:dyDescent="0.3">
      <c r="A25">
        <v>124</v>
      </c>
      <c r="B25">
        <v>60.8</v>
      </c>
    </row>
    <row r="26" spans="1:16" ht="15.6" x14ac:dyDescent="0.3">
      <c r="A26">
        <v>125</v>
      </c>
      <c r="B26">
        <v>69.599999999999994</v>
      </c>
      <c r="E26" s="6" t="s">
        <v>41</v>
      </c>
      <c r="F26" s="6"/>
      <c r="G26" s="24" t="s">
        <v>45</v>
      </c>
    </row>
    <row r="27" spans="1:16" x14ac:dyDescent="0.3">
      <c r="A27">
        <v>126</v>
      </c>
      <c r="B27">
        <v>76.099999999999994</v>
      </c>
      <c r="E27" s="18" t="s">
        <v>43</v>
      </c>
      <c r="F27">
        <f>_xlfn.STDEV.P(B2:B51)</f>
        <v>9.2385548653455185</v>
      </c>
    </row>
    <row r="28" spans="1:16" x14ac:dyDescent="0.3">
      <c r="A28">
        <v>127</v>
      </c>
      <c r="B28">
        <v>63.5</v>
      </c>
    </row>
    <row r="29" spans="1:16" ht="15.6" x14ac:dyDescent="0.3">
      <c r="A29">
        <v>128</v>
      </c>
      <c r="B29">
        <v>78.8</v>
      </c>
      <c r="E29" s="6" t="s">
        <v>42</v>
      </c>
      <c r="F29" s="6"/>
    </row>
    <row r="30" spans="1:16" x14ac:dyDescent="0.3">
      <c r="A30">
        <v>129</v>
      </c>
      <c r="B30">
        <v>69</v>
      </c>
      <c r="E30" s="18" t="s">
        <v>44</v>
      </c>
      <c r="F30">
        <f>_xlfn.VAR.P(B2:B51)</f>
        <v>85.350895999999338</v>
      </c>
    </row>
    <row r="31" spans="1:16" x14ac:dyDescent="0.3">
      <c r="A31">
        <v>130</v>
      </c>
      <c r="B31">
        <v>72.099999999999994</v>
      </c>
    </row>
    <row r="32" spans="1:16" ht="15.6" x14ac:dyDescent="0.3">
      <c r="A32">
        <v>131</v>
      </c>
      <c r="B32">
        <v>69</v>
      </c>
      <c r="E32" s="6" t="s">
        <v>46</v>
      </c>
      <c r="F32" s="6"/>
      <c r="G32" s="6"/>
      <c r="H32" s="25" t="s">
        <v>48</v>
      </c>
    </row>
    <row r="33" spans="1:7" x14ac:dyDescent="0.3">
      <c r="A33">
        <v>132</v>
      </c>
      <c r="B33">
        <v>93.5</v>
      </c>
      <c r="E33" s="18">
        <f>_xlfn.PERCENTILE.INC(B2:B51, 0.9)</f>
        <v>83.440000000000012</v>
      </c>
      <c r="F33" t="s">
        <v>47</v>
      </c>
    </row>
    <row r="34" spans="1:7" x14ac:dyDescent="0.3">
      <c r="A34">
        <v>133</v>
      </c>
      <c r="B34">
        <v>74.900000000000006</v>
      </c>
      <c r="E34">
        <f>AVERAGEIFS(B2:B51, B2:B51, "&gt;="&amp;_xlfn.PERCENTILE.INC(B2:B51, 0.9))</f>
        <v>89.96</v>
      </c>
      <c r="F34" t="s">
        <v>49</v>
      </c>
    </row>
    <row r="35" spans="1:7" x14ac:dyDescent="0.3">
      <c r="A35">
        <v>134</v>
      </c>
      <c r="B35">
        <v>64.400000000000006</v>
      </c>
    </row>
    <row r="36" spans="1:7" ht="15.6" x14ac:dyDescent="0.3">
      <c r="A36">
        <v>135</v>
      </c>
      <c r="B36">
        <v>83.2</v>
      </c>
      <c r="E36" s="6" t="s">
        <v>50</v>
      </c>
      <c r="F36" s="6"/>
      <c r="G36" s="6"/>
    </row>
    <row r="37" spans="1:7" x14ac:dyDescent="0.3">
      <c r="A37">
        <v>136</v>
      </c>
      <c r="B37">
        <v>62.8</v>
      </c>
      <c r="E37" s="18">
        <f>_xlfn.PERCENTILE.INC(B2:B51, 0.9)</f>
        <v>83.440000000000012</v>
      </c>
      <c r="F37" t="s">
        <v>47</v>
      </c>
    </row>
    <row r="38" spans="1:7" x14ac:dyDescent="0.3">
      <c r="A38">
        <v>137</v>
      </c>
      <c r="B38">
        <v>77.099999999999994</v>
      </c>
    </row>
    <row r="39" spans="1:7" ht="15.6" x14ac:dyDescent="0.3">
      <c r="A39">
        <v>138</v>
      </c>
      <c r="B39">
        <v>55.4</v>
      </c>
      <c r="E39" s="6" t="s">
        <v>62</v>
      </c>
      <c r="F39" s="6"/>
      <c r="G39" s="6"/>
    </row>
    <row r="40" spans="1:7" x14ac:dyDescent="0.3">
      <c r="A40">
        <v>139</v>
      </c>
      <c r="B40">
        <v>61.7</v>
      </c>
      <c r="E40" s="18" t="s">
        <v>55</v>
      </c>
      <c r="F40">
        <f>_xlfn.QUARTILE.INC(B2:B51,1)</f>
        <v>66.375</v>
      </c>
      <c r="G40" t="s">
        <v>56</v>
      </c>
    </row>
    <row r="41" spans="1:7" x14ac:dyDescent="0.3">
      <c r="A41">
        <v>140</v>
      </c>
      <c r="B41">
        <v>77</v>
      </c>
      <c r="E41" s="18" t="s">
        <v>57</v>
      </c>
      <c r="F41">
        <f>_xlfn.QUARTILE.INC(B2:B51,2)</f>
        <v>72.7</v>
      </c>
      <c r="G41" t="s">
        <v>59</v>
      </c>
    </row>
    <row r="42" spans="1:7" x14ac:dyDescent="0.3">
      <c r="A42">
        <v>141</v>
      </c>
      <c r="B42">
        <v>82.4</v>
      </c>
      <c r="E42" s="18" t="s">
        <v>58</v>
      </c>
      <c r="F42">
        <f>_xlfn.QUARTILE.INC(B2:B51,3)</f>
        <v>78.325000000000003</v>
      </c>
      <c r="G42" t="s">
        <v>60</v>
      </c>
    </row>
    <row r="43" spans="1:7" x14ac:dyDescent="0.3">
      <c r="A43">
        <v>142</v>
      </c>
      <c r="B43">
        <v>76.7</v>
      </c>
    </row>
    <row r="44" spans="1:7" x14ac:dyDescent="0.3">
      <c r="A44">
        <v>143</v>
      </c>
      <c r="B44">
        <v>73.8</v>
      </c>
      <c r="E44" t="s">
        <v>61</v>
      </c>
      <c r="F44">
        <f>F42-F40</f>
        <v>11.950000000000003</v>
      </c>
    </row>
    <row r="45" spans="1:7" x14ac:dyDescent="0.3">
      <c r="A45">
        <v>144</v>
      </c>
      <c r="B45">
        <v>72</v>
      </c>
    </row>
    <row r="46" spans="1:7" ht="15.6" x14ac:dyDescent="0.3">
      <c r="A46">
        <v>145</v>
      </c>
      <c r="B46">
        <v>60.2</v>
      </c>
      <c r="E46" s="6" t="s">
        <v>54</v>
      </c>
      <c r="F46" s="6"/>
      <c r="G46" s="6"/>
    </row>
    <row r="47" spans="1:7" x14ac:dyDescent="0.3">
      <c r="A47">
        <v>146</v>
      </c>
      <c r="B47">
        <v>67.8</v>
      </c>
      <c r="E47" s="18" t="s">
        <v>63</v>
      </c>
      <c r="F47">
        <f>SKEW(B2:B51)</f>
        <v>0.14103679474600778</v>
      </c>
    </row>
    <row r="48" spans="1:7" x14ac:dyDescent="0.3">
      <c r="A48">
        <v>147</v>
      </c>
      <c r="B48">
        <v>70.400000000000006</v>
      </c>
    </row>
    <row r="49" spans="1:2" x14ac:dyDescent="0.3">
      <c r="A49">
        <v>148</v>
      </c>
      <c r="B49">
        <v>85.6</v>
      </c>
    </row>
    <row r="50" spans="1:2" x14ac:dyDescent="0.3">
      <c r="A50">
        <v>149</v>
      </c>
      <c r="B50">
        <v>78.400000000000006</v>
      </c>
    </row>
    <row r="51" spans="1:2" x14ac:dyDescent="0.3">
      <c r="A51">
        <v>150</v>
      </c>
      <c r="B51">
        <v>57.4</v>
      </c>
    </row>
  </sheetData>
  <mergeCells count="11">
    <mergeCell ref="E46:G46"/>
    <mergeCell ref="E23:F23"/>
    <mergeCell ref="E26:F26"/>
    <mergeCell ref="E29:F29"/>
    <mergeCell ref="E39:G39"/>
    <mergeCell ref="E36:G36"/>
    <mergeCell ref="E32:G32"/>
    <mergeCell ref="E14:F14"/>
    <mergeCell ref="E17:F17"/>
    <mergeCell ref="E20:F20"/>
    <mergeCell ref="H14:P14"/>
  </mergeCells>
  <phoneticPr fontId="5" type="noConversion"/>
  <conditionalFormatting sqref="B2:B51">
    <cfRule type="top10" dxfId="0" priority="1" percent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Tasks</vt:lpstr>
      <vt:lpstr>Dataset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NGA</cp:lastModifiedBy>
  <dcterms:created xsi:type="dcterms:W3CDTF">2024-03-10T05:24:03Z</dcterms:created>
  <dcterms:modified xsi:type="dcterms:W3CDTF">2024-03-13T11:11:01Z</dcterms:modified>
</cp:coreProperties>
</file>