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DT-MS\Desktop\Trang\Năm 2025\Phiếu xuất, phiếu nhập\Báo cáo luân chuyển Phòng HC-KT\"/>
    </mc:Choice>
  </mc:AlternateContent>
  <xr:revisionPtr revIDLastSave="0" documentId="13_ncr:1_{BE76B8DD-E8DD-47B7-AC5E-435B32A786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ểu số 07_BCQT" sheetId="1" r:id="rId1"/>
    <sheet name="Phụ biểu số 07.1" sheetId="3" r:id="rId2"/>
    <sheet name="Phụ biểu số 07.2" sheetId="4" r:id="rId3"/>
    <sheet name="Phụ biểu số 07.3" sheetId="5" r:id="rId4"/>
  </sheets>
  <definedNames>
    <definedName name="_xlnm.Print_Area" localSheetId="0">'Biểu số 07_BCQT'!$A$1:$L$29</definedName>
    <definedName name="_xlnm.Print_Area" localSheetId="1">'Phụ biểu số 07.1'!$A$1:$I$29</definedName>
    <definedName name="_xlnm.Print_Titles" localSheetId="0">'Biểu số 07_BCQT'!$5:$7</definedName>
    <definedName name="_xlnm.Print_Titles" localSheetId="1">'Phụ biểu số 07.1'!$5:$7</definedName>
    <definedName name="_xlnm.Print_Titles" localSheetId="2">'Phụ biểu số 07.2'!$5:$7</definedName>
    <definedName name="_xlnm.Print_Titles" localSheetId="3">'Phụ biểu số 07.3'!$5:$7</definedName>
  </definedNames>
  <calcPr calcId="181029"/>
</workbook>
</file>

<file path=xl/calcChain.xml><?xml version="1.0" encoding="utf-8"?>
<calcChain xmlns="http://schemas.openxmlformats.org/spreadsheetml/2006/main">
  <c r="D11" i="1" l="1"/>
  <c r="C11" i="1"/>
  <c r="H11" i="4"/>
  <c r="D12" i="1" l="1"/>
  <c r="F12" i="1" s="1"/>
  <c r="C12" i="1"/>
  <c r="H12" i="4"/>
  <c r="I12" i="4" s="1"/>
  <c r="C14" i="1" l="1"/>
  <c r="C13" i="1"/>
  <c r="C10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14" i="1"/>
  <c r="I14" i="1"/>
  <c r="H14" i="1"/>
  <c r="G14" i="1"/>
  <c r="J17" i="1" l="1"/>
  <c r="I17" i="1"/>
  <c r="H17" i="1"/>
  <c r="G17" i="1"/>
  <c r="J16" i="1"/>
  <c r="I16" i="1"/>
  <c r="H16" i="1"/>
  <c r="G16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C17" i="1"/>
  <c r="C16" i="1"/>
  <c r="C19" i="1"/>
  <c r="C20" i="1"/>
  <c r="C21" i="1"/>
  <c r="C22" i="1"/>
  <c r="J18" i="1"/>
  <c r="I18" i="1"/>
  <c r="H18" i="1"/>
  <c r="G18" i="1"/>
  <c r="D18" i="1"/>
  <c r="C18" i="1"/>
  <c r="B23" i="1"/>
  <c r="B22" i="1"/>
  <c r="B21" i="1"/>
  <c r="B20" i="1"/>
  <c r="B19" i="1"/>
  <c r="B18" i="1"/>
  <c r="B17" i="1"/>
  <c r="B16" i="1"/>
  <c r="B14" i="1"/>
  <c r="B13" i="1"/>
  <c r="B12" i="1"/>
  <c r="B11" i="1"/>
  <c r="B10" i="1"/>
  <c r="H16" i="5" l="1"/>
  <c r="H25" i="3"/>
  <c r="H25" i="4" s="1"/>
  <c r="H25" i="5" s="1"/>
  <c r="I16" i="5"/>
  <c r="G13" i="5"/>
  <c r="B15" i="1"/>
  <c r="B24" i="4"/>
  <c r="B8" i="4"/>
  <c r="E3" i="3"/>
  <c r="E3" i="4" s="1"/>
  <c r="E3" i="5" s="1"/>
  <c r="D9" i="5"/>
  <c r="F9" i="5"/>
  <c r="D15" i="5"/>
  <c r="E15" i="5"/>
  <c r="F15" i="5"/>
  <c r="B15" i="5"/>
  <c r="B9" i="5"/>
  <c r="B24" i="5" s="1"/>
  <c r="B8" i="5" l="1"/>
  <c r="F24" i="5"/>
  <c r="D24" i="5"/>
  <c r="C9" i="5"/>
  <c r="C15" i="5"/>
  <c r="H23" i="5"/>
  <c r="H22" i="5"/>
  <c r="I22" i="5" s="1"/>
  <c r="H21" i="5"/>
  <c r="H20" i="5"/>
  <c r="H19" i="5"/>
  <c r="H18" i="5"/>
  <c r="I18" i="5" s="1"/>
  <c r="H17" i="5"/>
  <c r="H14" i="5"/>
  <c r="I14" i="5" s="1"/>
  <c r="H12" i="5"/>
  <c r="I12" i="5" s="1"/>
  <c r="E11" i="5"/>
  <c r="H10" i="5"/>
  <c r="I10" i="5" s="1"/>
  <c r="F8" i="5"/>
  <c r="D8" i="5"/>
  <c r="H23" i="4"/>
  <c r="H22" i="4"/>
  <c r="H21" i="4"/>
  <c r="H20" i="4"/>
  <c r="I20" i="4" s="1"/>
  <c r="E15" i="4"/>
  <c r="H18" i="4"/>
  <c r="H17" i="4"/>
  <c r="I17" i="4" s="1"/>
  <c r="H16" i="4"/>
  <c r="I16" i="4" s="1"/>
  <c r="G15" i="4"/>
  <c r="F15" i="4"/>
  <c r="H14" i="4"/>
  <c r="I14" i="4" s="1"/>
  <c r="G9" i="4"/>
  <c r="F9" i="4"/>
  <c r="E9" i="4"/>
  <c r="D9" i="4"/>
  <c r="H23" i="3"/>
  <c r="D15" i="3"/>
  <c r="H21" i="3"/>
  <c r="I21" i="3" s="1"/>
  <c r="H20" i="3"/>
  <c r="H19" i="3"/>
  <c r="H18" i="3"/>
  <c r="H17" i="3"/>
  <c r="H16" i="3"/>
  <c r="G15" i="3"/>
  <c r="E15" i="3"/>
  <c r="H14" i="3"/>
  <c r="H13" i="3"/>
  <c r="H12" i="3"/>
  <c r="I12" i="3" s="1"/>
  <c r="G9" i="3"/>
  <c r="D9" i="3"/>
  <c r="H10" i="3"/>
  <c r="F9" i="3"/>
  <c r="B9" i="3"/>
  <c r="K23" i="1"/>
  <c r="F23" i="1"/>
  <c r="K22" i="1"/>
  <c r="F22" i="1"/>
  <c r="K21" i="1"/>
  <c r="F21" i="1"/>
  <c r="K20" i="1"/>
  <c r="K19" i="1"/>
  <c r="K18" i="1"/>
  <c r="K17" i="1"/>
  <c r="F17" i="1"/>
  <c r="K16" i="1"/>
  <c r="F16" i="1"/>
  <c r="J15" i="1"/>
  <c r="I15" i="1"/>
  <c r="H15" i="1"/>
  <c r="G15" i="1"/>
  <c r="E15" i="1"/>
  <c r="K14" i="1"/>
  <c r="F14" i="1"/>
  <c r="K13" i="1"/>
  <c r="F13" i="1"/>
  <c r="K12" i="1"/>
  <c r="K11" i="1"/>
  <c r="F11" i="1"/>
  <c r="K10" i="1"/>
  <c r="F10" i="1"/>
  <c r="B9" i="1"/>
  <c r="J9" i="1"/>
  <c r="I9" i="1"/>
  <c r="H9" i="1"/>
  <c r="H24" i="1" s="1"/>
  <c r="E9" i="1"/>
  <c r="D9" i="1"/>
  <c r="C9" i="1"/>
  <c r="I8" i="1" l="1"/>
  <c r="F24" i="4"/>
  <c r="G8" i="4"/>
  <c r="I24" i="1"/>
  <c r="B24" i="3"/>
  <c r="B8" i="3"/>
  <c r="G24" i="4"/>
  <c r="E8" i="1"/>
  <c r="E24" i="1"/>
  <c r="J24" i="1"/>
  <c r="B8" i="1"/>
  <c r="B24" i="1"/>
  <c r="J8" i="1"/>
  <c r="G9" i="5"/>
  <c r="G15" i="5"/>
  <c r="C24" i="5"/>
  <c r="G24" i="3"/>
  <c r="G8" i="3"/>
  <c r="E9" i="5"/>
  <c r="E24" i="5" s="1"/>
  <c r="E24" i="4"/>
  <c r="C8" i="5"/>
  <c r="I10" i="3"/>
  <c r="D8" i="3"/>
  <c r="D24" i="3"/>
  <c r="I14" i="3"/>
  <c r="I21" i="5"/>
  <c r="I17" i="5"/>
  <c r="I20" i="5"/>
  <c r="I19" i="5"/>
  <c r="I23" i="5"/>
  <c r="F8" i="4"/>
  <c r="H9" i="4"/>
  <c r="I10" i="4"/>
  <c r="E8" i="4"/>
  <c r="I22" i="4"/>
  <c r="H19" i="4"/>
  <c r="H15" i="4" s="1"/>
  <c r="I23" i="4"/>
  <c r="I11" i="4"/>
  <c r="D15" i="4"/>
  <c r="D8" i="4" s="1"/>
  <c r="C9" i="4"/>
  <c r="I21" i="4"/>
  <c r="I13" i="4"/>
  <c r="H11" i="3"/>
  <c r="H9" i="3" s="1"/>
  <c r="I13" i="3"/>
  <c r="F15" i="3"/>
  <c r="C9" i="3"/>
  <c r="H22" i="3"/>
  <c r="I22" i="3" s="1"/>
  <c r="I23" i="3"/>
  <c r="E9" i="3"/>
  <c r="I18" i="3"/>
  <c r="L14" i="1"/>
  <c r="L17" i="1"/>
  <c r="L21" i="1"/>
  <c r="L23" i="1"/>
  <c r="L16" i="1"/>
  <c r="L22" i="1"/>
  <c r="F9" i="1"/>
  <c r="L12" i="1"/>
  <c r="H8" i="1"/>
  <c r="L11" i="1"/>
  <c r="K15" i="1"/>
  <c r="K9" i="1"/>
  <c r="H11" i="5"/>
  <c r="I11" i="5" s="1"/>
  <c r="I16" i="3"/>
  <c r="I17" i="3"/>
  <c r="L13" i="1"/>
  <c r="G9" i="1"/>
  <c r="L10" i="1"/>
  <c r="G8" i="1" l="1"/>
  <c r="G24" i="1"/>
  <c r="L9" i="1"/>
  <c r="K8" i="1"/>
  <c r="K24" i="1"/>
  <c r="G24" i="5"/>
  <c r="H15" i="5"/>
  <c r="E8" i="5"/>
  <c r="I19" i="4"/>
  <c r="F24" i="3"/>
  <c r="F8" i="3"/>
  <c r="I9" i="4"/>
  <c r="D24" i="4"/>
  <c r="H8" i="4"/>
  <c r="H24" i="4"/>
  <c r="E8" i="3"/>
  <c r="E24" i="3"/>
  <c r="I11" i="3"/>
  <c r="H15" i="3"/>
  <c r="H24" i="3" s="1"/>
  <c r="G8" i="5"/>
  <c r="H13" i="5"/>
  <c r="H8" i="3" l="1"/>
  <c r="H9" i="5"/>
  <c r="H24" i="5" s="1"/>
  <c r="I13" i="5"/>
  <c r="I15" i="5"/>
  <c r="I9" i="3"/>
  <c r="H8" i="5" l="1"/>
  <c r="I9" i="5"/>
  <c r="I24" i="5" s="1"/>
  <c r="I8" i="5" l="1"/>
  <c r="F18" i="1"/>
  <c r="I18" i="4"/>
  <c r="I15" i="4" s="1"/>
  <c r="D15" i="1"/>
  <c r="D24" i="1" s="1"/>
  <c r="D8" i="1" l="1"/>
  <c r="I8" i="4"/>
  <c r="I24" i="4"/>
  <c r="C15" i="4"/>
  <c r="L18" i="1"/>
  <c r="C8" i="4" l="1"/>
  <c r="C24" i="4"/>
  <c r="F19" i="1"/>
  <c r="L19" i="1" s="1"/>
  <c r="F15" i="1"/>
  <c r="F8" i="1" s="1"/>
  <c r="F20" i="1"/>
  <c r="L20" i="1" s="1"/>
  <c r="I19" i="3"/>
  <c r="I15" i="3" s="1"/>
  <c r="C15" i="1"/>
  <c r="C8" i="1" s="1"/>
  <c r="I20" i="3"/>
  <c r="L15" i="1" l="1"/>
  <c r="L8" i="1" s="1"/>
  <c r="C24" i="1"/>
  <c r="I24" i="3"/>
  <c r="I8" i="3"/>
  <c r="F24" i="1"/>
  <c r="C15" i="3"/>
  <c r="L24" i="1" l="1"/>
  <c r="C8" i="3"/>
  <c r="C24" i="3"/>
</calcChain>
</file>

<file path=xl/sharedStrings.xml><?xml version="1.0" encoding="utf-8"?>
<sst xmlns="http://schemas.openxmlformats.org/spreadsheetml/2006/main" count="179" uniqueCount="60">
  <si>
    <t>CẢNH SÁT BIỂN VIỆT NAM</t>
  </si>
  <si>
    <t>Mẫu biểu số: 07/BCQT</t>
  </si>
  <si>
    <t>BỘ TƯ LỆNH</t>
  </si>
  <si>
    <t>VÙNG CẢNH SÁT BIỂN 1</t>
  </si>
  <si>
    <t>Đơn vị tính: Đồng</t>
  </si>
  <si>
    <t>Nội dung</t>
  </si>
  <si>
    <t>Trên cấp</t>
  </si>
  <si>
    <t>Tự mua sắm</t>
  </si>
  <si>
    <t>Khác</t>
  </si>
  <si>
    <t>Cộng nhập</t>
  </si>
  <si>
    <t>Xuất sử dụng</t>
  </si>
  <si>
    <t>Cấp cho
đơn vị</t>
  </si>
  <si>
    <t>Thanh lý,
nhượng bán</t>
  </si>
  <si>
    <t>Cộng xuất</t>
  </si>
  <si>
    <t>A</t>
  </si>
  <si>
    <t>5=2+3+4</t>
  </si>
  <si>
    <t>10=6+7+8+9</t>
  </si>
  <si>
    <t>11=1+5-10</t>
  </si>
  <si>
    <t>Ban Doanh trại</t>
  </si>
  <si>
    <t>Ban Quân nhu</t>
  </si>
  <si>
    <t>Ban Quân y</t>
  </si>
  <si>
    <t>Ban Xăng dầu</t>
  </si>
  <si>
    <t>Ngành TMHC, Vận tải</t>
  </si>
  <si>
    <t>Ban Vật tư</t>
  </si>
  <si>
    <t>Ban Tàu thuyền</t>
  </si>
  <si>
    <t>Ban khí tài điện tử</t>
  </si>
  <si>
    <t>Ban Quân khí</t>
  </si>
  <si>
    <t>Ban Đo lường</t>
  </si>
  <si>
    <t>Ngành Xe máy</t>
  </si>
  <si>
    <t>Ngành TMKT</t>
  </si>
  <si>
    <t>Trạm sửa chữa TH</t>
  </si>
  <si>
    <t>Phụ biểu số: 07.1/BCQT</t>
  </si>
  <si>
    <t>7=3+4+5+6</t>
  </si>
  <si>
    <t>8=1+2-7</t>
  </si>
  <si>
    <t>NGƯỜI LẬP BIỂU</t>
  </si>
  <si>
    <t>TƯ LỆNH</t>
  </si>
  <si>
    <t>Phụ biểu số: 07.2/BCQT</t>
  </si>
  <si>
    <t>Phụ biểu số: 07.3/BCQT</t>
  </si>
  <si>
    <t>Tổng cộng</t>
  </si>
  <si>
    <t>Phòng Hậu cần - Kỹ thuật</t>
  </si>
  <si>
    <t>2. Kỹ thuật</t>
  </si>
  <si>
    <t>1. Hậu cần</t>
  </si>
  <si>
    <t>Đơn vị: Phòng Hậu cần - Kỹ thuật</t>
  </si>
  <si>
    <r>
      <t xml:space="preserve">TỔNG HỢP GIÁ TRỊ VẬT TƯ HÀNG HÓA </t>
    </r>
    <r>
      <rPr>
        <b/>
        <sz val="15"/>
        <color indexed="60"/>
        <rFont val="Times New Roman"/>
        <family val="1"/>
      </rPr>
      <t>KHÁC</t>
    </r>
    <r>
      <rPr>
        <b/>
        <sz val="15"/>
        <color indexed="8"/>
        <rFont val="Times New Roman"/>
        <family val="1"/>
      </rPr>
      <t xml:space="preserve"> LUÂN CHUYỂN QUA KHO </t>
    </r>
    <r>
      <rPr>
        <b/>
        <sz val="15"/>
        <color rgb="FFFF0000"/>
        <rFont val="Times New Roman"/>
        <family val="1"/>
      </rPr>
      <t>NĂM 2024</t>
    </r>
  </si>
  <si>
    <t>Trung uý Bùi Thu Trang</t>
  </si>
  <si>
    <t>TRƯỞNG BAN VẬT TƯ</t>
  </si>
  <si>
    <t>Thiếu tá Lê Văn Học</t>
  </si>
  <si>
    <t>TL. TƯ LỆNH</t>
  </si>
  <si>
    <t>CHỦ NHIỆM HẬU CẦN - KỸ THUẬT</t>
  </si>
  <si>
    <t>Thượng tá Trần Đình Huy</t>
  </si>
  <si>
    <r>
      <t xml:space="preserve">TỔNG HỢP GIÁ TRỊ VẬT TƯ HÀNG HÓA </t>
    </r>
    <r>
      <rPr>
        <b/>
        <sz val="15"/>
        <color indexed="14"/>
        <rFont val="Times New Roman"/>
        <family val="1"/>
      </rPr>
      <t>TRÊN CẤP</t>
    </r>
    <r>
      <rPr>
        <b/>
        <sz val="15"/>
        <color indexed="8"/>
        <rFont val="Times New Roman"/>
        <family val="1"/>
      </rPr>
      <t xml:space="preserve"> LUÂN CHUYỂN QUA KHO </t>
    </r>
    <r>
      <rPr>
        <b/>
        <sz val="15"/>
        <color rgb="FFFF0000"/>
        <rFont val="Times New Roman"/>
        <family val="1"/>
      </rPr>
      <t>QUÝ 1/ 2025</t>
    </r>
  </si>
  <si>
    <r>
      <t xml:space="preserve">TỔNG HỢP GIÁ TRỊ VẬT TƯ HÀNG HÓA LUÂN CHUYỂN QUA KHO  QUÝ 1 </t>
    </r>
    <r>
      <rPr>
        <b/>
        <sz val="15"/>
        <color rgb="FFFF0000"/>
        <rFont val="Times New Roman"/>
        <family val="1"/>
      </rPr>
      <t>NĂM 2025</t>
    </r>
  </si>
  <si>
    <t>Tồn kho
đầu quý</t>
  </si>
  <si>
    <t>Tồn kho
cuối quý</t>
  </si>
  <si>
    <t>Nhập kho trong quý</t>
  </si>
  <si>
    <t>Xuất kho trong quý</t>
  </si>
  <si>
    <t>Nhập kho
trong quý</t>
  </si>
  <si>
    <t>Tồn cuối quý</t>
  </si>
  <si>
    <t>Ngày 06 tháng 04 năm 2025</t>
  </si>
  <si>
    <r>
      <t xml:space="preserve">TỔNG HỢP GIÁ TRỊ VẬT TƯ HÀNG HÓA </t>
    </r>
    <r>
      <rPr>
        <b/>
        <sz val="15"/>
        <color indexed="14"/>
        <rFont val="Times New Roman"/>
        <family val="1"/>
      </rPr>
      <t>TỰ MUA SẮM</t>
    </r>
    <r>
      <rPr>
        <b/>
        <sz val="15"/>
        <color indexed="8"/>
        <rFont val="Times New Roman"/>
        <family val="1"/>
      </rPr>
      <t xml:space="preserve"> LUÂN CHUYỂN QUA KHO QUÝ 1/ </t>
    </r>
    <r>
      <rPr>
        <b/>
        <sz val="15"/>
        <color rgb="FFFF0000"/>
        <rFont val="Times New Roman"/>
        <family val="1"/>
      </rPr>
      <t>NĂM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</si>
</sst>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-\ @"/>
    <numFmt numFmtId="165" formatCode="_-* #,##0.00\ _₫_-;\-* #,##0.00\ _₫_-;_-* &quot;-&quot;??\ _₫_-;_-@_-"/>
    <numFmt numFmtId="166" formatCode="_-* #,##0.00\ &quot;₫&quot;_-;\-* #,##0.00\ &quot;₫&quot;_-;_-* &quot;-&quot;??\ &quot;₫&quot;_-;_-@_-"/>
  </numFmts>
  <fonts count="38" x14ac:knownFonts="1">
    <font>
      <sz val="12"/>
      <color theme="1"/>
      <name val="Times New Roman"/>
      <family val="2"/>
    </font>
    <font>
      <sz val="12"/>
      <name val="Times New Roman"/>
      <family val="1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b/>
      <sz val="15"/>
      <color indexed="8"/>
      <name val="Times New Roman"/>
      <family val="1"/>
    </font>
    <font>
      <b/>
      <sz val="11"/>
      <name val=".VnArialH"/>
      <family val="2"/>
    </font>
    <font>
      <sz val="8"/>
      <name val=".VnArial"/>
      <family val="2"/>
    </font>
    <font>
      <b/>
      <sz val="12"/>
      <color indexed="12"/>
      <name val="Times New Roman"/>
      <family val="1"/>
    </font>
    <font>
      <b/>
      <sz val="13"/>
      <color indexed="12"/>
      <name val="Times New Roman"/>
      <family val="2"/>
    </font>
    <font>
      <b/>
      <sz val="13"/>
      <name val="Times New Roman"/>
      <family val="1"/>
    </font>
    <font>
      <b/>
      <sz val="15"/>
      <color indexed="10"/>
      <name val="Times New Roman"/>
      <family val="1"/>
    </font>
    <font>
      <b/>
      <sz val="13"/>
      <name val=".VnTimeH"/>
      <family val="2"/>
    </font>
    <font>
      <i/>
      <sz val="11"/>
      <name val="Times New Roman"/>
      <family val="1"/>
    </font>
    <font>
      <b/>
      <sz val="12"/>
      <name val="Times New Roman"/>
      <family val="1"/>
    </font>
    <font>
      <sz val="12"/>
      <color indexed="14"/>
      <name val="Times New Roman"/>
      <family val="1"/>
    </font>
    <font>
      <sz val="12"/>
      <color indexed="12"/>
      <name val="Times New Roman"/>
      <family val="1"/>
    </font>
    <font>
      <i/>
      <sz val="10"/>
      <color indexed="10"/>
      <name val="Times New Roman"/>
      <family val="1"/>
    </font>
    <font>
      <i/>
      <sz val="12"/>
      <name val="Times New Roman"/>
      <family val="1"/>
    </font>
    <font>
      <sz val="11"/>
      <color indexed="8"/>
      <name val="Calibri"/>
      <family val="2"/>
      <charset val="1"/>
    </font>
    <font>
      <b/>
      <i/>
      <sz val="12"/>
      <name val="Times New Roman"/>
      <family val="1"/>
    </font>
    <font>
      <sz val="11"/>
      <name val="Times New Roman"/>
      <family val="1"/>
    </font>
    <font>
      <b/>
      <sz val="11"/>
      <color indexed="56"/>
      <name val="Times New Roman"/>
      <family val="1"/>
    </font>
    <font>
      <b/>
      <i/>
      <sz val="11"/>
      <color rgb="FFFF0066"/>
      <name val="Times New Roman"/>
      <family val="1"/>
    </font>
    <font>
      <i/>
      <sz val="12"/>
      <color rgb="FFFF0066"/>
      <name val="Times New Roman"/>
      <family val="1"/>
    </font>
    <font>
      <sz val="11"/>
      <color indexed="16"/>
      <name val="Times New Roman"/>
      <family val="1"/>
    </font>
    <font>
      <sz val="11"/>
      <color rgb="FF002060"/>
      <name val="Times New Roman"/>
      <family val="1"/>
    </font>
    <font>
      <b/>
      <i/>
      <sz val="11"/>
      <color indexed="12"/>
      <name val="Times New Roman"/>
      <family val="1"/>
    </font>
    <font>
      <sz val="11"/>
      <color rgb="FFFF0066"/>
      <name val="Times New Roman"/>
      <family val="1"/>
    </font>
    <font>
      <sz val="11"/>
      <color rgb="FFC00000"/>
      <name val="Times New Roman"/>
      <family val="1"/>
    </font>
    <font>
      <i/>
      <sz val="13"/>
      <color indexed="16"/>
      <name val="Times New Roman"/>
      <family val="1"/>
    </font>
    <font>
      <b/>
      <sz val="13"/>
      <color indexed="8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0"/>
      <name val="VNI-Times"/>
    </font>
    <font>
      <sz val="11"/>
      <color theme="1"/>
      <name val="Calibri"/>
      <family val="2"/>
      <scheme val="minor"/>
    </font>
    <font>
      <b/>
      <sz val="15"/>
      <color indexed="14"/>
      <name val="Times New Roman"/>
      <family val="1"/>
    </font>
    <font>
      <b/>
      <sz val="15"/>
      <color indexed="60"/>
      <name val="Times New Roman"/>
      <family val="1"/>
    </font>
    <font>
      <b/>
      <sz val="15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14"/>
      </bottom>
      <diagonal/>
    </border>
    <border>
      <left style="thin">
        <color indexed="64"/>
      </left>
      <right style="thin">
        <color indexed="64"/>
      </right>
      <top style="hair">
        <color indexed="14"/>
      </top>
      <bottom style="hair">
        <color indexed="14"/>
      </bottom>
      <diagonal/>
    </border>
    <border>
      <left style="thin">
        <color indexed="64"/>
      </left>
      <right style="thin">
        <color indexed="64"/>
      </right>
      <top/>
      <bottom style="hair">
        <color indexed="14"/>
      </bottom>
      <diagonal/>
    </border>
    <border>
      <left style="thin">
        <color indexed="64"/>
      </left>
      <right style="thin">
        <color indexed="64"/>
      </right>
      <top style="hair">
        <color indexed="14"/>
      </top>
      <bottom style="dashed">
        <color rgb="FFFF00FF"/>
      </bottom>
      <diagonal/>
    </border>
    <border>
      <left style="thin">
        <color indexed="64"/>
      </left>
      <right style="thin">
        <color indexed="64"/>
      </right>
      <top style="hair">
        <color indexed="1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18" fillId="0" borderId="0"/>
    <xf numFmtId="165" fontId="3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/>
  </cellStyleXfs>
  <cellXfs count="91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/>
    <xf numFmtId="0" fontId="5" fillId="0" borderId="0" xfId="1" applyFont="1" applyAlignment="1"/>
    <xf numFmtId="0" fontId="6" fillId="0" borderId="0" xfId="1" applyFont="1" applyBorder="1" applyAlignment="1">
      <alignment horizontal="center"/>
    </xf>
    <xf numFmtId="3" fontId="7" fillId="0" borderId="0" xfId="1" applyNumberFormat="1" applyFont="1" applyAlignment="1">
      <alignment horizontal="right" vertical="center"/>
    </xf>
    <xf numFmtId="0" fontId="8" fillId="0" borderId="0" xfId="1" applyFont="1" applyAlignment="1">
      <alignment horizontal="center" vertical="top"/>
    </xf>
    <xf numFmtId="0" fontId="9" fillId="0" borderId="0" xfId="1" applyFont="1" applyAlignment="1">
      <alignment vertical="center"/>
    </xf>
    <xf numFmtId="3" fontId="10" fillId="0" borderId="0" xfId="1" applyNumberFormat="1" applyFont="1" applyAlignment="1">
      <alignment horizontal="center"/>
    </xf>
    <xf numFmtId="0" fontId="11" fillId="0" borderId="0" xfId="1" applyFont="1" applyAlignment="1"/>
    <xf numFmtId="3" fontId="12" fillId="0" borderId="1" xfId="1" applyNumberFormat="1" applyFont="1" applyBorder="1" applyAlignment="1">
      <alignment horizontal="right" vertical="center"/>
    </xf>
    <xf numFmtId="0" fontId="1" fillId="0" borderId="0" xfId="1" applyFont="1" applyAlignment="1">
      <alignment vertical="center"/>
    </xf>
    <xf numFmtId="0" fontId="1" fillId="0" borderId="2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7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164" fontId="20" fillId="0" borderId="4" xfId="1" applyNumberFormat="1" applyFont="1" applyBorder="1" applyAlignment="1">
      <alignment vertical="center" wrapText="1"/>
    </xf>
    <xf numFmtId="3" fontId="20" fillId="0" borderId="4" xfId="1" applyNumberFormat="1" applyFont="1" applyBorder="1" applyAlignment="1">
      <alignment horizontal="right" vertical="center" wrapText="1"/>
    </xf>
    <xf numFmtId="3" fontId="17" fillId="0" borderId="0" xfId="1" applyNumberFormat="1" applyFont="1" applyAlignment="1">
      <alignment vertical="center"/>
    </xf>
    <xf numFmtId="0" fontId="21" fillId="0" borderId="3" xfId="1" applyFont="1" applyBorder="1" applyAlignment="1">
      <alignment vertical="center" wrapText="1"/>
    </xf>
    <xf numFmtId="3" fontId="21" fillId="0" borderId="3" xfId="1" applyNumberFormat="1" applyFont="1" applyBorder="1" applyAlignment="1">
      <alignment horizontal="right" vertical="center" wrapText="1"/>
    </xf>
    <xf numFmtId="0" fontId="22" fillId="0" borderId="5" xfId="1" applyFont="1" applyBorder="1" applyAlignment="1">
      <alignment vertical="center" wrapText="1"/>
    </xf>
    <xf numFmtId="3" fontId="22" fillId="0" borderId="5" xfId="1" applyNumberFormat="1" applyFont="1" applyBorder="1" applyAlignment="1">
      <alignment horizontal="right" vertical="center" wrapText="1"/>
    </xf>
    <xf numFmtId="0" fontId="23" fillId="0" borderId="0" xfId="1" applyFont="1" applyAlignment="1">
      <alignment vertical="center"/>
    </xf>
    <xf numFmtId="164" fontId="24" fillId="0" borderId="4" xfId="1" applyNumberFormat="1" applyFont="1" applyBorder="1" applyAlignment="1">
      <alignment vertical="center" wrapText="1"/>
    </xf>
    <xf numFmtId="3" fontId="24" fillId="0" borderId="4" xfId="1" applyNumberFormat="1" applyFont="1" applyBorder="1" applyAlignment="1">
      <alignment horizontal="right" vertical="center" wrapText="1"/>
    </xf>
    <xf numFmtId="3" fontId="25" fillId="0" borderId="4" xfId="1" applyNumberFormat="1" applyFont="1" applyBorder="1" applyAlignment="1">
      <alignment horizontal="right" vertical="center" wrapText="1"/>
    </xf>
    <xf numFmtId="164" fontId="24" fillId="0" borderId="6" xfId="1" applyNumberFormat="1" applyFont="1" applyBorder="1" applyAlignment="1">
      <alignment vertical="center" wrapText="1"/>
    </xf>
    <xf numFmtId="3" fontId="24" fillId="0" borderId="6" xfId="1" applyNumberFormat="1" applyFont="1" applyBorder="1" applyAlignment="1">
      <alignment horizontal="right" vertical="center" wrapText="1"/>
    </xf>
    <xf numFmtId="3" fontId="20" fillId="0" borderId="6" xfId="1" applyNumberFormat="1" applyFont="1" applyBorder="1" applyAlignment="1">
      <alignment horizontal="right" vertical="center" wrapText="1"/>
    </xf>
    <xf numFmtId="3" fontId="25" fillId="0" borderId="6" xfId="1" applyNumberFormat="1" applyFont="1" applyBorder="1" applyAlignment="1">
      <alignment horizontal="right" vertical="center" wrapText="1"/>
    </xf>
    <xf numFmtId="0" fontId="26" fillId="0" borderId="5" xfId="1" applyFont="1" applyBorder="1" applyAlignment="1">
      <alignment vertical="center" wrapText="1"/>
    </xf>
    <xf numFmtId="3" fontId="26" fillId="0" borderId="5" xfId="1" applyNumberFormat="1" applyFont="1" applyBorder="1" applyAlignment="1">
      <alignment horizontal="right" vertical="center" wrapText="1"/>
    </xf>
    <xf numFmtId="3" fontId="27" fillId="0" borderId="4" xfId="1" applyNumberFormat="1" applyFont="1" applyBorder="1" applyAlignment="1">
      <alignment horizontal="right" vertical="center" wrapText="1"/>
    </xf>
    <xf numFmtId="3" fontId="28" fillId="0" borderId="4" xfId="1" applyNumberFormat="1" applyFont="1" applyBorder="1" applyAlignment="1">
      <alignment horizontal="right" vertical="center" wrapText="1"/>
    </xf>
    <xf numFmtId="164" fontId="20" fillId="0" borderId="7" xfId="1" applyNumberFormat="1" applyFont="1" applyBorder="1" applyAlignment="1">
      <alignment vertical="center" wrapText="1"/>
    </xf>
    <xf numFmtId="3" fontId="20" fillId="0" borderId="7" xfId="1" applyNumberFormat="1" applyFont="1" applyBorder="1" applyAlignment="1">
      <alignment horizontal="right" vertical="center" wrapText="1"/>
    </xf>
    <xf numFmtId="3" fontId="27" fillId="0" borderId="7" xfId="1" applyNumberFormat="1" applyFont="1" applyBorder="1" applyAlignment="1">
      <alignment horizontal="right" vertical="center" wrapText="1"/>
    </xf>
    <xf numFmtId="0" fontId="13" fillId="2" borderId="2" xfId="1" applyFont="1" applyFill="1" applyBorder="1" applyAlignment="1">
      <alignment horizontal="center" vertical="center" wrapText="1"/>
    </xf>
    <xf numFmtId="3" fontId="13" fillId="2" borderId="2" xfId="1" applyNumberFormat="1" applyFont="1" applyFill="1" applyBorder="1" applyAlignment="1">
      <alignment horizontal="right" vertical="center" wrapText="1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3" fontId="29" fillId="0" borderId="0" xfId="1" applyNumberFormat="1" applyFont="1" applyAlignment="1">
      <alignment horizontal="centerContinuous" vertical="center"/>
    </xf>
    <xf numFmtId="0" fontId="1" fillId="0" borderId="0" xfId="1" applyFont="1" applyAlignment="1">
      <alignment horizontal="centerContinuous" vertical="center"/>
    </xf>
    <xf numFmtId="0" fontId="1" fillId="0" borderId="0" xfId="1" applyFont="1" applyBorder="1" applyAlignment="1">
      <alignment horizontal="centerContinuous" vertical="center" wrapText="1"/>
    </xf>
    <xf numFmtId="0" fontId="9" fillId="0" borderId="0" xfId="1" applyFont="1" applyBorder="1" applyAlignment="1">
      <alignment horizontal="centerContinuous" vertical="center"/>
    </xf>
    <xf numFmtId="0" fontId="9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3" fontId="9" fillId="0" borderId="0" xfId="1" applyNumberFormat="1" applyFont="1" applyBorder="1" applyAlignment="1">
      <alignment horizontal="center" vertical="center"/>
    </xf>
    <xf numFmtId="3" fontId="30" fillId="0" borderId="0" xfId="1" applyNumberFormat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9" fillId="0" borderId="0" xfId="1" applyFont="1" applyBorder="1" applyAlignment="1">
      <alignment horizontal="centerContinuous" vertical="center" wrapText="1"/>
    </xf>
    <xf numFmtId="0" fontId="1" fillId="0" borderId="0" xfId="1" applyFont="1" applyBorder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31" fillId="0" borderId="0" xfId="1" applyFont="1" applyBorder="1" applyAlignment="1">
      <alignment horizontal="centerContinuous" vertical="center"/>
    </xf>
    <xf numFmtId="0" fontId="31" fillId="0" borderId="0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/>
    </xf>
    <xf numFmtId="0" fontId="32" fillId="0" borderId="0" xfId="1" applyFont="1" applyAlignment="1">
      <alignment horizontal="centerContinuous" vertical="center"/>
    </xf>
    <xf numFmtId="0" fontId="31" fillId="0" borderId="0" xfId="1" applyFont="1" applyAlignment="1">
      <alignment horizontal="centerContinuous" vertical="center"/>
    </xf>
    <xf numFmtId="0" fontId="31" fillId="0" borderId="0" xfId="1" applyFont="1" applyBorder="1" applyAlignment="1">
      <alignment horizontal="centerContinuous" vertical="center" wrapText="1"/>
    </xf>
    <xf numFmtId="0" fontId="31" fillId="0" borderId="0" xfId="1" applyFont="1" applyAlignment="1">
      <alignment vertical="center"/>
    </xf>
    <xf numFmtId="3" fontId="1" fillId="0" borderId="0" xfId="1" applyNumberFormat="1"/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3" fontId="29" fillId="0" borderId="0" xfId="1" applyNumberFormat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Alignment="1">
      <alignment horizontal="center" vertical="center"/>
    </xf>
    <xf numFmtId="0" fontId="32" fillId="0" borderId="0" xfId="1" applyFont="1" applyAlignment="1">
      <alignment horizontal="center" vertical="center"/>
    </xf>
    <xf numFmtId="164" fontId="20" fillId="0" borderId="6" xfId="1" applyNumberFormat="1" applyFont="1" applyBorder="1" applyAlignment="1">
      <alignment vertical="center" wrapText="1"/>
    </xf>
    <xf numFmtId="3" fontId="30" fillId="0" borderId="0" xfId="1" applyNumberFormat="1" applyFont="1" applyAlignment="1">
      <alignment horizontal="center" vertical="center"/>
    </xf>
    <xf numFmtId="3" fontId="9" fillId="0" borderId="0" xfId="1" applyNumberFormat="1" applyFont="1" applyBorder="1" applyAlignment="1">
      <alignment horizontal="centerContinuous" vertical="center"/>
    </xf>
    <xf numFmtId="3" fontId="23" fillId="0" borderId="0" xfId="1" applyNumberFormat="1" applyFont="1" applyAlignment="1">
      <alignment vertical="center"/>
    </xf>
    <xf numFmtId="164" fontId="24" fillId="0" borderId="4" xfId="1" applyNumberFormat="1" applyFont="1" applyFill="1" applyBorder="1" applyAlignment="1">
      <alignment vertical="center" wrapText="1"/>
    </xf>
    <xf numFmtId="3" fontId="24" fillId="0" borderId="4" xfId="1" applyNumberFormat="1" applyFont="1" applyFill="1" applyBorder="1" applyAlignment="1">
      <alignment horizontal="right" vertical="center" wrapText="1"/>
    </xf>
    <xf numFmtId="3" fontId="20" fillId="0" borderId="4" xfId="1" applyNumberFormat="1" applyFont="1" applyFill="1" applyBorder="1" applyAlignment="1">
      <alignment horizontal="right" vertical="center" wrapText="1"/>
    </xf>
    <xf numFmtId="3" fontId="25" fillId="0" borderId="4" xfId="1" applyNumberFormat="1" applyFont="1" applyFill="1" applyBorder="1" applyAlignment="1">
      <alignment horizontal="right" vertical="center" wrapText="1"/>
    </xf>
    <xf numFmtId="3" fontId="17" fillId="0" borderId="0" xfId="1" applyNumberFormat="1" applyFont="1" applyFill="1" applyAlignment="1">
      <alignment vertical="center"/>
    </xf>
    <xf numFmtId="0" fontId="17" fillId="0" borderId="0" xfId="1" applyFont="1" applyFill="1" applyAlignment="1">
      <alignment vertical="center"/>
    </xf>
    <xf numFmtId="164" fontId="20" fillId="0" borderId="4" xfId="1" applyNumberFormat="1" applyFont="1" applyFill="1" applyBorder="1" applyAlignment="1">
      <alignment vertical="center" wrapText="1"/>
    </xf>
    <xf numFmtId="164" fontId="20" fillId="0" borderId="7" xfId="1" applyNumberFormat="1" applyFont="1" applyFill="1" applyBorder="1" applyAlignment="1">
      <alignment vertical="center" wrapText="1"/>
    </xf>
    <xf numFmtId="164" fontId="24" fillId="0" borderId="6" xfId="1" applyNumberFormat="1" applyFont="1" applyFill="1" applyBorder="1" applyAlignment="1">
      <alignment vertical="center" wrapText="1"/>
    </xf>
    <xf numFmtId="0" fontId="26" fillId="0" borderId="5" xfId="1" applyFont="1" applyFill="1" applyBorder="1" applyAlignment="1">
      <alignment vertical="center" wrapText="1"/>
    </xf>
    <xf numFmtId="0" fontId="13" fillId="0" borderId="2" xfId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164" fontId="24" fillId="3" borderId="4" xfId="1" applyNumberFormat="1" applyFont="1" applyFill="1" applyBorder="1" applyAlignment="1">
      <alignment vertical="center" wrapText="1"/>
    </xf>
  </cellXfs>
  <cellStyles count="7">
    <cellStyle name="Comma 2" xfId="4" xr:uid="{00000000-0005-0000-0000-000000000000}"/>
    <cellStyle name="Currency 2" xfId="5" xr:uid="{00000000-0005-0000-0000-000001000000}"/>
    <cellStyle name="Normal" xfId="0" builtinId="0"/>
    <cellStyle name="Normal 2" xfId="6" xr:uid="{00000000-0005-0000-0000-000003000000}"/>
    <cellStyle name="Normal 2 2" xfId="3" xr:uid="{00000000-0005-0000-0000-000004000000}"/>
    <cellStyle name="Normal 3" xfId="1" xr:uid="{00000000-0005-0000-0000-000005000000}"/>
    <cellStyle name="Normal 3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2</xdr:row>
      <xdr:rowOff>247650</xdr:rowOff>
    </xdr:from>
    <xdr:to>
      <xdr:col>0</xdr:col>
      <xdr:colOff>1733550</xdr:colOff>
      <xdr:row>2</xdr:row>
      <xdr:rowOff>247650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 noChangeShapeType="1"/>
        </xdr:cNvCxnSpPr>
      </xdr:nvCxnSpPr>
      <xdr:spPr bwMode="auto">
        <a:xfrm flipV="1">
          <a:off x="657225" y="742950"/>
          <a:ext cx="1076325" cy="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47625</xdr:rowOff>
    </xdr:from>
    <xdr:to>
      <xdr:col>0</xdr:col>
      <xdr:colOff>1733550</xdr:colOff>
      <xdr:row>3</xdr:row>
      <xdr:rowOff>47625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>
          <a:cxnSpLocks noChangeShapeType="1"/>
        </xdr:cNvCxnSpPr>
      </xdr:nvCxnSpPr>
      <xdr:spPr bwMode="auto">
        <a:xfrm flipV="1">
          <a:off x="657225" y="790575"/>
          <a:ext cx="1076325" cy="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19050</xdr:rowOff>
    </xdr:from>
    <xdr:to>
      <xdr:col>0</xdr:col>
      <xdr:colOff>1733550</xdr:colOff>
      <xdr:row>3</xdr:row>
      <xdr:rowOff>19050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>
          <a:cxnSpLocks noChangeShapeType="1"/>
        </xdr:cNvCxnSpPr>
      </xdr:nvCxnSpPr>
      <xdr:spPr bwMode="auto">
        <a:xfrm flipV="1">
          <a:off x="657225" y="762000"/>
          <a:ext cx="1076325" cy="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19050</xdr:rowOff>
    </xdr:from>
    <xdr:to>
      <xdr:col>0</xdr:col>
      <xdr:colOff>1733550</xdr:colOff>
      <xdr:row>3</xdr:row>
      <xdr:rowOff>19050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>
          <a:cxnSpLocks noChangeShapeType="1"/>
        </xdr:cNvCxnSpPr>
      </xdr:nvCxnSpPr>
      <xdr:spPr bwMode="auto">
        <a:xfrm flipV="1">
          <a:off x="657225" y="762000"/>
          <a:ext cx="1076325" cy="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  <pageSetUpPr fitToPage="1"/>
  </sheetPr>
  <dimension ref="A1:O34"/>
  <sheetViews>
    <sheetView showGridLines="0" showZeros="0" tabSelected="1" zoomScaleNormal="100" workbookViewId="0">
      <pane xSplit="12" ySplit="7" topLeftCell="M8" activePane="bottomRight" state="frozen"/>
      <selection pane="topRight" activeCell="M1" sqref="M1"/>
      <selection pane="bottomLeft" activeCell="A9" sqref="A9"/>
      <selection pane="bottomRight" activeCell="I26" sqref="I26"/>
    </sheetView>
  </sheetViews>
  <sheetFormatPr defaultColWidth="13.75" defaultRowHeight="15.75" x14ac:dyDescent="0.25"/>
  <cols>
    <col min="1" max="1" width="32.875" style="2" customWidth="1"/>
    <col min="2" max="12" width="14.625" style="2" customWidth="1"/>
    <col min="13" max="13" width="15.5" style="2" customWidth="1"/>
    <col min="14" max="14" width="15.875" style="2" bestFit="1" customWidth="1"/>
    <col min="15" max="15" width="14.875" style="2" bestFit="1" customWidth="1"/>
    <col min="16" max="256" width="13.75" style="2"/>
    <col min="257" max="257" width="32.875" style="2" customWidth="1"/>
    <col min="258" max="268" width="14.625" style="2" customWidth="1"/>
    <col min="269" max="269" width="15.5" style="2" customWidth="1"/>
    <col min="270" max="270" width="15.875" style="2" bestFit="1" customWidth="1"/>
    <col min="271" max="512" width="13.75" style="2"/>
    <col min="513" max="513" width="32.875" style="2" customWidth="1"/>
    <col min="514" max="524" width="14.625" style="2" customWidth="1"/>
    <col min="525" max="525" width="15.5" style="2" customWidth="1"/>
    <col min="526" max="526" width="15.875" style="2" bestFit="1" customWidth="1"/>
    <col min="527" max="768" width="13.75" style="2"/>
    <col min="769" max="769" width="32.875" style="2" customWidth="1"/>
    <col min="770" max="780" width="14.625" style="2" customWidth="1"/>
    <col min="781" max="781" width="15.5" style="2" customWidth="1"/>
    <col min="782" max="782" width="15.875" style="2" bestFit="1" customWidth="1"/>
    <col min="783" max="1024" width="13.75" style="2"/>
    <col min="1025" max="1025" width="32.875" style="2" customWidth="1"/>
    <col min="1026" max="1036" width="14.625" style="2" customWidth="1"/>
    <col min="1037" max="1037" width="15.5" style="2" customWidth="1"/>
    <col min="1038" max="1038" width="15.875" style="2" bestFit="1" customWidth="1"/>
    <col min="1039" max="1280" width="13.75" style="2"/>
    <col min="1281" max="1281" width="32.875" style="2" customWidth="1"/>
    <col min="1282" max="1292" width="14.625" style="2" customWidth="1"/>
    <col min="1293" max="1293" width="15.5" style="2" customWidth="1"/>
    <col min="1294" max="1294" width="15.875" style="2" bestFit="1" customWidth="1"/>
    <col min="1295" max="1536" width="13.75" style="2"/>
    <col min="1537" max="1537" width="32.875" style="2" customWidth="1"/>
    <col min="1538" max="1548" width="14.625" style="2" customWidth="1"/>
    <col min="1549" max="1549" width="15.5" style="2" customWidth="1"/>
    <col min="1550" max="1550" width="15.875" style="2" bestFit="1" customWidth="1"/>
    <col min="1551" max="1792" width="13.75" style="2"/>
    <col min="1793" max="1793" width="32.875" style="2" customWidth="1"/>
    <col min="1794" max="1804" width="14.625" style="2" customWidth="1"/>
    <col min="1805" max="1805" width="15.5" style="2" customWidth="1"/>
    <col min="1806" max="1806" width="15.875" style="2" bestFit="1" customWidth="1"/>
    <col min="1807" max="2048" width="13.75" style="2"/>
    <col min="2049" max="2049" width="32.875" style="2" customWidth="1"/>
    <col min="2050" max="2060" width="14.625" style="2" customWidth="1"/>
    <col min="2061" max="2061" width="15.5" style="2" customWidth="1"/>
    <col min="2062" max="2062" width="15.875" style="2" bestFit="1" customWidth="1"/>
    <col min="2063" max="2304" width="13.75" style="2"/>
    <col min="2305" max="2305" width="32.875" style="2" customWidth="1"/>
    <col min="2306" max="2316" width="14.625" style="2" customWidth="1"/>
    <col min="2317" max="2317" width="15.5" style="2" customWidth="1"/>
    <col min="2318" max="2318" width="15.875" style="2" bestFit="1" customWidth="1"/>
    <col min="2319" max="2560" width="13.75" style="2"/>
    <col min="2561" max="2561" width="32.875" style="2" customWidth="1"/>
    <col min="2562" max="2572" width="14.625" style="2" customWidth="1"/>
    <col min="2573" max="2573" width="15.5" style="2" customWidth="1"/>
    <col min="2574" max="2574" width="15.875" style="2" bestFit="1" customWidth="1"/>
    <col min="2575" max="2816" width="13.75" style="2"/>
    <col min="2817" max="2817" width="32.875" style="2" customWidth="1"/>
    <col min="2818" max="2828" width="14.625" style="2" customWidth="1"/>
    <col min="2829" max="2829" width="15.5" style="2" customWidth="1"/>
    <col min="2830" max="2830" width="15.875" style="2" bestFit="1" customWidth="1"/>
    <col min="2831" max="3072" width="13.75" style="2"/>
    <col min="3073" max="3073" width="32.875" style="2" customWidth="1"/>
    <col min="3074" max="3084" width="14.625" style="2" customWidth="1"/>
    <col min="3085" max="3085" width="15.5" style="2" customWidth="1"/>
    <col min="3086" max="3086" width="15.875" style="2" bestFit="1" customWidth="1"/>
    <col min="3087" max="3328" width="13.75" style="2"/>
    <col min="3329" max="3329" width="32.875" style="2" customWidth="1"/>
    <col min="3330" max="3340" width="14.625" style="2" customWidth="1"/>
    <col min="3341" max="3341" width="15.5" style="2" customWidth="1"/>
    <col min="3342" max="3342" width="15.875" style="2" bestFit="1" customWidth="1"/>
    <col min="3343" max="3584" width="13.75" style="2"/>
    <col min="3585" max="3585" width="32.875" style="2" customWidth="1"/>
    <col min="3586" max="3596" width="14.625" style="2" customWidth="1"/>
    <col min="3597" max="3597" width="15.5" style="2" customWidth="1"/>
    <col min="3598" max="3598" width="15.875" style="2" bestFit="1" customWidth="1"/>
    <col min="3599" max="3840" width="13.75" style="2"/>
    <col min="3841" max="3841" width="32.875" style="2" customWidth="1"/>
    <col min="3842" max="3852" width="14.625" style="2" customWidth="1"/>
    <col min="3853" max="3853" width="15.5" style="2" customWidth="1"/>
    <col min="3854" max="3854" width="15.875" style="2" bestFit="1" customWidth="1"/>
    <col min="3855" max="4096" width="13.75" style="2"/>
    <col min="4097" max="4097" width="32.875" style="2" customWidth="1"/>
    <col min="4098" max="4108" width="14.625" style="2" customWidth="1"/>
    <col min="4109" max="4109" width="15.5" style="2" customWidth="1"/>
    <col min="4110" max="4110" width="15.875" style="2" bestFit="1" customWidth="1"/>
    <col min="4111" max="4352" width="13.75" style="2"/>
    <col min="4353" max="4353" width="32.875" style="2" customWidth="1"/>
    <col min="4354" max="4364" width="14.625" style="2" customWidth="1"/>
    <col min="4365" max="4365" width="15.5" style="2" customWidth="1"/>
    <col min="4366" max="4366" width="15.875" style="2" bestFit="1" customWidth="1"/>
    <col min="4367" max="4608" width="13.75" style="2"/>
    <col min="4609" max="4609" width="32.875" style="2" customWidth="1"/>
    <col min="4610" max="4620" width="14.625" style="2" customWidth="1"/>
    <col min="4621" max="4621" width="15.5" style="2" customWidth="1"/>
    <col min="4622" max="4622" width="15.875" style="2" bestFit="1" customWidth="1"/>
    <col min="4623" max="4864" width="13.75" style="2"/>
    <col min="4865" max="4865" width="32.875" style="2" customWidth="1"/>
    <col min="4866" max="4876" width="14.625" style="2" customWidth="1"/>
    <col min="4877" max="4877" width="15.5" style="2" customWidth="1"/>
    <col min="4878" max="4878" width="15.875" style="2" bestFit="1" customWidth="1"/>
    <col min="4879" max="5120" width="13.75" style="2"/>
    <col min="5121" max="5121" width="32.875" style="2" customWidth="1"/>
    <col min="5122" max="5132" width="14.625" style="2" customWidth="1"/>
    <col min="5133" max="5133" width="15.5" style="2" customWidth="1"/>
    <col min="5134" max="5134" width="15.875" style="2" bestFit="1" customWidth="1"/>
    <col min="5135" max="5376" width="13.75" style="2"/>
    <col min="5377" max="5377" width="32.875" style="2" customWidth="1"/>
    <col min="5378" max="5388" width="14.625" style="2" customWidth="1"/>
    <col min="5389" max="5389" width="15.5" style="2" customWidth="1"/>
    <col min="5390" max="5390" width="15.875" style="2" bestFit="1" customWidth="1"/>
    <col min="5391" max="5632" width="13.75" style="2"/>
    <col min="5633" max="5633" width="32.875" style="2" customWidth="1"/>
    <col min="5634" max="5644" width="14.625" style="2" customWidth="1"/>
    <col min="5645" max="5645" width="15.5" style="2" customWidth="1"/>
    <col min="5646" max="5646" width="15.875" style="2" bestFit="1" customWidth="1"/>
    <col min="5647" max="5888" width="13.75" style="2"/>
    <col min="5889" max="5889" width="32.875" style="2" customWidth="1"/>
    <col min="5890" max="5900" width="14.625" style="2" customWidth="1"/>
    <col min="5901" max="5901" width="15.5" style="2" customWidth="1"/>
    <col min="5902" max="5902" width="15.875" style="2" bestFit="1" customWidth="1"/>
    <col min="5903" max="6144" width="13.75" style="2"/>
    <col min="6145" max="6145" width="32.875" style="2" customWidth="1"/>
    <col min="6146" max="6156" width="14.625" style="2" customWidth="1"/>
    <col min="6157" max="6157" width="15.5" style="2" customWidth="1"/>
    <col min="6158" max="6158" width="15.875" style="2" bestFit="1" customWidth="1"/>
    <col min="6159" max="6400" width="13.75" style="2"/>
    <col min="6401" max="6401" width="32.875" style="2" customWidth="1"/>
    <col min="6402" max="6412" width="14.625" style="2" customWidth="1"/>
    <col min="6413" max="6413" width="15.5" style="2" customWidth="1"/>
    <col min="6414" max="6414" width="15.875" style="2" bestFit="1" customWidth="1"/>
    <col min="6415" max="6656" width="13.75" style="2"/>
    <col min="6657" max="6657" width="32.875" style="2" customWidth="1"/>
    <col min="6658" max="6668" width="14.625" style="2" customWidth="1"/>
    <col min="6669" max="6669" width="15.5" style="2" customWidth="1"/>
    <col min="6670" max="6670" width="15.875" style="2" bestFit="1" customWidth="1"/>
    <col min="6671" max="6912" width="13.75" style="2"/>
    <col min="6913" max="6913" width="32.875" style="2" customWidth="1"/>
    <col min="6914" max="6924" width="14.625" style="2" customWidth="1"/>
    <col min="6925" max="6925" width="15.5" style="2" customWidth="1"/>
    <col min="6926" max="6926" width="15.875" style="2" bestFit="1" customWidth="1"/>
    <col min="6927" max="7168" width="13.75" style="2"/>
    <col min="7169" max="7169" width="32.875" style="2" customWidth="1"/>
    <col min="7170" max="7180" width="14.625" style="2" customWidth="1"/>
    <col min="7181" max="7181" width="15.5" style="2" customWidth="1"/>
    <col min="7182" max="7182" width="15.875" style="2" bestFit="1" customWidth="1"/>
    <col min="7183" max="7424" width="13.75" style="2"/>
    <col min="7425" max="7425" width="32.875" style="2" customWidth="1"/>
    <col min="7426" max="7436" width="14.625" style="2" customWidth="1"/>
    <col min="7437" max="7437" width="15.5" style="2" customWidth="1"/>
    <col min="7438" max="7438" width="15.875" style="2" bestFit="1" customWidth="1"/>
    <col min="7439" max="7680" width="13.75" style="2"/>
    <col min="7681" max="7681" width="32.875" style="2" customWidth="1"/>
    <col min="7682" max="7692" width="14.625" style="2" customWidth="1"/>
    <col min="7693" max="7693" width="15.5" style="2" customWidth="1"/>
    <col min="7694" max="7694" width="15.875" style="2" bestFit="1" customWidth="1"/>
    <col min="7695" max="7936" width="13.75" style="2"/>
    <col min="7937" max="7937" width="32.875" style="2" customWidth="1"/>
    <col min="7938" max="7948" width="14.625" style="2" customWidth="1"/>
    <col min="7949" max="7949" width="15.5" style="2" customWidth="1"/>
    <col min="7950" max="7950" width="15.875" style="2" bestFit="1" customWidth="1"/>
    <col min="7951" max="8192" width="13.75" style="2"/>
    <col min="8193" max="8193" width="32.875" style="2" customWidth="1"/>
    <col min="8194" max="8204" width="14.625" style="2" customWidth="1"/>
    <col min="8205" max="8205" width="15.5" style="2" customWidth="1"/>
    <col min="8206" max="8206" width="15.875" style="2" bestFit="1" customWidth="1"/>
    <col min="8207" max="8448" width="13.75" style="2"/>
    <col min="8449" max="8449" width="32.875" style="2" customWidth="1"/>
    <col min="8450" max="8460" width="14.625" style="2" customWidth="1"/>
    <col min="8461" max="8461" width="15.5" style="2" customWidth="1"/>
    <col min="8462" max="8462" width="15.875" style="2" bestFit="1" customWidth="1"/>
    <col min="8463" max="8704" width="13.75" style="2"/>
    <col min="8705" max="8705" width="32.875" style="2" customWidth="1"/>
    <col min="8706" max="8716" width="14.625" style="2" customWidth="1"/>
    <col min="8717" max="8717" width="15.5" style="2" customWidth="1"/>
    <col min="8718" max="8718" width="15.875" style="2" bestFit="1" customWidth="1"/>
    <col min="8719" max="8960" width="13.75" style="2"/>
    <col min="8961" max="8961" width="32.875" style="2" customWidth="1"/>
    <col min="8962" max="8972" width="14.625" style="2" customWidth="1"/>
    <col min="8973" max="8973" width="15.5" style="2" customWidth="1"/>
    <col min="8974" max="8974" width="15.875" style="2" bestFit="1" customWidth="1"/>
    <col min="8975" max="9216" width="13.75" style="2"/>
    <col min="9217" max="9217" width="32.875" style="2" customWidth="1"/>
    <col min="9218" max="9228" width="14.625" style="2" customWidth="1"/>
    <col min="9229" max="9229" width="15.5" style="2" customWidth="1"/>
    <col min="9230" max="9230" width="15.875" style="2" bestFit="1" customWidth="1"/>
    <col min="9231" max="9472" width="13.75" style="2"/>
    <col min="9473" max="9473" width="32.875" style="2" customWidth="1"/>
    <col min="9474" max="9484" width="14.625" style="2" customWidth="1"/>
    <col min="9485" max="9485" width="15.5" style="2" customWidth="1"/>
    <col min="9486" max="9486" width="15.875" style="2" bestFit="1" customWidth="1"/>
    <col min="9487" max="9728" width="13.75" style="2"/>
    <col min="9729" max="9729" width="32.875" style="2" customWidth="1"/>
    <col min="9730" max="9740" width="14.625" style="2" customWidth="1"/>
    <col min="9741" max="9741" width="15.5" style="2" customWidth="1"/>
    <col min="9742" max="9742" width="15.875" style="2" bestFit="1" customWidth="1"/>
    <col min="9743" max="9984" width="13.75" style="2"/>
    <col min="9985" max="9985" width="32.875" style="2" customWidth="1"/>
    <col min="9986" max="9996" width="14.625" style="2" customWidth="1"/>
    <col min="9997" max="9997" width="15.5" style="2" customWidth="1"/>
    <col min="9998" max="9998" width="15.875" style="2" bestFit="1" customWidth="1"/>
    <col min="9999" max="10240" width="13.75" style="2"/>
    <col min="10241" max="10241" width="32.875" style="2" customWidth="1"/>
    <col min="10242" max="10252" width="14.625" style="2" customWidth="1"/>
    <col min="10253" max="10253" width="15.5" style="2" customWidth="1"/>
    <col min="10254" max="10254" width="15.875" style="2" bestFit="1" customWidth="1"/>
    <col min="10255" max="10496" width="13.75" style="2"/>
    <col min="10497" max="10497" width="32.875" style="2" customWidth="1"/>
    <col min="10498" max="10508" width="14.625" style="2" customWidth="1"/>
    <col min="10509" max="10509" width="15.5" style="2" customWidth="1"/>
    <col min="10510" max="10510" width="15.875" style="2" bestFit="1" customWidth="1"/>
    <col min="10511" max="10752" width="13.75" style="2"/>
    <col min="10753" max="10753" width="32.875" style="2" customWidth="1"/>
    <col min="10754" max="10764" width="14.625" style="2" customWidth="1"/>
    <col min="10765" max="10765" width="15.5" style="2" customWidth="1"/>
    <col min="10766" max="10766" width="15.875" style="2" bestFit="1" customWidth="1"/>
    <col min="10767" max="11008" width="13.75" style="2"/>
    <col min="11009" max="11009" width="32.875" style="2" customWidth="1"/>
    <col min="11010" max="11020" width="14.625" style="2" customWidth="1"/>
    <col min="11021" max="11021" width="15.5" style="2" customWidth="1"/>
    <col min="11022" max="11022" width="15.875" style="2" bestFit="1" customWidth="1"/>
    <col min="11023" max="11264" width="13.75" style="2"/>
    <col min="11265" max="11265" width="32.875" style="2" customWidth="1"/>
    <col min="11266" max="11276" width="14.625" style="2" customWidth="1"/>
    <col min="11277" max="11277" width="15.5" style="2" customWidth="1"/>
    <col min="11278" max="11278" width="15.875" style="2" bestFit="1" customWidth="1"/>
    <col min="11279" max="11520" width="13.75" style="2"/>
    <col min="11521" max="11521" width="32.875" style="2" customWidth="1"/>
    <col min="11522" max="11532" width="14.625" style="2" customWidth="1"/>
    <col min="11533" max="11533" width="15.5" style="2" customWidth="1"/>
    <col min="11534" max="11534" width="15.875" style="2" bestFit="1" customWidth="1"/>
    <col min="11535" max="11776" width="13.75" style="2"/>
    <col min="11777" max="11777" width="32.875" style="2" customWidth="1"/>
    <col min="11778" max="11788" width="14.625" style="2" customWidth="1"/>
    <col min="11789" max="11789" width="15.5" style="2" customWidth="1"/>
    <col min="11790" max="11790" width="15.875" style="2" bestFit="1" customWidth="1"/>
    <col min="11791" max="12032" width="13.75" style="2"/>
    <col min="12033" max="12033" width="32.875" style="2" customWidth="1"/>
    <col min="12034" max="12044" width="14.625" style="2" customWidth="1"/>
    <col min="12045" max="12045" width="15.5" style="2" customWidth="1"/>
    <col min="12046" max="12046" width="15.875" style="2" bestFit="1" customWidth="1"/>
    <col min="12047" max="12288" width="13.75" style="2"/>
    <col min="12289" max="12289" width="32.875" style="2" customWidth="1"/>
    <col min="12290" max="12300" width="14.625" style="2" customWidth="1"/>
    <col min="12301" max="12301" width="15.5" style="2" customWidth="1"/>
    <col min="12302" max="12302" width="15.875" style="2" bestFit="1" customWidth="1"/>
    <col min="12303" max="12544" width="13.75" style="2"/>
    <col min="12545" max="12545" width="32.875" style="2" customWidth="1"/>
    <col min="12546" max="12556" width="14.625" style="2" customWidth="1"/>
    <col min="12557" max="12557" width="15.5" style="2" customWidth="1"/>
    <col min="12558" max="12558" width="15.875" style="2" bestFit="1" customWidth="1"/>
    <col min="12559" max="12800" width="13.75" style="2"/>
    <col min="12801" max="12801" width="32.875" style="2" customWidth="1"/>
    <col min="12802" max="12812" width="14.625" style="2" customWidth="1"/>
    <col min="12813" max="12813" width="15.5" style="2" customWidth="1"/>
    <col min="12814" max="12814" width="15.875" style="2" bestFit="1" customWidth="1"/>
    <col min="12815" max="13056" width="13.75" style="2"/>
    <col min="13057" max="13057" width="32.875" style="2" customWidth="1"/>
    <col min="13058" max="13068" width="14.625" style="2" customWidth="1"/>
    <col min="13069" max="13069" width="15.5" style="2" customWidth="1"/>
    <col min="13070" max="13070" width="15.875" style="2" bestFit="1" customWidth="1"/>
    <col min="13071" max="13312" width="13.75" style="2"/>
    <col min="13313" max="13313" width="32.875" style="2" customWidth="1"/>
    <col min="13314" max="13324" width="14.625" style="2" customWidth="1"/>
    <col min="13325" max="13325" width="15.5" style="2" customWidth="1"/>
    <col min="13326" max="13326" width="15.875" style="2" bestFit="1" customWidth="1"/>
    <col min="13327" max="13568" width="13.75" style="2"/>
    <col min="13569" max="13569" width="32.875" style="2" customWidth="1"/>
    <col min="13570" max="13580" width="14.625" style="2" customWidth="1"/>
    <col min="13581" max="13581" width="15.5" style="2" customWidth="1"/>
    <col min="13582" max="13582" width="15.875" style="2" bestFit="1" customWidth="1"/>
    <col min="13583" max="13824" width="13.75" style="2"/>
    <col min="13825" max="13825" width="32.875" style="2" customWidth="1"/>
    <col min="13826" max="13836" width="14.625" style="2" customWidth="1"/>
    <col min="13837" max="13837" width="15.5" style="2" customWidth="1"/>
    <col min="13838" max="13838" width="15.875" style="2" bestFit="1" customWidth="1"/>
    <col min="13839" max="14080" width="13.75" style="2"/>
    <col min="14081" max="14081" width="32.875" style="2" customWidth="1"/>
    <col min="14082" max="14092" width="14.625" style="2" customWidth="1"/>
    <col min="14093" max="14093" width="15.5" style="2" customWidth="1"/>
    <col min="14094" max="14094" width="15.875" style="2" bestFit="1" customWidth="1"/>
    <col min="14095" max="14336" width="13.75" style="2"/>
    <col min="14337" max="14337" width="32.875" style="2" customWidth="1"/>
    <col min="14338" max="14348" width="14.625" style="2" customWidth="1"/>
    <col min="14349" max="14349" width="15.5" style="2" customWidth="1"/>
    <col min="14350" max="14350" width="15.875" style="2" bestFit="1" customWidth="1"/>
    <col min="14351" max="14592" width="13.75" style="2"/>
    <col min="14593" max="14593" width="32.875" style="2" customWidth="1"/>
    <col min="14594" max="14604" width="14.625" style="2" customWidth="1"/>
    <col min="14605" max="14605" width="15.5" style="2" customWidth="1"/>
    <col min="14606" max="14606" width="15.875" style="2" bestFit="1" customWidth="1"/>
    <col min="14607" max="14848" width="13.75" style="2"/>
    <col min="14849" max="14849" width="32.875" style="2" customWidth="1"/>
    <col min="14850" max="14860" width="14.625" style="2" customWidth="1"/>
    <col min="14861" max="14861" width="15.5" style="2" customWidth="1"/>
    <col min="14862" max="14862" width="15.875" style="2" bestFit="1" customWidth="1"/>
    <col min="14863" max="15104" width="13.75" style="2"/>
    <col min="15105" max="15105" width="32.875" style="2" customWidth="1"/>
    <col min="15106" max="15116" width="14.625" style="2" customWidth="1"/>
    <col min="15117" max="15117" width="15.5" style="2" customWidth="1"/>
    <col min="15118" max="15118" width="15.875" style="2" bestFit="1" customWidth="1"/>
    <col min="15119" max="15360" width="13.75" style="2"/>
    <col min="15361" max="15361" width="32.875" style="2" customWidth="1"/>
    <col min="15362" max="15372" width="14.625" style="2" customWidth="1"/>
    <col min="15373" max="15373" width="15.5" style="2" customWidth="1"/>
    <col min="15374" max="15374" width="15.875" style="2" bestFit="1" customWidth="1"/>
    <col min="15375" max="15616" width="13.75" style="2"/>
    <col min="15617" max="15617" width="32.875" style="2" customWidth="1"/>
    <col min="15618" max="15628" width="14.625" style="2" customWidth="1"/>
    <col min="15629" max="15629" width="15.5" style="2" customWidth="1"/>
    <col min="15630" max="15630" width="15.875" style="2" bestFit="1" customWidth="1"/>
    <col min="15631" max="15872" width="13.75" style="2"/>
    <col min="15873" max="15873" width="32.875" style="2" customWidth="1"/>
    <col min="15874" max="15884" width="14.625" style="2" customWidth="1"/>
    <col min="15885" max="15885" width="15.5" style="2" customWidth="1"/>
    <col min="15886" max="15886" width="15.875" style="2" bestFit="1" customWidth="1"/>
    <col min="15887" max="16128" width="13.75" style="2"/>
    <col min="16129" max="16129" width="32.875" style="2" customWidth="1"/>
    <col min="16130" max="16140" width="14.625" style="2" customWidth="1"/>
    <col min="16141" max="16141" width="15.5" style="2" customWidth="1"/>
    <col min="16142" max="16142" width="15.875" style="2" bestFit="1" customWidth="1"/>
    <col min="16143" max="16384" width="13.75" style="2"/>
  </cols>
  <sheetData>
    <row r="1" spans="1:15" ht="21.95" customHeight="1" x14ac:dyDescent="0.3">
      <c r="A1" s="1" t="s">
        <v>0</v>
      </c>
      <c r="C1" s="88" t="s">
        <v>51</v>
      </c>
      <c r="D1" s="88"/>
      <c r="E1" s="88"/>
      <c r="F1" s="88"/>
      <c r="G1" s="88"/>
      <c r="H1" s="88"/>
      <c r="I1" s="88"/>
      <c r="J1" s="3"/>
      <c r="K1" s="4"/>
      <c r="L1" s="5" t="s">
        <v>1</v>
      </c>
    </row>
    <row r="2" spans="1:15" ht="17.25" x14ac:dyDescent="0.3">
      <c r="A2" s="6" t="s">
        <v>2</v>
      </c>
      <c r="C2" s="88"/>
      <c r="D2" s="88"/>
      <c r="E2" s="88"/>
      <c r="F2" s="88"/>
      <c r="G2" s="88"/>
      <c r="H2" s="88"/>
      <c r="I2" s="88"/>
      <c r="J2" s="3"/>
      <c r="K2" s="4"/>
    </row>
    <row r="3" spans="1:15" ht="21.95" customHeight="1" x14ac:dyDescent="0.3">
      <c r="A3" s="6" t="s">
        <v>3</v>
      </c>
      <c r="D3" s="7"/>
      <c r="E3" s="7"/>
      <c r="F3" s="8" t="s">
        <v>42</v>
      </c>
      <c r="G3" s="7"/>
      <c r="H3" s="7"/>
      <c r="I3" s="7"/>
      <c r="J3" s="3"/>
      <c r="K3" s="4"/>
    </row>
    <row r="4" spans="1:15" ht="20.100000000000001" customHeight="1" x14ac:dyDescent="0.3">
      <c r="A4" s="9"/>
      <c r="C4" s="7"/>
      <c r="D4" s="7"/>
      <c r="E4" s="7"/>
      <c r="F4" s="7"/>
      <c r="G4" s="7"/>
      <c r="H4" s="7"/>
      <c r="I4" s="7"/>
      <c r="J4" s="3"/>
      <c r="K4" s="4"/>
      <c r="L4" s="10" t="s">
        <v>4</v>
      </c>
    </row>
    <row r="5" spans="1:15" s="11" customFormat="1" ht="24.95" customHeight="1" x14ac:dyDescent="0.25">
      <c r="A5" s="87" t="s">
        <v>5</v>
      </c>
      <c r="B5" s="87" t="s">
        <v>52</v>
      </c>
      <c r="C5" s="89" t="s">
        <v>54</v>
      </c>
      <c r="D5" s="89"/>
      <c r="E5" s="89"/>
      <c r="F5" s="89"/>
      <c r="G5" s="89" t="s">
        <v>55</v>
      </c>
      <c r="H5" s="89"/>
      <c r="I5" s="89"/>
      <c r="J5" s="89"/>
      <c r="K5" s="89"/>
      <c r="L5" s="87" t="s">
        <v>53</v>
      </c>
    </row>
    <row r="6" spans="1:15" s="11" customFormat="1" ht="35.1" customHeight="1" x14ac:dyDescent="0.25">
      <c r="A6" s="87"/>
      <c r="B6" s="87"/>
      <c r="C6" s="12" t="s">
        <v>6</v>
      </c>
      <c r="D6" s="12" t="s">
        <v>7</v>
      </c>
      <c r="E6" s="13" t="s">
        <v>8</v>
      </c>
      <c r="F6" s="12" t="s">
        <v>9</v>
      </c>
      <c r="G6" s="14" t="s">
        <v>10</v>
      </c>
      <c r="H6" s="12" t="s">
        <v>11</v>
      </c>
      <c r="I6" s="12" t="s">
        <v>12</v>
      </c>
      <c r="J6" s="15" t="s">
        <v>8</v>
      </c>
      <c r="K6" s="12" t="s">
        <v>13</v>
      </c>
      <c r="L6" s="87"/>
    </row>
    <row r="7" spans="1:15" s="18" customFormat="1" ht="20.100000000000001" customHeight="1" x14ac:dyDescent="0.25">
      <c r="A7" s="16" t="s">
        <v>14</v>
      </c>
      <c r="B7" s="16">
        <v>1</v>
      </c>
      <c r="C7" s="17">
        <v>2</v>
      </c>
      <c r="D7" s="16">
        <v>3</v>
      </c>
      <c r="E7" s="17">
        <v>4</v>
      </c>
      <c r="F7" s="16" t="s">
        <v>15</v>
      </c>
      <c r="G7" s="17">
        <v>6</v>
      </c>
      <c r="H7" s="16">
        <v>7</v>
      </c>
      <c r="I7" s="17">
        <v>8</v>
      </c>
      <c r="J7" s="17">
        <v>9</v>
      </c>
      <c r="K7" s="16" t="s">
        <v>16</v>
      </c>
      <c r="L7" s="17" t="s">
        <v>17</v>
      </c>
    </row>
    <row r="8" spans="1:15" s="18" customFormat="1" ht="30" customHeight="1" x14ac:dyDescent="0.25">
      <c r="A8" s="23" t="s">
        <v>39</v>
      </c>
      <c r="B8" s="24">
        <f>B9+B15</f>
        <v>88899842224</v>
      </c>
      <c r="C8" s="24">
        <f>C9+C15</f>
        <v>23631156927.720001</v>
      </c>
      <c r="D8" s="24">
        <f t="shared" ref="D8:L8" si="0">D9+D15</f>
        <v>57125000</v>
      </c>
      <c r="E8" s="24">
        <f t="shared" si="0"/>
        <v>0</v>
      </c>
      <c r="F8" s="24">
        <f t="shared" si="0"/>
        <v>23688281927.720001</v>
      </c>
      <c r="G8" s="24">
        <f t="shared" si="0"/>
        <v>3816565535</v>
      </c>
      <c r="H8" s="24">
        <f t="shared" si="0"/>
        <v>8878031237</v>
      </c>
      <c r="I8" s="24">
        <f t="shared" si="0"/>
        <v>0</v>
      </c>
      <c r="J8" s="24">
        <f t="shared" si="0"/>
        <v>0</v>
      </c>
      <c r="K8" s="24">
        <f t="shared" si="0"/>
        <v>12694596772</v>
      </c>
      <c r="L8" s="24">
        <f t="shared" si="0"/>
        <v>99893527379.720001</v>
      </c>
    </row>
    <row r="9" spans="1:15" s="27" customFormat="1" ht="26.1" customHeight="1" x14ac:dyDescent="0.25">
      <c r="A9" s="25" t="s">
        <v>41</v>
      </c>
      <c r="B9" s="26">
        <f>SUM(B10:B14)</f>
        <v>49920213677</v>
      </c>
      <c r="C9" s="26">
        <f t="shared" ref="C9:L9" si="1">SUM(C10:C14)</f>
        <v>0</v>
      </c>
      <c r="D9" s="26">
        <f t="shared" si="1"/>
        <v>57125000</v>
      </c>
      <c r="E9" s="26">
        <f t="shared" si="1"/>
        <v>0</v>
      </c>
      <c r="F9" s="26">
        <f t="shared" si="1"/>
        <v>57125000</v>
      </c>
      <c r="G9" s="26">
        <f t="shared" si="1"/>
        <v>1135466113</v>
      </c>
      <c r="H9" s="26">
        <f t="shared" si="1"/>
        <v>426213608</v>
      </c>
      <c r="I9" s="26">
        <f t="shared" si="1"/>
        <v>0</v>
      </c>
      <c r="J9" s="26">
        <f t="shared" si="1"/>
        <v>0</v>
      </c>
      <c r="K9" s="26">
        <f t="shared" si="1"/>
        <v>1561679721</v>
      </c>
      <c r="L9" s="26">
        <f t="shared" si="1"/>
        <v>48415658956</v>
      </c>
      <c r="N9" s="76"/>
      <c r="O9" s="76"/>
    </row>
    <row r="10" spans="1:15" s="18" customFormat="1" ht="26.1" customHeight="1" x14ac:dyDescent="0.25">
      <c r="A10" s="77" t="s">
        <v>18</v>
      </c>
      <c r="B10" s="29">
        <f>'Phụ biểu số 07.1'!B10+'Phụ biểu số 07.2'!B10+'Phụ biểu số 07.3'!B10</f>
        <v>1038910417</v>
      </c>
      <c r="C10" s="37">
        <f>'Phụ biểu số 07.1'!C10</f>
        <v>0</v>
      </c>
      <c r="D10" s="21"/>
      <c r="E10" s="21"/>
      <c r="F10" s="29">
        <f>SUM(C10:E10)</f>
        <v>0</v>
      </c>
      <c r="G10" s="21">
        <f>'Phụ biểu số 07.1'!D10+'Phụ biểu số 07.2'!D10</f>
        <v>0</v>
      </c>
      <c r="H10" s="38">
        <f>'Phụ biểu số 07.1'!E10+'Phụ biểu số 07.2'!E10</f>
        <v>0</v>
      </c>
      <c r="I10" s="21">
        <f>'Phụ biểu số 07.1'!F10+'Phụ biểu số 07.2'!F10</f>
        <v>0</v>
      </c>
      <c r="J10" s="21">
        <f>'Phụ biểu số 07.1'!G10+'Phụ biểu số 07.2'!G10</f>
        <v>0</v>
      </c>
      <c r="K10" s="30">
        <f>SUM(G10:J10)</f>
        <v>0</v>
      </c>
      <c r="L10" s="29">
        <f>B10+F10-K10</f>
        <v>1038910417</v>
      </c>
      <c r="M10" s="22"/>
      <c r="N10" s="22"/>
      <c r="O10" s="22"/>
    </row>
    <row r="11" spans="1:15" s="18" customFormat="1" ht="26.1" customHeight="1" x14ac:dyDescent="0.25">
      <c r="A11" s="77" t="s">
        <v>19</v>
      </c>
      <c r="B11" s="29">
        <f>'Phụ biểu số 07.1'!B11+'Phụ biểu số 07.2'!B11+'Phụ biểu số 07.3'!B11</f>
        <v>6523905882</v>
      </c>
      <c r="C11" s="37">
        <f>'Phụ biểu số 07.1'!C11</f>
        <v>0</v>
      </c>
      <c r="D11" s="21">
        <f>'Phụ biểu số 07.2'!C11</f>
        <v>8354000</v>
      </c>
      <c r="E11" s="21"/>
      <c r="F11" s="29">
        <f>SUM(C11:E11)</f>
        <v>8354000</v>
      </c>
      <c r="G11" s="21">
        <f>'Phụ biểu số 07.1'!D11+'Phụ biểu số 07.2'!D11</f>
        <v>1086096547</v>
      </c>
      <c r="H11" s="38">
        <f>'Phụ biểu số 07.1'!E11+'Phụ biểu số 07.2'!E11</f>
        <v>404639999</v>
      </c>
      <c r="I11" s="21">
        <f>'Phụ biểu số 07.1'!F11+'Phụ biểu số 07.2'!F11</f>
        <v>0</v>
      </c>
      <c r="J11" s="21">
        <f>'Phụ biểu số 07.1'!G11+'Phụ biểu số 07.2'!G11</f>
        <v>0</v>
      </c>
      <c r="K11" s="30">
        <f>SUM(G11:J11)</f>
        <v>1490736546</v>
      </c>
      <c r="L11" s="29">
        <f>B11+F11-K11</f>
        <v>5041523336</v>
      </c>
      <c r="M11" s="22"/>
      <c r="N11" s="22"/>
      <c r="O11" s="22"/>
    </row>
    <row r="12" spans="1:15" s="18" customFormat="1" ht="26.1" customHeight="1" x14ac:dyDescent="0.25">
      <c r="A12" s="77" t="s">
        <v>20</v>
      </c>
      <c r="B12" s="29">
        <f>'Phụ biểu số 07.1'!B12+'Phụ biểu số 07.2'!B12+'Phụ biểu số 07.3'!B12</f>
        <v>153293686</v>
      </c>
      <c r="C12" s="37">
        <f>'Phụ biểu số 07.1'!C12</f>
        <v>0</v>
      </c>
      <c r="D12" s="21">
        <f>'Phụ biểu số 07.2'!C12</f>
        <v>48771000</v>
      </c>
      <c r="E12" s="21"/>
      <c r="F12" s="21">
        <f t="shared" ref="F12" si="2">SUM(C12:E12)</f>
        <v>48771000</v>
      </c>
      <c r="G12" s="21">
        <f>'Phụ biểu số 07.1'!D12+'Phụ biểu số 07.2'!D12</f>
        <v>27749566</v>
      </c>
      <c r="H12" s="38">
        <f>'Phụ biểu số 07.1'!E12+'Phụ biểu số 07.2'!E12</f>
        <v>13193609</v>
      </c>
      <c r="I12" s="21">
        <f>'Phụ biểu số 07.1'!F12+'Phụ biểu số 07.2'!F12</f>
        <v>0</v>
      </c>
      <c r="J12" s="21">
        <f>'Phụ biểu số 07.1'!G12+'Phụ biểu số 07.2'!G12</f>
        <v>0</v>
      </c>
      <c r="K12" s="30">
        <f>SUM(G12:J12)</f>
        <v>40943175</v>
      </c>
      <c r="L12" s="29">
        <f>B12+F12-K12</f>
        <v>161121511</v>
      </c>
      <c r="M12" s="22"/>
      <c r="N12" s="22"/>
      <c r="O12" s="22"/>
    </row>
    <row r="13" spans="1:15" s="82" customFormat="1" ht="26.1" customHeight="1" x14ac:dyDescent="0.25">
      <c r="A13" s="90" t="s">
        <v>21</v>
      </c>
      <c r="B13" s="29">
        <f>'Phụ biểu số 07.1'!B13+'Phụ biểu số 07.2'!B13+'Phụ biểu số 07.3'!B13</f>
        <v>42174103692</v>
      </c>
      <c r="C13" s="37">
        <f>'Phụ biểu số 07.1'!C13</f>
        <v>0</v>
      </c>
      <c r="D13" s="21"/>
      <c r="E13" s="21"/>
      <c r="F13" s="78">
        <f>SUM(C13:E13)</f>
        <v>0</v>
      </c>
      <c r="G13" s="21">
        <f>'Phụ biểu số 07.1'!D13+'Phụ biểu số 07.2'!D13</f>
        <v>0</v>
      </c>
      <c r="H13" s="38">
        <f>'Phụ biểu số 07.1'!E13+'Phụ biểu số 07.2'!E13</f>
        <v>0</v>
      </c>
      <c r="I13" s="21">
        <f>'Phụ biểu số 07.1'!F13+'Phụ biểu số 07.2'!F13</f>
        <v>0</v>
      </c>
      <c r="J13" s="21">
        <f>'Phụ biểu số 07.1'!G13+'Phụ biểu số 07.2'!G13</f>
        <v>0</v>
      </c>
      <c r="K13" s="80">
        <f>SUM(G13:J13)</f>
        <v>0</v>
      </c>
      <c r="L13" s="78">
        <f>B13+F13-K13</f>
        <v>42174103692</v>
      </c>
      <c r="M13" s="81"/>
      <c r="N13" s="81"/>
      <c r="O13" s="81"/>
    </row>
    <row r="14" spans="1:15" s="18" customFormat="1" ht="26.1" customHeight="1" x14ac:dyDescent="0.25">
      <c r="A14" s="85" t="s">
        <v>22</v>
      </c>
      <c r="B14" s="29">
        <f>'Phụ biểu số 07.1'!B14+'Phụ biểu số 07.2'!B14+'Phụ biểu số 07.3'!B14</f>
        <v>30000000</v>
      </c>
      <c r="C14" s="37">
        <f>'Phụ biểu số 07.1'!C14</f>
        <v>0</v>
      </c>
      <c r="D14" s="21"/>
      <c r="E14" s="21"/>
      <c r="F14" s="32">
        <f>SUM(C14:E14)</f>
        <v>0</v>
      </c>
      <c r="G14" s="21">
        <f>'Phụ biểu số 07.1'!D14+'Phụ biểu số 07.2'!D14</f>
        <v>21620000</v>
      </c>
      <c r="H14" s="38">
        <f>'Phụ biểu số 07.1'!E14+'Phụ biểu số 07.2'!E14</f>
        <v>8380000</v>
      </c>
      <c r="I14" s="21">
        <f>'Phụ biểu số 07.1'!F14+'Phụ biểu số 07.2'!F14</f>
        <v>0</v>
      </c>
      <c r="J14" s="21">
        <f>'Phụ biểu số 07.1'!G14+'Phụ biểu số 07.2'!G14</f>
        <v>0</v>
      </c>
      <c r="K14" s="34">
        <f>SUM(G14:J14)</f>
        <v>30000000</v>
      </c>
      <c r="L14" s="32">
        <f>B14+F14-K14</f>
        <v>0</v>
      </c>
      <c r="M14" s="22"/>
      <c r="N14" s="22"/>
      <c r="O14" s="22"/>
    </row>
    <row r="15" spans="1:15" s="19" customFormat="1" ht="26.1" customHeight="1" x14ac:dyDescent="0.25">
      <c r="A15" s="86" t="s">
        <v>40</v>
      </c>
      <c r="B15" s="36">
        <f>SUM(B16:B23)</f>
        <v>38979628547</v>
      </c>
      <c r="C15" s="36">
        <f t="shared" ref="C15:L15" si="3">SUM(C16:C23)</f>
        <v>23631156927.720001</v>
      </c>
      <c r="D15" s="36">
        <f t="shared" si="3"/>
        <v>0</v>
      </c>
      <c r="E15" s="36">
        <f t="shared" si="3"/>
        <v>0</v>
      </c>
      <c r="F15" s="36">
        <f t="shared" si="3"/>
        <v>23631156927.720001</v>
      </c>
      <c r="G15" s="36">
        <f t="shared" si="3"/>
        <v>2681099422</v>
      </c>
      <c r="H15" s="36">
        <f t="shared" si="3"/>
        <v>8451817629</v>
      </c>
      <c r="I15" s="36">
        <f t="shared" si="3"/>
        <v>0</v>
      </c>
      <c r="J15" s="36">
        <f t="shared" si="3"/>
        <v>0</v>
      </c>
      <c r="K15" s="36">
        <f t="shared" si="3"/>
        <v>11132917051</v>
      </c>
      <c r="L15" s="36">
        <f t="shared" si="3"/>
        <v>51477868423.720001</v>
      </c>
    </row>
    <row r="16" spans="1:15" s="18" customFormat="1" ht="26.1" customHeight="1" x14ac:dyDescent="0.25">
      <c r="A16" s="83" t="s">
        <v>23</v>
      </c>
      <c r="B16" s="29">
        <f>'Phụ biểu số 07.1'!B16+'Phụ biểu số 07.2'!B16+'Phụ biểu số 07.3'!B16</f>
        <v>16138371272</v>
      </c>
      <c r="C16" s="37">
        <f>'Phụ biểu số 07.1'!C16</f>
        <v>0</v>
      </c>
      <c r="D16" s="21"/>
      <c r="E16" s="21"/>
      <c r="F16" s="21">
        <f>SUM(C16:E16)</f>
        <v>0</v>
      </c>
      <c r="G16" s="21">
        <f>'Phụ biểu số 07.1'!D16+'Phụ biểu số 07.2'!D16</f>
        <v>1423278752</v>
      </c>
      <c r="H16" s="38">
        <f>'Phụ biểu số 07.1'!E16+'Phụ biểu số 07.2'!E16</f>
        <v>6955733900</v>
      </c>
      <c r="I16" s="21">
        <f>'Phụ biểu số 07.1'!F16+'Phụ biểu số 07.2'!F16</f>
        <v>0</v>
      </c>
      <c r="J16" s="21">
        <f>'Phụ biểu số 07.1'!G16+'Phụ biểu số 07.2'!G16</f>
        <v>0</v>
      </c>
      <c r="K16" s="21">
        <f>SUM(G16:J16)</f>
        <v>8379012652</v>
      </c>
      <c r="L16" s="21">
        <f>B16+F16-K16</f>
        <v>7759358620</v>
      </c>
      <c r="M16" s="22"/>
      <c r="N16" s="22"/>
      <c r="O16" s="22"/>
    </row>
    <row r="17" spans="1:15" s="18" customFormat="1" ht="26.1" customHeight="1" x14ac:dyDescent="0.25">
      <c r="A17" s="83" t="s">
        <v>24</v>
      </c>
      <c r="B17" s="29">
        <f>'Phụ biểu số 07.1'!B17+'Phụ biểu số 07.2'!B17+'Phụ biểu số 07.3'!B17</f>
        <v>9324006000</v>
      </c>
      <c r="C17" s="37">
        <f>'Phụ biểu số 07.1'!C17</f>
        <v>352011764.72000003</v>
      </c>
      <c r="D17" s="21"/>
      <c r="E17" s="21"/>
      <c r="F17" s="21">
        <f t="shared" ref="F17:F23" si="4">SUM(C17:E17)</f>
        <v>352011764.72000003</v>
      </c>
      <c r="G17" s="21">
        <f>'Phụ biểu số 07.1'!D17+'Phụ biểu số 07.2'!D17</f>
        <v>0</v>
      </c>
      <c r="H17" s="38">
        <f>'Phụ biểu số 07.1'!E17+'Phụ biểu số 07.2'!E17</f>
        <v>0</v>
      </c>
      <c r="I17" s="21">
        <f>'Phụ biểu số 07.1'!F17+'Phụ biểu số 07.2'!F17</f>
        <v>0</v>
      </c>
      <c r="J17" s="21">
        <f>'Phụ biểu số 07.1'!G17+'Phụ biểu số 07.2'!G17</f>
        <v>0</v>
      </c>
      <c r="K17" s="21">
        <f t="shared" ref="K17:K23" si="5">SUM(G17:J17)</f>
        <v>0</v>
      </c>
      <c r="L17" s="21">
        <f t="shared" ref="L17:L23" si="6">B17+F17-K17</f>
        <v>9676017764.7199993</v>
      </c>
      <c r="M17" s="22"/>
      <c r="N17" s="22"/>
      <c r="O17" s="22"/>
    </row>
    <row r="18" spans="1:15" s="18" customFormat="1" ht="26.1" customHeight="1" x14ac:dyDescent="0.25">
      <c r="A18" s="83" t="s">
        <v>25</v>
      </c>
      <c r="B18" s="29">
        <f>'Phụ biểu số 07.1'!B18+'Phụ biểu số 07.2'!B18+'Phụ biểu số 07.3'!B18</f>
        <v>11833435875</v>
      </c>
      <c r="C18" s="37">
        <f>'Phụ biểu số 07.1'!C18</f>
        <v>21753449000</v>
      </c>
      <c r="D18" s="21">
        <f>'Phụ biểu số 07.2'!C18</f>
        <v>0</v>
      </c>
      <c r="E18" s="21"/>
      <c r="F18" s="21">
        <f t="shared" si="4"/>
        <v>21753449000</v>
      </c>
      <c r="G18" s="21">
        <f>'Phụ biểu số 07.1'!D18+'Phụ biểu số 07.2'!D18</f>
        <v>0</v>
      </c>
      <c r="H18" s="38">
        <f>'Phụ biểu số 07.1'!E18+'Phụ biểu số 07.2'!E18</f>
        <v>484583000</v>
      </c>
      <c r="I18" s="21">
        <f>'Phụ biểu số 07.1'!F18+'Phụ biểu số 07.2'!F18</f>
        <v>0</v>
      </c>
      <c r="J18" s="21">
        <f>'Phụ biểu số 07.1'!G18+'Phụ biểu số 07.2'!G18</f>
        <v>0</v>
      </c>
      <c r="K18" s="21">
        <f t="shared" si="5"/>
        <v>484583000</v>
      </c>
      <c r="L18" s="21">
        <f t="shared" si="6"/>
        <v>33102301875</v>
      </c>
      <c r="M18" s="22"/>
      <c r="N18" s="22"/>
      <c r="O18" s="22"/>
    </row>
    <row r="19" spans="1:15" s="18" customFormat="1" ht="26.1" customHeight="1" x14ac:dyDescent="0.25">
      <c r="A19" s="83" t="s">
        <v>26</v>
      </c>
      <c r="B19" s="29">
        <f>'Phụ biểu số 07.1'!B19+'Phụ biểu số 07.2'!B19+'Phụ biểu số 07.3'!B19</f>
        <v>428590700</v>
      </c>
      <c r="C19" s="37">
        <f>'Phụ biểu số 07.1'!C19</f>
        <v>0</v>
      </c>
      <c r="D19" s="21"/>
      <c r="E19" s="21"/>
      <c r="F19" s="21">
        <f t="shared" si="4"/>
        <v>0</v>
      </c>
      <c r="G19" s="21">
        <f>'Phụ biểu số 07.1'!D19+'Phụ biểu số 07.2'!D19</f>
        <v>0</v>
      </c>
      <c r="H19" s="38">
        <f>'Phụ biểu số 07.1'!E19+'Phụ biểu số 07.2'!E19</f>
        <v>0</v>
      </c>
      <c r="I19" s="21">
        <f>'Phụ biểu số 07.1'!F19+'Phụ biểu số 07.2'!F19</f>
        <v>0</v>
      </c>
      <c r="J19" s="21">
        <f>'Phụ biểu số 07.1'!G19+'Phụ biểu số 07.2'!G19</f>
        <v>0</v>
      </c>
      <c r="K19" s="21">
        <f t="shared" si="5"/>
        <v>0</v>
      </c>
      <c r="L19" s="21">
        <f t="shared" si="6"/>
        <v>428590700</v>
      </c>
      <c r="M19" s="22"/>
      <c r="N19" s="22"/>
      <c r="O19" s="22"/>
    </row>
    <row r="20" spans="1:15" s="18" customFormat="1" ht="26.1" customHeight="1" x14ac:dyDescent="0.25">
      <c r="A20" s="83" t="s">
        <v>27</v>
      </c>
      <c r="B20" s="29">
        <f>'Phụ biểu số 07.1'!B20+'Phụ biểu số 07.2'!B20+'Phụ biểu số 07.3'!B20</f>
        <v>66487000</v>
      </c>
      <c r="C20" s="37">
        <f>'Phụ biểu số 07.1'!C20</f>
        <v>0</v>
      </c>
      <c r="D20" s="21"/>
      <c r="E20" s="21"/>
      <c r="F20" s="21">
        <f t="shared" si="4"/>
        <v>0</v>
      </c>
      <c r="G20" s="21">
        <f>'Phụ biểu số 07.1'!D20+'Phụ biểu số 07.2'!D20</f>
        <v>0</v>
      </c>
      <c r="H20" s="38">
        <f>'Phụ biểu số 07.1'!E20+'Phụ biểu số 07.2'!E20</f>
        <v>0</v>
      </c>
      <c r="I20" s="21">
        <f>'Phụ biểu số 07.1'!F20+'Phụ biểu số 07.2'!F20</f>
        <v>0</v>
      </c>
      <c r="J20" s="21">
        <f>'Phụ biểu số 07.1'!G20+'Phụ biểu số 07.2'!G20</f>
        <v>0</v>
      </c>
      <c r="K20" s="21">
        <f>SUM(G20:J20)</f>
        <v>0</v>
      </c>
      <c r="L20" s="21">
        <f t="shared" si="6"/>
        <v>66487000</v>
      </c>
      <c r="M20" s="22"/>
      <c r="N20" s="22"/>
      <c r="O20" s="22"/>
    </row>
    <row r="21" spans="1:15" s="18" customFormat="1" ht="26.1" customHeight="1" x14ac:dyDescent="0.25">
      <c r="A21" s="83" t="s">
        <v>28</v>
      </c>
      <c r="B21" s="29">
        <f>'Phụ biểu số 07.1'!B21+'Phụ biểu số 07.2'!B21+'Phụ biểu số 07.3'!B21</f>
        <v>432698200</v>
      </c>
      <c r="C21" s="37">
        <f>'Phụ biểu số 07.1'!C21</f>
        <v>1525696163</v>
      </c>
      <c r="D21" s="21"/>
      <c r="E21" s="21"/>
      <c r="F21" s="21">
        <f t="shared" si="4"/>
        <v>1525696163</v>
      </c>
      <c r="G21" s="21">
        <f>'Phụ biểu số 07.1'!D21+'Phụ biểu số 07.2'!D21</f>
        <v>1183406270</v>
      </c>
      <c r="H21" s="38">
        <f>'Phụ biểu số 07.1'!E21+'Phụ biểu số 07.2'!E21</f>
        <v>329875629</v>
      </c>
      <c r="I21" s="21">
        <f>'Phụ biểu số 07.1'!F21+'Phụ biểu số 07.2'!F21</f>
        <v>0</v>
      </c>
      <c r="J21" s="21">
        <f>'Phụ biểu số 07.1'!G21+'Phụ biểu số 07.2'!G21</f>
        <v>0</v>
      </c>
      <c r="K21" s="21">
        <f t="shared" si="5"/>
        <v>1513281899</v>
      </c>
      <c r="L21" s="21">
        <f t="shared" si="6"/>
        <v>445112464</v>
      </c>
      <c r="M21" s="22"/>
      <c r="N21" s="22"/>
      <c r="O21" s="22"/>
    </row>
    <row r="22" spans="1:15" s="18" customFormat="1" ht="26.1" customHeight="1" x14ac:dyDescent="0.25">
      <c r="A22" s="83" t="s">
        <v>29</v>
      </c>
      <c r="B22" s="29">
        <f>'Phụ biểu số 07.1'!B22+'Phụ biểu số 07.2'!B22+'Phụ biểu số 07.3'!B22</f>
        <v>756039500</v>
      </c>
      <c r="C22" s="37">
        <f>'Phụ biểu số 07.1'!C22</f>
        <v>0</v>
      </c>
      <c r="D22" s="21"/>
      <c r="E22" s="21"/>
      <c r="F22" s="21">
        <f>SUM(C22:E22)</f>
        <v>0</v>
      </c>
      <c r="G22" s="21">
        <f>'Phụ biểu số 07.1'!D22+'Phụ biểu số 07.2'!D22</f>
        <v>74414400</v>
      </c>
      <c r="H22" s="38">
        <f>'Phụ biểu số 07.1'!E22+'Phụ biểu số 07.2'!E22</f>
        <v>681625100</v>
      </c>
      <c r="I22" s="21">
        <f>'Phụ biểu số 07.1'!F22+'Phụ biểu số 07.2'!F22</f>
        <v>0</v>
      </c>
      <c r="J22" s="21">
        <f>'Phụ biểu số 07.1'!G22+'Phụ biểu số 07.2'!G22</f>
        <v>0</v>
      </c>
      <c r="K22" s="21">
        <f>SUM(G22:J22)</f>
        <v>756039500</v>
      </c>
      <c r="L22" s="21">
        <f>B22+F22-K22</f>
        <v>0</v>
      </c>
      <c r="M22" s="22"/>
      <c r="N22" s="22"/>
      <c r="O22" s="22"/>
    </row>
    <row r="23" spans="1:15" s="18" customFormat="1" ht="26.1" customHeight="1" x14ac:dyDescent="0.25">
      <c r="A23" s="84" t="s">
        <v>30</v>
      </c>
      <c r="B23" s="29">
        <f>'Phụ biểu số 07.1'!B23+'Phụ biểu số 07.2'!B23+'Phụ biểu số 07.3'!B23</f>
        <v>0</v>
      </c>
      <c r="C23" s="41"/>
      <c r="D23" s="40"/>
      <c r="E23" s="40"/>
      <c r="F23" s="40">
        <f t="shared" si="4"/>
        <v>0</v>
      </c>
      <c r="G23" s="21">
        <f>'Phụ biểu số 07.1'!D23+'Phụ biểu số 07.2'!D23</f>
        <v>0</v>
      </c>
      <c r="H23" s="38">
        <f>'Phụ biểu số 07.1'!E23+'Phụ biểu số 07.2'!E23</f>
        <v>0</v>
      </c>
      <c r="I23" s="21">
        <f>'Phụ biểu số 07.1'!F23+'Phụ biểu số 07.2'!F23</f>
        <v>0</v>
      </c>
      <c r="J23" s="21">
        <f>'Phụ biểu số 07.1'!G23+'Phụ biểu số 07.2'!G23</f>
        <v>0</v>
      </c>
      <c r="K23" s="40">
        <f t="shared" si="5"/>
        <v>0</v>
      </c>
      <c r="L23" s="40">
        <f t="shared" si="6"/>
        <v>0</v>
      </c>
      <c r="M23" s="22"/>
      <c r="N23" s="22"/>
      <c r="O23" s="22"/>
    </row>
    <row r="24" spans="1:15" s="11" customFormat="1" ht="30" customHeight="1" x14ac:dyDescent="0.25">
      <c r="A24" s="42" t="s">
        <v>38</v>
      </c>
      <c r="B24" s="43">
        <f>B9+B15</f>
        <v>88899842224</v>
      </c>
      <c r="C24" s="43">
        <f t="shared" ref="C24:L24" si="7">C9+C15</f>
        <v>23631156927.720001</v>
      </c>
      <c r="D24" s="43">
        <f t="shared" si="7"/>
        <v>57125000</v>
      </c>
      <c r="E24" s="43">
        <f t="shared" si="7"/>
        <v>0</v>
      </c>
      <c r="F24" s="43">
        <f t="shared" si="7"/>
        <v>23688281927.720001</v>
      </c>
      <c r="G24" s="43">
        <f t="shared" si="7"/>
        <v>3816565535</v>
      </c>
      <c r="H24" s="43">
        <f t="shared" si="7"/>
        <v>8878031237</v>
      </c>
      <c r="I24" s="43">
        <f t="shared" si="7"/>
        <v>0</v>
      </c>
      <c r="J24" s="43">
        <f t="shared" si="7"/>
        <v>0</v>
      </c>
      <c r="K24" s="43">
        <f t="shared" si="7"/>
        <v>12694596772</v>
      </c>
      <c r="L24" s="43">
        <f t="shared" si="7"/>
        <v>99893527379.720001</v>
      </c>
    </row>
    <row r="25" spans="1:15" s="11" customFormat="1" ht="35.1" customHeight="1" x14ac:dyDescent="0.25">
      <c r="A25" s="44"/>
      <c r="B25" s="44"/>
      <c r="C25" s="45"/>
      <c r="D25" s="44"/>
      <c r="E25" s="45"/>
      <c r="F25" s="44"/>
      <c r="G25" s="45"/>
      <c r="H25" s="44"/>
      <c r="I25" s="46" t="s">
        <v>58</v>
      </c>
      <c r="J25" s="47"/>
      <c r="K25" s="47"/>
      <c r="L25" s="48"/>
    </row>
    <row r="26" spans="1:15" s="7" customFormat="1" ht="20.100000000000001" customHeight="1" x14ac:dyDescent="0.25">
      <c r="A26" s="49"/>
      <c r="B26" s="49"/>
      <c r="C26" s="50"/>
      <c r="D26" s="51"/>
      <c r="E26" s="50"/>
      <c r="F26" s="52"/>
      <c r="G26" s="50"/>
      <c r="H26" s="51"/>
      <c r="I26" s="53" t="s">
        <v>47</v>
      </c>
      <c r="J26" s="54"/>
      <c r="K26" s="54"/>
      <c r="L26" s="55"/>
    </row>
    <row r="27" spans="1:15" s="7" customFormat="1" ht="20.100000000000001" customHeight="1" x14ac:dyDescent="0.25">
      <c r="A27" s="49" t="s">
        <v>34</v>
      </c>
      <c r="B27" s="49"/>
      <c r="C27" s="50"/>
      <c r="D27" s="51"/>
      <c r="E27" s="50"/>
      <c r="F27" s="52" t="s">
        <v>45</v>
      </c>
      <c r="G27" s="50"/>
      <c r="H27" s="51"/>
      <c r="I27" s="53" t="s">
        <v>48</v>
      </c>
      <c r="J27" s="54"/>
      <c r="K27" s="54"/>
      <c r="L27" s="55"/>
    </row>
    <row r="28" spans="1:15" s="11" customFormat="1" ht="90" customHeight="1" x14ac:dyDescent="0.25">
      <c r="A28" s="56"/>
      <c r="B28" s="56"/>
      <c r="C28" s="45"/>
      <c r="D28" s="44"/>
      <c r="E28" s="45"/>
      <c r="F28" s="44"/>
      <c r="G28" s="45"/>
      <c r="H28" s="44"/>
      <c r="I28" s="57"/>
      <c r="J28" s="47"/>
      <c r="K28" s="47"/>
      <c r="L28" s="48"/>
    </row>
    <row r="29" spans="1:15" s="64" customFormat="1" ht="18.75" x14ac:dyDescent="0.25">
      <c r="A29" s="58" t="s">
        <v>44</v>
      </c>
      <c r="B29" s="58"/>
      <c r="C29" s="59"/>
      <c r="D29" s="60"/>
      <c r="E29" s="59"/>
      <c r="F29" s="60" t="s">
        <v>46</v>
      </c>
      <c r="G29" s="59"/>
      <c r="H29" s="60"/>
      <c r="I29" s="61" t="s">
        <v>49</v>
      </c>
      <c r="J29" s="62"/>
      <c r="K29" s="62"/>
      <c r="L29" s="63"/>
    </row>
    <row r="31" spans="1:15" x14ac:dyDescent="0.25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</row>
    <row r="32" spans="1:15" x14ac:dyDescent="0.25"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</row>
    <row r="34" spans="8:8" x14ac:dyDescent="0.25">
      <c r="H34" s="65"/>
    </row>
  </sheetData>
  <mergeCells count="6">
    <mergeCell ref="L5:L6"/>
    <mergeCell ref="C1:I2"/>
    <mergeCell ref="A5:A6"/>
    <mergeCell ref="B5:B6"/>
    <mergeCell ref="C5:F5"/>
    <mergeCell ref="G5:K5"/>
  </mergeCells>
  <pageMargins left="0.86614173228346458" right="0.43307086614173229" top="0.82677165354330717" bottom="0.46" header="0.47244094488188981" footer="0.28999999999999998"/>
  <pageSetup paperSize="8" scale="94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pageSetUpPr fitToPage="1"/>
  </sheetPr>
  <dimension ref="A1:J29"/>
  <sheetViews>
    <sheetView showGridLines="0" showZeros="0" zoomScaleNormal="100" workbookViewId="0">
      <pane xSplit="9" ySplit="7" topLeftCell="J17" activePane="bottomRight" state="frozen"/>
      <selection pane="topRight" activeCell="J1" sqref="J1"/>
      <selection pane="bottomLeft" activeCell="A9" sqref="A9"/>
      <selection pane="bottomRight" activeCell="H25" sqref="H25"/>
    </sheetView>
  </sheetViews>
  <sheetFormatPr defaultColWidth="13.75" defaultRowHeight="15.75" x14ac:dyDescent="0.25"/>
  <cols>
    <col min="1" max="1" width="33" style="2" customWidth="1"/>
    <col min="2" max="9" width="18.625" style="2" customWidth="1"/>
    <col min="10" max="256" width="13.75" style="2"/>
    <col min="257" max="257" width="33" style="2" customWidth="1"/>
    <col min="258" max="265" width="18.625" style="2" customWidth="1"/>
    <col min="266" max="512" width="13.75" style="2"/>
    <col min="513" max="513" width="33" style="2" customWidth="1"/>
    <col min="514" max="521" width="18.625" style="2" customWidth="1"/>
    <col min="522" max="768" width="13.75" style="2"/>
    <col min="769" max="769" width="33" style="2" customWidth="1"/>
    <col min="770" max="777" width="18.625" style="2" customWidth="1"/>
    <col min="778" max="1024" width="13.75" style="2"/>
    <col min="1025" max="1025" width="33" style="2" customWidth="1"/>
    <col min="1026" max="1033" width="18.625" style="2" customWidth="1"/>
    <col min="1034" max="1280" width="13.75" style="2"/>
    <col min="1281" max="1281" width="33" style="2" customWidth="1"/>
    <col min="1282" max="1289" width="18.625" style="2" customWidth="1"/>
    <col min="1290" max="1536" width="13.75" style="2"/>
    <col min="1537" max="1537" width="33" style="2" customWidth="1"/>
    <col min="1538" max="1545" width="18.625" style="2" customWidth="1"/>
    <col min="1546" max="1792" width="13.75" style="2"/>
    <col min="1793" max="1793" width="33" style="2" customWidth="1"/>
    <col min="1794" max="1801" width="18.625" style="2" customWidth="1"/>
    <col min="1802" max="2048" width="13.75" style="2"/>
    <col min="2049" max="2049" width="33" style="2" customWidth="1"/>
    <col min="2050" max="2057" width="18.625" style="2" customWidth="1"/>
    <col min="2058" max="2304" width="13.75" style="2"/>
    <col min="2305" max="2305" width="33" style="2" customWidth="1"/>
    <col min="2306" max="2313" width="18.625" style="2" customWidth="1"/>
    <col min="2314" max="2560" width="13.75" style="2"/>
    <col min="2561" max="2561" width="33" style="2" customWidth="1"/>
    <col min="2562" max="2569" width="18.625" style="2" customWidth="1"/>
    <col min="2570" max="2816" width="13.75" style="2"/>
    <col min="2817" max="2817" width="33" style="2" customWidth="1"/>
    <col min="2818" max="2825" width="18.625" style="2" customWidth="1"/>
    <col min="2826" max="3072" width="13.75" style="2"/>
    <col min="3073" max="3073" width="33" style="2" customWidth="1"/>
    <col min="3074" max="3081" width="18.625" style="2" customWidth="1"/>
    <col min="3082" max="3328" width="13.75" style="2"/>
    <col min="3329" max="3329" width="33" style="2" customWidth="1"/>
    <col min="3330" max="3337" width="18.625" style="2" customWidth="1"/>
    <col min="3338" max="3584" width="13.75" style="2"/>
    <col min="3585" max="3585" width="33" style="2" customWidth="1"/>
    <col min="3586" max="3593" width="18.625" style="2" customWidth="1"/>
    <col min="3594" max="3840" width="13.75" style="2"/>
    <col min="3841" max="3841" width="33" style="2" customWidth="1"/>
    <col min="3842" max="3849" width="18.625" style="2" customWidth="1"/>
    <col min="3850" max="4096" width="13.75" style="2"/>
    <col min="4097" max="4097" width="33" style="2" customWidth="1"/>
    <col min="4098" max="4105" width="18.625" style="2" customWidth="1"/>
    <col min="4106" max="4352" width="13.75" style="2"/>
    <col min="4353" max="4353" width="33" style="2" customWidth="1"/>
    <col min="4354" max="4361" width="18.625" style="2" customWidth="1"/>
    <col min="4362" max="4608" width="13.75" style="2"/>
    <col min="4609" max="4609" width="33" style="2" customWidth="1"/>
    <col min="4610" max="4617" width="18.625" style="2" customWidth="1"/>
    <col min="4618" max="4864" width="13.75" style="2"/>
    <col min="4865" max="4865" width="33" style="2" customWidth="1"/>
    <col min="4866" max="4873" width="18.625" style="2" customWidth="1"/>
    <col min="4874" max="5120" width="13.75" style="2"/>
    <col min="5121" max="5121" width="33" style="2" customWidth="1"/>
    <col min="5122" max="5129" width="18.625" style="2" customWidth="1"/>
    <col min="5130" max="5376" width="13.75" style="2"/>
    <col min="5377" max="5377" width="33" style="2" customWidth="1"/>
    <col min="5378" max="5385" width="18.625" style="2" customWidth="1"/>
    <col min="5386" max="5632" width="13.75" style="2"/>
    <col min="5633" max="5633" width="33" style="2" customWidth="1"/>
    <col min="5634" max="5641" width="18.625" style="2" customWidth="1"/>
    <col min="5642" max="5888" width="13.75" style="2"/>
    <col min="5889" max="5889" width="33" style="2" customWidth="1"/>
    <col min="5890" max="5897" width="18.625" style="2" customWidth="1"/>
    <col min="5898" max="6144" width="13.75" style="2"/>
    <col min="6145" max="6145" width="33" style="2" customWidth="1"/>
    <col min="6146" max="6153" width="18.625" style="2" customWidth="1"/>
    <col min="6154" max="6400" width="13.75" style="2"/>
    <col min="6401" max="6401" width="33" style="2" customWidth="1"/>
    <col min="6402" max="6409" width="18.625" style="2" customWidth="1"/>
    <col min="6410" max="6656" width="13.75" style="2"/>
    <col min="6657" max="6657" width="33" style="2" customWidth="1"/>
    <col min="6658" max="6665" width="18.625" style="2" customWidth="1"/>
    <col min="6666" max="6912" width="13.75" style="2"/>
    <col min="6913" max="6913" width="33" style="2" customWidth="1"/>
    <col min="6914" max="6921" width="18.625" style="2" customWidth="1"/>
    <col min="6922" max="7168" width="13.75" style="2"/>
    <col min="7169" max="7169" width="33" style="2" customWidth="1"/>
    <col min="7170" max="7177" width="18.625" style="2" customWidth="1"/>
    <col min="7178" max="7424" width="13.75" style="2"/>
    <col min="7425" max="7425" width="33" style="2" customWidth="1"/>
    <col min="7426" max="7433" width="18.625" style="2" customWidth="1"/>
    <col min="7434" max="7680" width="13.75" style="2"/>
    <col min="7681" max="7681" width="33" style="2" customWidth="1"/>
    <col min="7682" max="7689" width="18.625" style="2" customWidth="1"/>
    <col min="7690" max="7936" width="13.75" style="2"/>
    <col min="7937" max="7937" width="33" style="2" customWidth="1"/>
    <col min="7938" max="7945" width="18.625" style="2" customWidth="1"/>
    <col min="7946" max="8192" width="13.75" style="2"/>
    <col min="8193" max="8193" width="33" style="2" customWidth="1"/>
    <col min="8194" max="8201" width="18.625" style="2" customWidth="1"/>
    <col min="8202" max="8448" width="13.75" style="2"/>
    <col min="8449" max="8449" width="33" style="2" customWidth="1"/>
    <col min="8450" max="8457" width="18.625" style="2" customWidth="1"/>
    <col min="8458" max="8704" width="13.75" style="2"/>
    <col min="8705" max="8705" width="33" style="2" customWidth="1"/>
    <col min="8706" max="8713" width="18.625" style="2" customWidth="1"/>
    <col min="8714" max="8960" width="13.75" style="2"/>
    <col min="8961" max="8961" width="33" style="2" customWidth="1"/>
    <col min="8962" max="8969" width="18.625" style="2" customWidth="1"/>
    <col min="8970" max="9216" width="13.75" style="2"/>
    <col min="9217" max="9217" width="33" style="2" customWidth="1"/>
    <col min="9218" max="9225" width="18.625" style="2" customWidth="1"/>
    <col min="9226" max="9472" width="13.75" style="2"/>
    <col min="9473" max="9473" width="33" style="2" customWidth="1"/>
    <col min="9474" max="9481" width="18.625" style="2" customWidth="1"/>
    <col min="9482" max="9728" width="13.75" style="2"/>
    <col min="9729" max="9729" width="33" style="2" customWidth="1"/>
    <col min="9730" max="9737" width="18.625" style="2" customWidth="1"/>
    <col min="9738" max="9984" width="13.75" style="2"/>
    <col min="9985" max="9985" width="33" style="2" customWidth="1"/>
    <col min="9986" max="9993" width="18.625" style="2" customWidth="1"/>
    <col min="9994" max="10240" width="13.75" style="2"/>
    <col min="10241" max="10241" width="33" style="2" customWidth="1"/>
    <col min="10242" max="10249" width="18.625" style="2" customWidth="1"/>
    <col min="10250" max="10496" width="13.75" style="2"/>
    <col min="10497" max="10497" width="33" style="2" customWidth="1"/>
    <col min="10498" max="10505" width="18.625" style="2" customWidth="1"/>
    <col min="10506" max="10752" width="13.75" style="2"/>
    <col min="10753" max="10753" width="33" style="2" customWidth="1"/>
    <col min="10754" max="10761" width="18.625" style="2" customWidth="1"/>
    <col min="10762" max="11008" width="13.75" style="2"/>
    <col min="11009" max="11009" width="33" style="2" customWidth="1"/>
    <col min="11010" max="11017" width="18.625" style="2" customWidth="1"/>
    <col min="11018" max="11264" width="13.75" style="2"/>
    <col min="11265" max="11265" width="33" style="2" customWidth="1"/>
    <col min="11266" max="11273" width="18.625" style="2" customWidth="1"/>
    <col min="11274" max="11520" width="13.75" style="2"/>
    <col min="11521" max="11521" width="33" style="2" customWidth="1"/>
    <col min="11522" max="11529" width="18.625" style="2" customWidth="1"/>
    <col min="11530" max="11776" width="13.75" style="2"/>
    <col min="11777" max="11777" width="33" style="2" customWidth="1"/>
    <col min="11778" max="11785" width="18.625" style="2" customWidth="1"/>
    <col min="11786" max="12032" width="13.75" style="2"/>
    <col min="12033" max="12033" width="33" style="2" customWidth="1"/>
    <col min="12034" max="12041" width="18.625" style="2" customWidth="1"/>
    <col min="12042" max="12288" width="13.75" style="2"/>
    <col min="12289" max="12289" width="33" style="2" customWidth="1"/>
    <col min="12290" max="12297" width="18.625" style="2" customWidth="1"/>
    <col min="12298" max="12544" width="13.75" style="2"/>
    <col min="12545" max="12545" width="33" style="2" customWidth="1"/>
    <col min="12546" max="12553" width="18.625" style="2" customWidth="1"/>
    <col min="12554" max="12800" width="13.75" style="2"/>
    <col min="12801" max="12801" width="33" style="2" customWidth="1"/>
    <col min="12802" max="12809" width="18.625" style="2" customWidth="1"/>
    <col min="12810" max="13056" width="13.75" style="2"/>
    <col min="13057" max="13057" width="33" style="2" customWidth="1"/>
    <col min="13058" max="13065" width="18.625" style="2" customWidth="1"/>
    <col min="13066" max="13312" width="13.75" style="2"/>
    <col min="13313" max="13313" width="33" style="2" customWidth="1"/>
    <col min="13314" max="13321" width="18.625" style="2" customWidth="1"/>
    <col min="13322" max="13568" width="13.75" style="2"/>
    <col min="13569" max="13569" width="33" style="2" customWidth="1"/>
    <col min="13570" max="13577" width="18.625" style="2" customWidth="1"/>
    <col min="13578" max="13824" width="13.75" style="2"/>
    <col min="13825" max="13825" width="33" style="2" customWidth="1"/>
    <col min="13826" max="13833" width="18.625" style="2" customWidth="1"/>
    <col min="13834" max="14080" width="13.75" style="2"/>
    <col min="14081" max="14081" width="33" style="2" customWidth="1"/>
    <col min="14082" max="14089" width="18.625" style="2" customWidth="1"/>
    <col min="14090" max="14336" width="13.75" style="2"/>
    <col min="14337" max="14337" width="33" style="2" customWidth="1"/>
    <col min="14338" max="14345" width="18.625" style="2" customWidth="1"/>
    <col min="14346" max="14592" width="13.75" style="2"/>
    <col min="14593" max="14593" width="33" style="2" customWidth="1"/>
    <col min="14594" max="14601" width="18.625" style="2" customWidth="1"/>
    <col min="14602" max="14848" width="13.75" style="2"/>
    <col min="14849" max="14849" width="33" style="2" customWidth="1"/>
    <col min="14850" max="14857" width="18.625" style="2" customWidth="1"/>
    <col min="14858" max="15104" width="13.75" style="2"/>
    <col min="15105" max="15105" width="33" style="2" customWidth="1"/>
    <col min="15106" max="15113" width="18.625" style="2" customWidth="1"/>
    <col min="15114" max="15360" width="13.75" style="2"/>
    <col min="15361" max="15361" width="33" style="2" customWidth="1"/>
    <col min="15362" max="15369" width="18.625" style="2" customWidth="1"/>
    <col min="15370" max="15616" width="13.75" style="2"/>
    <col min="15617" max="15617" width="33" style="2" customWidth="1"/>
    <col min="15618" max="15625" width="18.625" style="2" customWidth="1"/>
    <col min="15626" max="15872" width="13.75" style="2"/>
    <col min="15873" max="15873" width="33" style="2" customWidth="1"/>
    <col min="15874" max="15881" width="18.625" style="2" customWidth="1"/>
    <col min="15882" max="16128" width="13.75" style="2"/>
    <col min="16129" max="16129" width="33" style="2" customWidth="1"/>
    <col min="16130" max="16137" width="18.625" style="2" customWidth="1"/>
    <col min="16138" max="16384" width="13.75" style="2"/>
  </cols>
  <sheetData>
    <row r="1" spans="1:9" ht="21.95" customHeight="1" x14ac:dyDescent="0.3">
      <c r="A1" s="1" t="s">
        <v>0</v>
      </c>
      <c r="E1" s="66" t="s">
        <v>50</v>
      </c>
      <c r="F1" s="67"/>
      <c r="G1" s="3"/>
      <c r="H1" s="4"/>
      <c r="I1" s="5" t="s">
        <v>31</v>
      </c>
    </row>
    <row r="2" spans="1:9" ht="20.100000000000001" customHeight="1" x14ac:dyDescent="0.3">
      <c r="A2" s="6" t="s">
        <v>2</v>
      </c>
      <c r="D2" s="67"/>
      <c r="E2" s="8"/>
      <c r="F2" s="67"/>
      <c r="G2" s="3"/>
      <c r="H2" s="4"/>
    </row>
    <row r="3" spans="1:9" ht="19.5" x14ac:dyDescent="0.3">
      <c r="A3" s="6" t="s">
        <v>3</v>
      </c>
      <c r="D3" s="7"/>
      <c r="E3" s="8" t="str">
        <f>'Biểu số 07_BCQT'!F3</f>
        <v>Đơn vị: Phòng Hậu cần - Kỹ thuật</v>
      </c>
      <c r="F3" s="7"/>
      <c r="G3" s="3"/>
      <c r="H3" s="4"/>
    </row>
    <row r="4" spans="1:9" ht="18" x14ac:dyDescent="0.3">
      <c r="A4" s="9"/>
      <c r="D4" s="7"/>
      <c r="E4" s="7"/>
      <c r="F4" s="7"/>
      <c r="G4" s="3"/>
      <c r="H4" s="4"/>
      <c r="I4" s="10" t="s">
        <v>4</v>
      </c>
    </row>
    <row r="5" spans="1:9" s="11" customFormat="1" ht="24.95" customHeight="1" x14ac:dyDescent="0.25">
      <c r="A5" s="87" t="s">
        <v>5</v>
      </c>
      <c r="B5" s="87" t="s">
        <v>52</v>
      </c>
      <c r="C5" s="87" t="s">
        <v>56</v>
      </c>
      <c r="D5" s="89" t="s">
        <v>55</v>
      </c>
      <c r="E5" s="89"/>
      <c r="F5" s="89"/>
      <c r="G5" s="89"/>
      <c r="H5" s="89"/>
      <c r="I5" s="87" t="s">
        <v>57</v>
      </c>
    </row>
    <row r="6" spans="1:9" s="11" customFormat="1" ht="35.1" customHeight="1" x14ac:dyDescent="0.25">
      <c r="A6" s="87"/>
      <c r="B6" s="87"/>
      <c r="C6" s="87"/>
      <c r="D6" s="14" t="s">
        <v>10</v>
      </c>
      <c r="E6" s="12" t="s">
        <v>11</v>
      </c>
      <c r="F6" s="12" t="s">
        <v>12</v>
      </c>
      <c r="G6" s="15" t="s">
        <v>8</v>
      </c>
      <c r="H6" s="12" t="s">
        <v>13</v>
      </c>
      <c r="I6" s="87"/>
    </row>
    <row r="7" spans="1:9" s="18" customFormat="1" ht="20.100000000000001" customHeight="1" x14ac:dyDescent="0.25">
      <c r="A7" s="16" t="s">
        <v>14</v>
      </c>
      <c r="B7" s="16">
        <v>1</v>
      </c>
      <c r="C7" s="16">
        <v>2</v>
      </c>
      <c r="D7" s="16">
        <v>3</v>
      </c>
      <c r="E7" s="16">
        <v>4</v>
      </c>
      <c r="F7" s="16">
        <v>5</v>
      </c>
      <c r="G7" s="16">
        <v>6</v>
      </c>
      <c r="H7" s="16" t="s">
        <v>32</v>
      </c>
      <c r="I7" s="16" t="s">
        <v>33</v>
      </c>
    </row>
    <row r="8" spans="1:9" s="18" customFormat="1" ht="30" customHeight="1" x14ac:dyDescent="0.25">
      <c r="A8" s="23" t="s">
        <v>39</v>
      </c>
      <c r="B8" s="24">
        <f>B9+B15</f>
        <v>69039411431</v>
      </c>
      <c r="C8" s="24">
        <f t="shared" ref="C8:I8" si="0">C9+C15</f>
        <v>23631156927.720001</v>
      </c>
      <c r="D8" s="24">
        <f t="shared" si="0"/>
        <v>3733191169</v>
      </c>
      <c r="E8" s="24">
        <f t="shared" si="0"/>
        <v>7566438328</v>
      </c>
      <c r="F8" s="24">
        <f t="shared" si="0"/>
        <v>0</v>
      </c>
      <c r="G8" s="24">
        <f t="shared" si="0"/>
        <v>0</v>
      </c>
      <c r="H8" s="24">
        <f t="shared" si="0"/>
        <v>11299629497</v>
      </c>
      <c r="I8" s="24">
        <f t="shared" si="0"/>
        <v>85290186429.720001</v>
      </c>
    </row>
    <row r="9" spans="1:9" s="18" customFormat="1" ht="26.1" customHeight="1" x14ac:dyDescent="0.25">
      <c r="A9" s="25" t="s">
        <v>41</v>
      </c>
      <c r="B9" s="26">
        <f>SUM(B10:B14)</f>
        <v>36632122752</v>
      </c>
      <c r="C9" s="26">
        <f t="shared" ref="C9:I9" si="1">SUM(C10:C14)</f>
        <v>0</v>
      </c>
      <c r="D9" s="26">
        <f t="shared" si="1"/>
        <v>1083296547</v>
      </c>
      <c r="E9" s="26">
        <f t="shared" si="1"/>
        <v>404639999</v>
      </c>
      <c r="F9" s="26">
        <f t="shared" si="1"/>
        <v>0</v>
      </c>
      <c r="G9" s="26">
        <f t="shared" si="1"/>
        <v>0</v>
      </c>
      <c r="H9" s="26">
        <f t="shared" si="1"/>
        <v>1487936546</v>
      </c>
      <c r="I9" s="26">
        <f t="shared" si="1"/>
        <v>35144186206</v>
      </c>
    </row>
    <row r="10" spans="1:9" s="18" customFormat="1" ht="26.1" customHeight="1" x14ac:dyDescent="0.25">
      <c r="A10" s="28" t="s">
        <v>18</v>
      </c>
      <c r="B10" s="29">
        <v>907601691</v>
      </c>
      <c r="C10" s="29"/>
      <c r="D10" s="29"/>
      <c r="E10" s="29"/>
      <c r="F10" s="29"/>
      <c r="G10" s="29"/>
      <c r="H10" s="29">
        <f>SUM(D10:G10)</f>
        <v>0</v>
      </c>
      <c r="I10" s="29">
        <f>B10+C10-H10</f>
        <v>907601691</v>
      </c>
    </row>
    <row r="11" spans="1:9" s="18" customFormat="1" ht="26.1" customHeight="1" x14ac:dyDescent="0.25">
      <c r="A11" s="28" t="s">
        <v>19</v>
      </c>
      <c r="B11" s="29">
        <v>6357663882</v>
      </c>
      <c r="C11" s="29"/>
      <c r="D11" s="29">
        <v>1083296547</v>
      </c>
      <c r="E11" s="29">
        <v>404639999</v>
      </c>
      <c r="F11" s="29"/>
      <c r="G11" s="29"/>
      <c r="H11" s="29">
        <f>SUM(D11:G11)</f>
        <v>1487936546</v>
      </c>
      <c r="I11" s="29">
        <f>B11+C11-H11</f>
        <v>4869727336</v>
      </c>
    </row>
    <row r="12" spans="1:9" s="18" customFormat="1" ht="26.1" customHeight="1" x14ac:dyDescent="0.25">
      <c r="A12" s="28" t="s">
        <v>20</v>
      </c>
      <c r="B12" s="29">
        <v>71993221</v>
      </c>
      <c r="C12" s="29"/>
      <c r="D12" s="29"/>
      <c r="E12" s="29"/>
      <c r="F12" s="29"/>
      <c r="G12" s="29"/>
      <c r="H12" s="29">
        <f>SUM(D12:G12)</f>
        <v>0</v>
      </c>
      <c r="I12" s="29">
        <f>B12+C12-H12</f>
        <v>71993221</v>
      </c>
    </row>
    <row r="13" spans="1:9" s="82" customFormat="1" ht="26.1" customHeight="1" x14ac:dyDescent="0.25">
      <c r="A13" s="77" t="s">
        <v>21</v>
      </c>
      <c r="B13" s="78">
        <v>29294863958</v>
      </c>
      <c r="C13" s="78"/>
      <c r="D13" s="78"/>
      <c r="E13" s="78"/>
      <c r="F13" s="78"/>
      <c r="G13" s="78"/>
      <c r="H13" s="78">
        <f>SUM(D13:G13)</f>
        <v>0</v>
      </c>
      <c r="I13" s="78">
        <f>B13+C13-H13</f>
        <v>29294863958</v>
      </c>
    </row>
    <row r="14" spans="1:9" s="18" customFormat="1" ht="26.1" customHeight="1" x14ac:dyDescent="0.25">
      <c r="A14" s="31" t="s">
        <v>22</v>
      </c>
      <c r="B14" s="32">
        <v>0</v>
      </c>
      <c r="C14" s="32"/>
      <c r="D14" s="32"/>
      <c r="E14" s="32"/>
      <c r="F14" s="32"/>
      <c r="G14" s="32"/>
      <c r="H14" s="32">
        <f>SUM(D14:G14)</f>
        <v>0</v>
      </c>
      <c r="I14" s="32">
        <f>B14+C14-H14</f>
        <v>0</v>
      </c>
    </row>
    <row r="15" spans="1:9" s="18" customFormat="1" ht="26.1" customHeight="1" x14ac:dyDescent="0.25">
      <c r="A15" s="35" t="s">
        <v>40</v>
      </c>
      <c r="B15" s="36">
        <v>32407288679</v>
      </c>
      <c r="C15" s="36">
        <f t="shared" ref="C15:I15" si="2">SUM(C16:C23)</f>
        <v>23631156927.720001</v>
      </c>
      <c r="D15" s="36">
        <f t="shared" si="2"/>
        <v>2649894622</v>
      </c>
      <c r="E15" s="36">
        <f t="shared" si="2"/>
        <v>7161798329</v>
      </c>
      <c r="F15" s="36">
        <f t="shared" si="2"/>
        <v>0</v>
      </c>
      <c r="G15" s="36">
        <f t="shared" si="2"/>
        <v>0</v>
      </c>
      <c r="H15" s="36">
        <f t="shared" si="2"/>
        <v>9811692951</v>
      </c>
      <c r="I15" s="36">
        <f t="shared" si="2"/>
        <v>50146000223.720001</v>
      </c>
    </row>
    <row r="16" spans="1:9" s="18" customFormat="1" ht="26.1" customHeight="1" x14ac:dyDescent="0.25">
      <c r="A16" s="20" t="s">
        <v>23</v>
      </c>
      <c r="B16" s="21">
        <v>14169495972</v>
      </c>
      <c r="C16" s="21"/>
      <c r="D16" s="21">
        <v>1392073952</v>
      </c>
      <c r="E16" s="21">
        <v>6150297600</v>
      </c>
      <c r="F16" s="21"/>
      <c r="G16" s="21"/>
      <c r="H16" s="21">
        <f>SUM(D16:G16)</f>
        <v>7542371552</v>
      </c>
      <c r="I16" s="21">
        <f t="shared" ref="I16:I23" si="3">B16+C16-H16</f>
        <v>6627124420</v>
      </c>
    </row>
    <row r="17" spans="1:10" s="18" customFormat="1" ht="26.1" customHeight="1" x14ac:dyDescent="0.25">
      <c r="A17" s="20" t="s">
        <v>24</v>
      </c>
      <c r="B17" s="21">
        <v>9324006000</v>
      </c>
      <c r="C17" s="21">
        <v>352011764.72000003</v>
      </c>
      <c r="D17" s="21"/>
      <c r="E17" s="21"/>
      <c r="F17" s="21"/>
      <c r="G17" s="21"/>
      <c r="H17" s="21">
        <f t="shared" ref="H17:H23" si="4">SUM(D17:G17)</f>
        <v>0</v>
      </c>
      <c r="I17" s="21">
        <f t="shared" si="3"/>
        <v>9676017764.7199993</v>
      </c>
    </row>
    <row r="18" spans="1:10" s="18" customFormat="1" ht="26.1" customHeight="1" x14ac:dyDescent="0.25">
      <c r="A18" s="20" t="s">
        <v>25</v>
      </c>
      <c r="B18" s="21">
        <v>11164972875</v>
      </c>
      <c r="C18" s="21">
        <v>21753449000</v>
      </c>
      <c r="D18" s="21"/>
      <c r="E18" s="21"/>
      <c r="F18" s="21"/>
      <c r="G18" s="21"/>
      <c r="H18" s="21">
        <f t="shared" si="4"/>
        <v>0</v>
      </c>
      <c r="I18" s="21">
        <f t="shared" si="3"/>
        <v>32918421875</v>
      </c>
    </row>
    <row r="19" spans="1:10" s="18" customFormat="1" ht="26.1" customHeight="1" x14ac:dyDescent="0.25">
      <c r="A19" s="20" t="s">
        <v>26</v>
      </c>
      <c r="B19" s="21">
        <v>428590700</v>
      </c>
      <c r="C19" s="21"/>
      <c r="D19" s="21"/>
      <c r="E19" s="21"/>
      <c r="F19" s="21"/>
      <c r="G19" s="21"/>
      <c r="H19" s="21">
        <f t="shared" si="4"/>
        <v>0</v>
      </c>
      <c r="I19" s="21">
        <f t="shared" si="3"/>
        <v>428590700</v>
      </c>
    </row>
    <row r="20" spans="1:10" s="18" customFormat="1" ht="26.1" customHeight="1" x14ac:dyDescent="0.25">
      <c r="A20" s="20" t="s">
        <v>27</v>
      </c>
      <c r="B20" s="21">
        <v>50733000</v>
      </c>
      <c r="C20" s="21"/>
      <c r="D20" s="21"/>
      <c r="E20" s="21"/>
      <c r="F20" s="21"/>
      <c r="G20" s="21"/>
      <c r="H20" s="21">
        <f>SUM(D20:G20)</f>
        <v>0</v>
      </c>
      <c r="I20" s="21">
        <f t="shared" si="3"/>
        <v>50733000</v>
      </c>
    </row>
    <row r="21" spans="1:10" s="18" customFormat="1" ht="26.1" customHeight="1" x14ac:dyDescent="0.25">
      <c r="A21" s="20" t="s">
        <v>28</v>
      </c>
      <c r="B21" s="21">
        <v>432698200</v>
      </c>
      <c r="C21" s="21">
        <v>1525696163</v>
      </c>
      <c r="D21" s="21">
        <v>1183406270</v>
      </c>
      <c r="E21" s="21">
        <v>329875629</v>
      </c>
      <c r="F21" s="21"/>
      <c r="G21" s="21"/>
      <c r="H21" s="21">
        <f t="shared" si="4"/>
        <v>1513281899</v>
      </c>
      <c r="I21" s="21">
        <f t="shared" si="3"/>
        <v>445112464</v>
      </c>
    </row>
    <row r="22" spans="1:10" s="18" customFormat="1" ht="26.1" customHeight="1" x14ac:dyDescent="0.25">
      <c r="A22" s="20" t="s">
        <v>29</v>
      </c>
      <c r="B22" s="21">
        <v>756039500</v>
      </c>
      <c r="C22" s="21"/>
      <c r="D22" s="21">
        <v>74414400</v>
      </c>
      <c r="E22" s="21">
        <v>681625100</v>
      </c>
      <c r="F22" s="21"/>
      <c r="G22" s="21"/>
      <c r="H22" s="21">
        <f>SUM(D22:G22)</f>
        <v>756039500</v>
      </c>
      <c r="I22" s="21">
        <f>B22+C22-H22</f>
        <v>0</v>
      </c>
    </row>
    <row r="23" spans="1:10" s="18" customFormat="1" ht="26.1" customHeight="1" x14ac:dyDescent="0.25">
      <c r="A23" s="39" t="s">
        <v>30</v>
      </c>
      <c r="B23" s="40">
        <v>0</v>
      </c>
      <c r="C23" s="21"/>
      <c r="D23" s="40"/>
      <c r="E23" s="40"/>
      <c r="F23" s="40"/>
      <c r="G23" s="40"/>
      <c r="H23" s="40">
        <f t="shared" si="4"/>
        <v>0</v>
      </c>
      <c r="I23" s="40">
        <f t="shared" si="3"/>
        <v>0</v>
      </c>
      <c r="J23" s="18">
        <v>0</v>
      </c>
    </row>
    <row r="24" spans="1:10" s="11" customFormat="1" ht="30" customHeight="1" x14ac:dyDescent="0.25">
      <c r="A24" s="42" t="s">
        <v>38</v>
      </c>
      <c r="B24" s="43">
        <f>B9+B15</f>
        <v>69039411431</v>
      </c>
      <c r="C24" s="43">
        <f>C9+C15</f>
        <v>23631156927.720001</v>
      </c>
      <c r="D24" s="43">
        <f t="shared" ref="D24:I24" si="5">D9+D15</f>
        <v>3733191169</v>
      </c>
      <c r="E24" s="43">
        <f t="shared" si="5"/>
        <v>7566438328</v>
      </c>
      <c r="F24" s="43">
        <f t="shared" si="5"/>
        <v>0</v>
      </c>
      <c r="G24" s="43">
        <f t="shared" si="5"/>
        <v>0</v>
      </c>
      <c r="H24" s="43">
        <f t="shared" si="5"/>
        <v>11299629497</v>
      </c>
      <c r="I24" s="43">
        <f t="shared" si="5"/>
        <v>85290186429.720001</v>
      </c>
    </row>
    <row r="25" spans="1:10" s="11" customFormat="1" ht="35.1" customHeight="1" x14ac:dyDescent="0.25">
      <c r="A25" s="44"/>
      <c r="B25" s="44"/>
      <c r="C25" s="44"/>
      <c r="D25" s="45"/>
      <c r="E25" s="44"/>
      <c r="G25" s="47"/>
      <c r="H25" s="68" t="str">
        <f>'Biểu số 07_BCQT'!I25</f>
        <v>Ngày 06 tháng 04 năm 2025</v>
      </c>
      <c r="I25" s="48"/>
    </row>
    <row r="26" spans="1:10" s="7" customFormat="1" ht="20.100000000000001" customHeight="1" x14ac:dyDescent="0.25">
      <c r="B26" s="49"/>
      <c r="C26" s="49"/>
      <c r="E26" s="54"/>
      <c r="G26" s="54"/>
      <c r="H26" s="74" t="s">
        <v>47</v>
      </c>
      <c r="I26" s="55"/>
    </row>
    <row r="27" spans="1:10" s="7" customFormat="1" ht="20.100000000000001" customHeight="1" x14ac:dyDescent="0.25">
      <c r="A27" s="51" t="s">
        <v>34</v>
      </c>
      <c r="B27" s="49"/>
      <c r="C27" s="49"/>
      <c r="D27" s="75" t="s">
        <v>45</v>
      </c>
      <c r="E27" s="54"/>
      <c r="G27" s="54"/>
      <c r="H27" s="74" t="s">
        <v>48</v>
      </c>
      <c r="I27" s="55"/>
    </row>
    <row r="28" spans="1:10" s="11" customFormat="1" ht="90" customHeight="1" x14ac:dyDescent="0.25">
      <c r="A28" s="44"/>
      <c r="B28" s="56"/>
      <c r="C28" s="56"/>
      <c r="D28" s="70"/>
      <c r="G28" s="47"/>
      <c r="H28" s="71"/>
      <c r="I28" s="48"/>
    </row>
    <row r="29" spans="1:10" s="64" customFormat="1" ht="18.75" x14ac:dyDescent="0.25">
      <c r="A29" s="60" t="s">
        <v>44</v>
      </c>
      <c r="B29" s="58"/>
      <c r="C29" s="58"/>
      <c r="D29" s="58" t="s">
        <v>46</v>
      </c>
      <c r="E29" s="62"/>
      <c r="G29" s="62"/>
      <c r="H29" s="72" t="s">
        <v>49</v>
      </c>
      <c r="I29" s="63"/>
    </row>
  </sheetData>
  <mergeCells count="5">
    <mergeCell ref="A5:A6"/>
    <mergeCell ref="B5:B6"/>
    <mergeCell ref="C5:C6"/>
    <mergeCell ref="D5:H5"/>
    <mergeCell ref="I5:I6"/>
  </mergeCells>
  <pageMargins left="0.82677165354330717" right="0.51181102362204722" top="0.62" bottom="0.46" header="0.35433070866141736" footer="0.24"/>
  <pageSetup paperSize="8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I29"/>
  <sheetViews>
    <sheetView showGridLines="0" showZeros="0" zoomScaleNormal="100" workbookViewId="0">
      <pane xSplit="9" ySplit="7" topLeftCell="J8" activePane="bottomRight" state="frozen"/>
      <selection pane="topRight" activeCell="J1" sqref="J1"/>
      <selection pane="bottomLeft" activeCell="A9" sqref="A9"/>
      <selection pane="bottomRight" activeCell="A5" sqref="A5:I6"/>
    </sheetView>
  </sheetViews>
  <sheetFormatPr defaultColWidth="13.75" defaultRowHeight="15.75" x14ac:dyDescent="0.25"/>
  <cols>
    <col min="1" max="1" width="33" style="2" customWidth="1"/>
    <col min="2" max="9" width="18.625" style="2" customWidth="1"/>
    <col min="10" max="256" width="13.75" style="2"/>
    <col min="257" max="257" width="33" style="2" customWidth="1"/>
    <col min="258" max="265" width="18.625" style="2" customWidth="1"/>
    <col min="266" max="512" width="13.75" style="2"/>
    <col min="513" max="513" width="33" style="2" customWidth="1"/>
    <col min="514" max="521" width="18.625" style="2" customWidth="1"/>
    <col min="522" max="768" width="13.75" style="2"/>
    <col min="769" max="769" width="33" style="2" customWidth="1"/>
    <col min="770" max="777" width="18.625" style="2" customWidth="1"/>
    <col min="778" max="1024" width="13.75" style="2"/>
    <col min="1025" max="1025" width="33" style="2" customWidth="1"/>
    <col min="1026" max="1033" width="18.625" style="2" customWidth="1"/>
    <col min="1034" max="1280" width="13.75" style="2"/>
    <col min="1281" max="1281" width="33" style="2" customWidth="1"/>
    <col min="1282" max="1289" width="18.625" style="2" customWidth="1"/>
    <col min="1290" max="1536" width="13.75" style="2"/>
    <col min="1537" max="1537" width="33" style="2" customWidth="1"/>
    <col min="1538" max="1545" width="18.625" style="2" customWidth="1"/>
    <col min="1546" max="1792" width="13.75" style="2"/>
    <col min="1793" max="1793" width="33" style="2" customWidth="1"/>
    <col min="1794" max="1801" width="18.625" style="2" customWidth="1"/>
    <col min="1802" max="2048" width="13.75" style="2"/>
    <col min="2049" max="2049" width="33" style="2" customWidth="1"/>
    <col min="2050" max="2057" width="18.625" style="2" customWidth="1"/>
    <col min="2058" max="2304" width="13.75" style="2"/>
    <col min="2305" max="2305" width="33" style="2" customWidth="1"/>
    <col min="2306" max="2313" width="18.625" style="2" customWidth="1"/>
    <col min="2314" max="2560" width="13.75" style="2"/>
    <col min="2561" max="2561" width="33" style="2" customWidth="1"/>
    <col min="2562" max="2569" width="18.625" style="2" customWidth="1"/>
    <col min="2570" max="2816" width="13.75" style="2"/>
    <col min="2817" max="2817" width="33" style="2" customWidth="1"/>
    <col min="2818" max="2825" width="18.625" style="2" customWidth="1"/>
    <col min="2826" max="3072" width="13.75" style="2"/>
    <col min="3073" max="3073" width="33" style="2" customWidth="1"/>
    <col min="3074" max="3081" width="18.625" style="2" customWidth="1"/>
    <col min="3082" max="3328" width="13.75" style="2"/>
    <col min="3329" max="3329" width="33" style="2" customWidth="1"/>
    <col min="3330" max="3337" width="18.625" style="2" customWidth="1"/>
    <col min="3338" max="3584" width="13.75" style="2"/>
    <col min="3585" max="3585" width="33" style="2" customWidth="1"/>
    <col min="3586" max="3593" width="18.625" style="2" customWidth="1"/>
    <col min="3594" max="3840" width="13.75" style="2"/>
    <col min="3841" max="3841" width="33" style="2" customWidth="1"/>
    <col min="3842" max="3849" width="18.625" style="2" customWidth="1"/>
    <col min="3850" max="4096" width="13.75" style="2"/>
    <col min="4097" max="4097" width="33" style="2" customWidth="1"/>
    <col min="4098" max="4105" width="18.625" style="2" customWidth="1"/>
    <col min="4106" max="4352" width="13.75" style="2"/>
    <col min="4353" max="4353" width="33" style="2" customWidth="1"/>
    <col min="4354" max="4361" width="18.625" style="2" customWidth="1"/>
    <col min="4362" max="4608" width="13.75" style="2"/>
    <col min="4609" max="4609" width="33" style="2" customWidth="1"/>
    <col min="4610" max="4617" width="18.625" style="2" customWidth="1"/>
    <col min="4618" max="4864" width="13.75" style="2"/>
    <col min="4865" max="4865" width="33" style="2" customWidth="1"/>
    <col min="4866" max="4873" width="18.625" style="2" customWidth="1"/>
    <col min="4874" max="5120" width="13.75" style="2"/>
    <col min="5121" max="5121" width="33" style="2" customWidth="1"/>
    <col min="5122" max="5129" width="18.625" style="2" customWidth="1"/>
    <col min="5130" max="5376" width="13.75" style="2"/>
    <col min="5377" max="5377" width="33" style="2" customWidth="1"/>
    <col min="5378" max="5385" width="18.625" style="2" customWidth="1"/>
    <col min="5386" max="5632" width="13.75" style="2"/>
    <col min="5633" max="5633" width="33" style="2" customWidth="1"/>
    <col min="5634" max="5641" width="18.625" style="2" customWidth="1"/>
    <col min="5642" max="5888" width="13.75" style="2"/>
    <col min="5889" max="5889" width="33" style="2" customWidth="1"/>
    <col min="5890" max="5897" width="18.625" style="2" customWidth="1"/>
    <col min="5898" max="6144" width="13.75" style="2"/>
    <col min="6145" max="6145" width="33" style="2" customWidth="1"/>
    <col min="6146" max="6153" width="18.625" style="2" customWidth="1"/>
    <col min="6154" max="6400" width="13.75" style="2"/>
    <col min="6401" max="6401" width="33" style="2" customWidth="1"/>
    <col min="6402" max="6409" width="18.625" style="2" customWidth="1"/>
    <col min="6410" max="6656" width="13.75" style="2"/>
    <col min="6657" max="6657" width="33" style="2" customWidth="1"/>
    <col min="6658" max="6665" width="18.625" style="2" customWidth="1"/>
    <col min="6666" max="6912" width="13.75" style="2"/>
    <col min="6913" max="6913" width="33" style="2" customWidth="1"/>
    <col min="6914" max="6921" width="18.625" style="2" customWidth="1"/>
    <col min="6922" max="7168" width="13.75" style="2"/>
    <col min="7169" max="7169" width="33" style="2" customWidth="1"/>
    <col min="7170" max="7177" width="18.625" style="2" customWidth="1"/>
    <col min="7178" max="7424" width="13.75" style="2"/>
    <col min="7425" max="7425" width="33" style="2" customWidth="1"/>
    <col min="7426" max="7433" width="18.625" style="2" customWidth="1"/>
    <col min="7434" max="7680" width="13.75" style="2"/>
    <col min="7681" max="7681" width="33" style="2" customWidth="1"/>
    <col min="7682" max="7689" width="18.625" style="2" customWidth="1"/>
    <col min="7690" max="7936" width="13.75" style="2"/>
    <col min="7937" max="7937" width="33" style="2" customWidth="1"/>
    <col min="7938" max="7945" width="18.625" style="2" customWidth="1"/>
    <col min="7946" max="8192" width="13.75" style="2"/>
    <col min="8193" max="8193" width="33" style="2" customWidth="1"/>
    <col min="8194" max="8201" width="18.625" style="2" customWidth="1"/>
    <col min="8202" max="8448" width="13.75" style="2"/>
    <col min="8449" max="8449" width="33" style="2" customWidth="1"/>
    <col min="8450" max="8457" width="18.625" style="2" customWidth="1"/>
    <col min="8458" max="8704" width="13.75" style="2"/>
    <col min="8705" max="8705" width="33" style="2" customWidth="1"/>
    <col min="8706" max="8713" width="18.625" style="2" customWidth="1"/>
    <col min="8714" max="8960" width="13.75" style="2"/>
    <col min="8961" max="8961" width="33" style="2" customWidth="1"/>
    <col min="8962" max="8969" width="18.625" style="2" customWidth="1"/>
    <col min="8970" max="9216" width="13.75" style="2"/>
    <col min="9217" max="9217" width="33" style="2" customWidth="1"/>
    <col min="9218" max="9225" width="18.625" style="2" customWidth="1"/>
    <col min="9226" max="9472" width="13.75" style="2"/>
    <col min="9473" max="9473" width="33" style="2" customWidth="1"/>
    <col min="9474" max="9481" width="18.625" style="2" customWidth="1"/>
    <col min="9482" max="9728" width="13.75" style="2"/>
    <col min="9729" max="9729" width="33" style="2" customWidth="1"/>
    <col min="9730" max="9737" width="18.625" style="2" customWidth="1"/>
    <col min="9738" max="9984" width="13.75" style="2"/>
    <col min="9985" max="9985" width="33" style="2" customWidth="1"/>
    <col min="9986" max="9993" width="18.625" style="2" customWidth="1"/>
    <col min="9994" max="10240" width="13.75" style="2"/>
    <col min="10241" max="10241" width="33" style="2" customWidth="1"/>
    <col min="10242" max="10249" width="18.625" style="2" customWidth="1"/>
    <col min="10250" max="10496" width="13.75" style="2"/>
    <col min="10497" max="10497" width="33" style="2" customWidth="1"/>
    <col min="10498" max="10505" width="18.625" style="2" customWidth="1"/>
    <col min="10506" max="10752" width="13.75" style="2"/>
    <col min="10753" max="10753" width="33" style="2" customWidth="1"/>
    <col min="10754" max="10761" width="18.625" style="2" customWidth="1"/>
    <col min="10762" max="11008" width="13.75" style="2"/>
    <col min="11009" max="11009" width="33" style="2" customWidth="1"/>
    <col min="11010" max="11017" width="18.625" style="2" customWidth="1"/>
    <col min="11018" max="11264" width="13.75" style="2"/>
    <col min="11265" max="11265" width="33" style="2" customWidth="1"/>
    <col min="11266" max="11273" width="18.625" style="2" customWidth="1"/>
    <col min="11274" max="11520" width="13.75" style="2"/>
    <col min="11521" max="11521" width="33" style="2" customWidth="1"/>
    <col min="11522" max="11529" width="18.625" style="2" customWidth="1"/>
    <col min="11530" max="11776" width="13.75" style="2"/>
    <col min="11777" max="11777" width="33" style="2" customWidth="1"/>
    <col min="11778" max="11785" width="18.625" style="2" customWidth="1"/>
    <col min="11786" max="12032" width="13.75" style="2"/>
    <col min="12033" max="12033" width="33" style="2" customWidth="1"/>
    <col min="12034" max="12041" width="18.625" style="2" customWidth="1"/>
    <col min="12042" max="12288" width="13.75" style="2"/>
    <col min="12289" max="12289" width="33" style="2" customWidth="1"/>
    <col min="12290" max="12297" width="18.625" style="2" customWidth="1"/>
    <col min="12298" max="12544" width="13.75" style="2"/>
    <col min="12545" max="12545" width="33" style="2" customWidth="1"/>
    <col min="12546" max="12553" width="18.625" style="2" customWidth="1"/>
    <col min="12554" max="12800" width="13.75" style="2"/>
    <col min="12801" max="12801" width="33" style="2" customWidth="1"/>
    <col min="12802" max="12809" width="18.625" style="2" customWidth="1"/>
    <col min="12810" max="13056" width="13.75" style="2"/>
    <col min="13057" max="13057" width="33" style="2" customWidth="1"/>
    <col min="13058" max="13065" width="18.625" style="2" customWidth="1"/>
    <col min="13066" max="13312" width="13.75" style="2"/>
    <col min="13313" max="13313" width="33" style="2" customWidth="1"/>
    <col min="13314" max="13321" width="18.625" style="2" customWidth="1"/>
    <col min="13322" max="13568" width="13.75" style="2"/>
    <col min="13569" max="13569" width="33" style="2" customWidth="1"/>
    <col min="13570" max="13577" width="18.625" style="2" customWidth="1"/>
    <col min="13578" max="13824" width="13.75" style="2"/>
    <col min="13825" max="13825" width="33" style="2" customWidth="1"/>
    <col min="13826" max="13833" width="18.625" style="2" customWidth="1"/>
    <col min="13834" max="14080" width="13.75" style="2"/>
    <col min="14081" max="14081" width="33" style="2" customWidth="1"/>
    <col min="14082" max="14089" width="18.625" style="2" customWidth="1"/>
    <col min="14090" max="14336" width="13.75" style="2"/>
    <col min="14337" max="14337" width="33" style="2" customWidth="1"/>
    <col min="14338" max="14345" width="18.625" style="2" customWidth="1"/>
    <col min="14346" max="14592" width="13.75" style="2"/>
    <col min="14593" max="14593" width="33" style="2" customWidth="1"/>
    <col min="14594" max="14601" width="18.625" style="2" customWidth="1"/>
    <col min="14602" max="14848" width="13.75" style="2"/>
    <col min="14849" max="14849" width="33" style="2" customWidth="1"/>
    <col min="14850" max="14857" width="18.625" style="2" customWidth="1"/>
    <col min="14858" max="15104" width="13.75" style="2"/>
    <col min="15105" max="15105" width="33" style="2" customWidth="1"/>
    <col min="15106" max="15113" width="18.625" style="2" customWidth="1"/>
    <col min="15114" max="15360" width="13.75" style="2"/>
    <col min="15361" max="15361" width="33" style="2" customWidth="1"/>
    <col min="15362" max="15369" width="18.625" style="2" customWidth="1"/>
    <col min="15370" max="15616" width="13.75" style="2"/>
    <col min="15617" max="15617" width="33" style="2" customWidth="1"/>
    <col min="15618" max="15625" width="18.625" style="2" customWidth="1"/>
    <col min="15626" max="15872" width="13.75" style="2"/>
    <col min="15873" max="15873" width="33" style="2" customWidth="1"/>
    <col min="15874" max="15881" width="18.625" style="2" customWidth="1"/>
    <col min="15882" max="16128" width="13.75" style="2"/>
    <col min="16129" max="16129" width="33" style="2" customWidth="1"/>
    <col min="16130" max="16137" width="18.625" style="2" customWidth="1"/>
    <col min="16138" max="16384" width="13.75" style="2"/>
  </cols>
  <sheetData>
    <row r="1" spans="1:9" ht="21.95" customHeight="1" x14ac:dyDescent="0.3">
      <c r="A1" s="1" t="s">
        <v>0</v>
      </c>
      <c r="E1" s="66" t="s">
        <v>59</v>
      </c>
      <c r="F1" s="67"/>
      <c r="G1" s="3"/>
      <c r="H1" s="4"/>
      <c r="I1" s="5" t="s">
        <v>36</v>
      </c>
    </row>
    <row r="2" spans="1:9" ht="20.100000000000001" customHeight="1" x14ac:dyDescent="0.3">
      <c r="A2" s="6" t="s">
        <v>2</v>
      </c>
      <c r="D2" s="67"/>
      <c r="E2" s="8"/>
      <c r="F2" s="67"/>
      <c r="G2" s="3"/>
      <c r="H2" s="4"/>
    </row>
    <row r="3" spans="1:9" ht="19.5" x14ac:dyDescent="0.3">
      <c r="A3" s="6" t="s">
        <v>3</v>
      </c>
      <c r="D3" s="7"/>
      <c r="E3" s="8" t="str">
        <f>'Phụ biểu số 07.1'!E3</f>
        <v>Đơn vị: Phòng Hậu cần - Kỹ thuật</v>
      </c>
      <c r="F3" s="7"/>
      <c r="G3" s="3"/>
      <c r="H3" s="4"/>
    </row>
    <row r="4" spans="1:9" ht="20.100000000000001" customHeight="1" x14ac:dyDescent="0.3">
      <c r="A4" s="9"/>
      <c r="D4" s="7"/>
      <c r="E4" s="7"/>
      <c r="F4" s="7"/>
      <c r="G4" s="3"/>
      <c r="H4" s="4"/>
      <c r="I4" s="10" t="s">
        <v>4</v>
      </c>
    </row>
    <row r="5" spans="1:9" s="11" customFormat="1" ht="24.95" customHeight="1" x14ac:dyDescent="0.25">
      <c r="A5" s="87" t="s">
        <v>5</v>
      </c>
      <c r="B5" s="87" t="s">
        <v>52</v>
      </c>
      <c r="C5" s="87" t="s">
        <v>56</v>
      </c>
      <c r="D5" s="89" t="s">
        <v>55</v>
      </c>
      <c r="E5" s="89"/>
      <c r="F5" s="89"/>
      <c r="G5" s="89"/>
      <c r="H5" s="89"/>
      <c r="I5" s="87" t="s">
        <v>57</v>
      </c>
    </row>
    <row r="6" spans="1:9" s="11" customFormat="1" ht="35.1" customHeight="1" x14ac:dyDescent="0.25">
      <c r="A6" s="87"/>
      <c r="B6" s="87"/>
      <c r="C6" s="87"/>
      <c r="D6" s="14" t="s">
        <v>10</v>
      </c>
      <c r="E6" s="12" t="s">
        <v>11</v>
      </c>
      <c r="F6" s="12" t="s">
        <v>12</v>
      </c>
      <c r="G6" s="15" t="s">
        <v>8</v>
      </c>
      <c r="H6" s="12" t="s">
        <v>13</v>
      </c>
      <c r="I6" s="87"/>
    </row>
    <row r="7" spans="1:9" s="18" customFormat="1" ht="20.100000000000001" customHeight="1" x14ac:dyDescent="0.25">
      <c r="A7" s="16" t="s">
        <v>14</v>
      </c>
      <c r="B7" s="16">
        <v>1</v>
      </c>
      <c r="C7" s="16">
        <v>2</v>
      </c>
      <c r="D7" s="16">
        <v>3</v>
      </c>
      <c r="E7" s="16">
        <v>4</v>
      </c>
      <c r="F7" s="16">
        <v>5</v>
      </c>
      <c r="G7" s="16">
        <v>6</v>
      </c>
      <c r="H7" s="16" t="s">
        <v>32</v>
      </c>
      <c r="I7" s="16" t="s">
        <v>33</v>
      </c>
    </row>
    <row r="8" spans="1:9" s="18" customFormat="1" ht="30" customHeight="1" x14ac:dyDescent="0.25">
      <c r="A8" s="23" t="s">
        <v>39</v>
      </c>
      <c r="B8" s="24">
        <f>B9+B15</f>
        <v>4723070808</v>
      </c>
      <c r="C8" s="24">
        <f t="shared" ref="C8:I8" si="0">C9+C15</f>
        <v>57125000</v>
      </c>
      <c r="D8" s="24">
        <f t="shared" si="0"/>
        <v>83374366</v>
      </c>
      <c r="E8" s="24">
        <f t="shared" si="0"/>
        <v>1311592909</v>
      </c>
      <c r="F8" s="24">
        <f t="shared" si="0"/>
        <v>0</v>
      </c>
      <c r="G8" s="24">
        <f t="shared" si="0"/>
        <v>0</v>
      </c>
      <c r="H8" s="24">
        <f t="shared" si="0"/>
        <v>1394967275</v>
      </c>
      <c r="I8" s="24">
        <f t="shared" si="0"/>
        <v>14499573724</v>
      </c>
    </row>
    <row r="9" spans="1:9" s="18" customFormat="1" ht="26.1" customHeight="1" x14ac:dyDescent="0.25">
      <c r="A9" s="25" t="s">
        <v>41</v>
      </c>
      <c r="B9" s="26">
        <v>1758986508</v>
      </c>
      <c r="C9" s="26">
        <f t="shared" ref="C9:I9" si="1">SUM(C10:C14)</f>
        <v>57125000</v>
      </c>
      <c r="D9" s="26">
        <f t="shared" si="1"/>
        <v>52169566</v>
      </c>
      <c r="E9" s="26">
        <f t="shared" si="1"/>
        <v>21573609</v>
      </c>
      <c r="F9" s="26">
        <f t="shared" si="1"/>
        <v>0</v>
      </c>
      <c r="G9" s="26">
        <f t="shared" si="1"/>
        <v>0</v>
      </c>
      <c r="H9" s="26">
        <f t="shared" si="1"/>
        <v>73743175</v>
      </c>
      <c r="I9" s="26">
        <f t="shared" si="1"/>
        <v>13167705524</v>
      </c>
    </row>
    <row r="10" spans="1:9" s="18" customFormat="1" ht="26.1" customHeight="1" x14ac:dyDescent="0.25">
      <c r="A10" s="28" t="s">
        <v>18</v>
      </c>
      <c r="B10" s="29">
        <v>27541500</v>
      </c>
      <c r="C10" s="29"/>
      <c r="D10" s="29"/>
      <c r="E10" s="29"/>
      <c r="F10" s="29"/>
      <c r="G10" s="29"/>
      <c r="H10" s="29"/>
      <c r="I10" s="29">
        <f>B10+C10-H10</f>
        <v>27541500</v>
      </c>
    </row>
    <row r="11" spans="1:9" s="18" customFormat="1" ht="26.1" customHeight="1" x14ac:dyDescent="0.25">
      <c r="A11" s="28" t="s">
        <v>19</v>
      </c>
      <c r="B11" s="29">
        <v>166242000</v>
      </c>
      <c r="C11" s="29">
        <v>8354000</v>
      </c>
      <c r="D11" s="29">
        <v>2800000</v>
      </c>
      <c r="E11" s="29"/>
      <c r="F11" s="29"/>
      <c r="G11" s="29"/>
      <c r="H11" s="21">
        <f t="shared" ref="H11:H12" si="2">SUM(D11:G11)</f>
        <v>2800000</v>
      </c>
      <c r="I11" s="29">
        <f>B11+C11-H11</f>
        <v>171796000</v>
      </c>
    </row>
    <row r="12" spans="1:9" s="18" customFormat="1" ht="26.1" customHeight="1" x14ac:dyDescent="0.25">
      <c r="A12" s="28" t="s">
        <v>20</v>
      </c>
      <c r="B12" s="29">
        <v>81300465</v>
      </c>
      <c r="C12" s="29">
        <v>48771000</v>
      </c>
      <c r="D12" s="29">
        <v>27749566</v>
      </c>
      <c r="E12" s="29">
        <v>13193609</v>
      </c>
      <c r="F12" s="29"/>
      <c r="G12" s="29"/>
      <c r="H12" s="21">
        <f t="shared" si="2"/>
        <v>40943175</v>
      </c>
      <c r="I12" s="29">
        <f>B12+C12-H12</f>
        <v>89128290</v>
      </c>
    </row>
    <row r="13" spans="1:9" s="82" customFormat="1" ht="26.1" customHeight="1" x14ac:dyDescent="0.25">
      <c r="A13" s="77" t="s">
        <v>21</v>
      </c>
      <c r="B13" s="78">
        <v>12879239734</v>
      </c>
      <c r="C13" s="78"/>
      <c r="D13" s="78"/>
      <c r="E13" s="78"/>
      <c r="F13" s="78"/>
      <c r="G13" s="78"/>
      <c r="H13" s="78"/>
      <c r="I13" s="78">
        <f>B13+C13-H13</f>
        <v>12879239734</v>
      </c>
    </row>
    <row r="14" spans="1:9" s="18" customFormat="1" ht="26.1" customHeight="1" x14ac:dyDescent="0.25">
      <c r="A14" s="31" t="s">
        <v>22</v>
      </c>
      <c r="B14" s="32">
        <v>30000000</v>
      </c>
      <c r="C14" s="32"/>
      <c r="D14" s="32">
        <v>21620000</v>
      </c>
      <c r="E14" s="32">
        <v>8380000</v>
      </c>
      <c r="F14" s="32"/>
      <c r="G14" s="32"/>
      <c r="H14" s="32">
        <f>SUM(D14:G14)</f>
        <v>30000000</v>
      </c>
      <c r="I14" s="32">
        <f>B14+C14-H14</f>
        <v>0</v>
      </c>
    </row>
    <row r="15" spans="1:9" s="18" customFormat="1" ht="26.1" customHeight="1" x14ac:dyDescent="0.25">
      <c r="A15" s="35" t="s">
        <v>40</v>
      </c>
      <c r="B15" s="36">
        <v>2964084300</v>
      </c>
      <c r="C15" s="36">
        <f>SUM(C16:C23)</f>
        <v>0</v>
      </c>
      <c r="D15" s="36">
        <f t="shared" ref="D15:I15" si="3">SUM(D16:D23)</f>
        <v>31204800</v>
      </c>
      <c r="E15" s="36">
        <f t="shared" si="3"/>
        <v>1290019300</v>
      </c>
      <c r="F15" s="36">
        <f t="shared" si="3"/>
        <v>0</v>
      </c>
      <c r="G15" s="36">
        <f t="shared" si="3"/>
        <v>0</v>
      </c>
      <c r="H15" s="36">
        <f t="shared" si="3"/>
        <v>1321224100</v>
      </c>
      <c r="I15" s="36">
        <f t="shared" si="3"/>
        <v>1331868200</v>
      </c>
    </row>
    <row r="16" spans="1:9" s="18" customFormat="1" ht="26.1" customHeight="1" x14ac:dyDescent="0.25">
      <c r="A16" s="20" t="s">
        <v>23</v>
      </c>
      <c r="B16" s="21">
        <v>1968875300</v>
      </c>
      <c r="C16" s="21"/>
      <c r="D16" s="21">
        <v>31204800</v>
      </c>
      <c r="E16" s="21">
        <v>805436300</v>
      </c>
      <c r="F16" s="21"/>
      <c r="G16" s="21"/>
      <c r="H16" s="21">
        <f>SUM(D16:G16)</f>
        <v>836641100</v>
      </c>
      <c r="I16" s="21">
        <f t="shared" ref="I16:I23" si="4">B16+C16-H16</f>
        <v>1132234200</v>
      </c>
    </row>
    <row r="17" spans="1:9" s="18" customFormat="1" ht="26.1" customHeight="1" x14ac:dyDescent="0.25">
      <c r="A17" s="20" t="s">
        <v>24</v>
      </c>
      <c r="B17" s="21">
        <v>0</v>
      </c>
      <c r="C17" s="21"/>
      <c r="D17" s="21"/>
      <c r="E17" s="21"/>
      <c r="F17" s="21"/>
      <c r="G17" s="21"/>
      <c r="H17" s="21">
        <f t="shared" ref="H17:H23" si="5">SUM(D17:G17)</f>
        <v>0</v>
      </c>
      <c r="I17" s="21">
        <f t="shared" si="4"/>
        <v>0</v>
      </c>
    </row>
    <row r="18" spans="1:9" s="18" customFormat="1" ht="26.1" customHeight="1" x14ac:dyDescent="0.25">
      <c r="A18" s="20" t="s">
        <v>25</v>
      </c>
      <c r="B18" s="21">
        <v>668463000</v>
      </c>
      <c r="C18" s="21"/>
      <c r="D18" s="21"/>
      <c r="E18" s="21">
        <v>484583000</v>
      </c>
      <c r="F18" s="21"/>
      <c r="G18" s="21"/>
      <c r="H18" s="21">
        <f t="shared" si="5"/>
        <v>484583000</v>
      </c>
      <c r="I18" s="21">
        <f t="shared" si="4"/>
        <v>183880000</v>
      </c>
    </row>
    <row r="19" spans="1:9" s="18" customFormat="1" ht="26.1" customHeight="1" x14ac:dyDescent="0.25">
      <c r="A19" s="20" t="s">
        <v>26</v>
      </c>
      <c r="B19" s="21">
        <v>0</v>
      </c>
      <c r="C19" s="21"/>
      <c r="D19" s="21"/>
      <c r="E19" s="21"/>
      <c r="F19" s="21"/>
      <c r="G19" s="21"/>
      <c r="H19" s="21">
        <f t="shared" si="5"/>
        <v>0</v>
      </c>
      <c r="I19" s="21">
        <f t="shared" si="4"/>
        <v>0</v>
      </c>
    </row>
    <row r="20" spans="1:9" s="18" customFormat="1" ht="26.1" customHeight="1" x14ac:dyDescent="0.25">
      <c r="A20" s="20" t="s">
        <v>27</v>
      </c>
      <c r="B20" s="21">
        <v>15754000</v>
      </c>
      <c r="C20" s="21"/>
      <c r="D20" s="21"/>
      <c r="E20" s="21"/>
      <c r="F20" s="21"/>
      <c r="G20" s="21"/>
      <c r="H20" s="21">
        <f>SUM(D20:G20)</f>
        <v>0</v>
      </c>
      <c r="I20" s="21">
        <f t="shared" si="4"/>
        <v>15754000</v>
      </c>
    </row>
    <row r="21" spans="1:9" s="18" customFormat="1" ht="26.1" customHeight="1" x14ac:dyDescent="0.25">
      <c r="A21" s="20" t="s">
        <v>28</v>
      </c>
      <c r="B21" s="21">
        <v>0</v>
      </c>
      <c r="C21" s="21"/>
      <c r="D21" s="21"/>
      <c r="E21" s="21"/>
      <c r="F21" s="21"/>
      <c r="G21" s="21"/>
      <c r="H21" s="21">
        <f t="shared" si="5"/>
        <v>0</v>
      </c>
      <c r="I21" s="21">
        <f t="shared" si="4"/>
        <v>0</v>
      </c>
    </row>
    <row r="22" spans="1:9" s="18" customFormat="1" ht="26.1" customHeight="1" x14ac:dyDescent="0.25">
      <c r="A22" s="20" t="s">
        <v>29</v>
      </c>
      <c r="B22" s="21">
        <v>0</v>
      </c>
      <c r="C22" s="21"/>
      <c r="D22" s="21"/>
      <c r="E22" s="21"/>
      <c r="F22" s="21"/>
      <c r="G22" s="21"/>
      <c r="H22" s="21">
        <f t="shared" si="5"/>
        <v>0</v>
      </c>
      <c r="I22" s="21">
        <f t="shared" si="4"/>
        <v>0</v>
      </c>
    </row>
    <row r="23" spans="1:9" s="18" customFormat="1" ht="26.1" customHeight="1" x14ac:dyDescent="0.25">
      <c r="A23" s="39" t="s">
        <v>30</v>
      </c>
      <c r="B23" s="40">
        <v>0</v>
      </c>
      <c r="C23" s="21"/>
      <c r="D23" s="40"/>
      <c r="E23" s="40"/>
      <c r="F23" s="40"/>
      <c r="G23" s="40"/>
      <c r="H23" s="40">
        <f t="shared" si="5"/>
        <v>0</v>
      </c>
      <c r="I23" s="40">
        <f t="shared" si="4"/>
        <v>0</v>
      </c>
    </row>
    <row r="24" spans="1:9" s="11" customFormat="1" ht="30" customHeight="1" x14ac:dyDescent="0.25">
      <c r="A24" s="42" t="s">
        <v>38</v>
      </c>
      <c r="B24" s="43">
        <f>B9+B15</f>
        <v>4723070808</v>
      </c>
      <c r="C24" s="43">
        <f t="shared" ref="C24:I24" si="6">C9+C15</f>
        <v>57125000</v>
      </c>
      <c r="D24" s="43">
        <f t="shared" si="6"/>
        <v>83374366</v>
      </c>
      <c r="E24" s="43">
        <f t="shared" si="6"/>
        <v>1311592909</v>
      </c>
      <c r="F24" s="43">
        <f t="shared" si="6"/>
        <v>0</v>
      </c>
      <c r="G24" s="43">
        <f t="shared" si="6"/>
        <v>0</v>
      </c>
      <c r="H24" s="43">
        <f t="shared" si="6"/>
        <v>1394967275</v>
      </c>
      <c r="I24" s="43">
        <f t="shared" si="6"/>
        <v>14499573724</v>
      </c>
    </row>
    <row r="25" spans="1:9" s="11" customFormat="1" ht="35.1" customHeight="1" x14ac:dyDescent="0.25">
      <c r="A25" s="44"/>
      <c r="B25" s="44"/>
      <c r="C25" s="44"/>
      <c r="D25" s="45"/>
      <c r="E25" s="44"/>
      <c r="G25" s="47"/>
      <c r="H25" s="68" t="str">
        <f>'Phụ biểu số 07.1'!H25</f>
        <v>Ngày 06 tháng 04 năm 2025</v>
      </c>
      <c r="I25" s="48"/>
    </row>
    <row r="26" spans="1:9" s="7" customFormat="1" ht="20.100000000000001" customHeight="1" x14ac:dyDescent="0.25">
      <c r="A26" s="51"/>
      <c r="B26" s="49"/>
      <c r="C26" s="49"/>
      <c r="D26" s="49"/>
      <c r="E26" s="54"/>
      <c r="G26" s="54"/>
      <c r="H26" s="74" t="s">
        <v>47</v>
      </c>
      <c r="I26" s="55"/>
    </row>
    <row r="27" spans="1:9" s="7" customFormat="1" ht="20.100000000000001" customHeight="1" x14ac:dyDescent="0.25">
      <c r="A27" s="51" t="s">
        <v>34</v>
      </c>
      <c r="B27" s="49"/>
      <c r="C27" s="49"/>
      <c r="D27" s="75" t="s">
        <v>45</v>
      </c>
      <c r="E27" s="54"/>
      <c r="G27" s="54"/>
      <c r="H27" s="74" t="s">
        <v>48</v>
      </c>
      <c r="I27" s="55"/>
    </row>
    <row r="28" spans="1:9" s="11" customFormat="1" ht="90" customHeight="1" x14ac:dyDescent="0.25">
      <c r="A28" s="44"/>
      <c r="B28" s="56"/>
      <c r="C28" s="56"/>
      <c r="D28" s="70"/>
      <c r="G28" s="47"/>
      <c r="H28" s="71"/>
      <c r="I28" s="48"/>
    </row>
    <row r="29" spans="1:9" s="64" customFormat="1" ht="18.75" x14ac:dyDescent="0.25">
      <c r="A29" s="60" t="s">
        <v>44</v>
      </c>
      <c r="B29" s="58"/>
      <c r="C29" s="58"/>
      <c r="D29" s="58" t="s">
        <v>46</v>
      </c>
      <c r="E29" s="62"/>
      <c r="G29" s="62"/>
      <c r="H29" s="72" t="s">
        <v>49</v>
      </c>
      <c r="I29" s="63"/>
    </row>
  </sheetData>
  <mergeCells count="5">
    <mergeCell ref="A5:A6"/>
    <mergeCell ref="B5:B6"/>
    <mergeCell ref="C5:C6"/>
    <mergeCell ref="D5:H5"/>
    <mergeCell ref="I5:I6"/>
  </mergeCells>
  <pageMargins left="0.82677165354330717" right="0.51181102362204722" top="0.59055118110236227" bottom="0.35" header="0.35433070866141736" footer="0.25"/>
  <pageSetup paperSize="8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I29"/>
  <sheetViews>
    <sheetView showGridLines="0" showZeros="0" zoomScaleNormal="100" workbookViewId="0">
      <pane xSplit="9" ySplit="7" topLeftCell="J8" activePane="bottomRight" state="frozen"/>
      <selection pane="topRight" activeCell="J1" sqref="J1"/>
      <selection pane="bottomLeft" activeCell="A9" sqref="A9"/>
      <selection pane="bottomRight" activeCell="A5" sqref="A5:I6"/>
    </sheetView>
  </sheetViews>
  <sheetFormatPr defaultColWidth="13.75" defaultRowHeight="15.75" x14ac:dyDescent="0.25"/>
  <cols>
    <col min="1" max="1" width="33" style="2" customWidth="1"/>
    <col min="2" max="9" width="18.625" style="2" customWidth="1"/>
    <col min="10" max="256" width="13.75" style="2"/>
    <col min="257" max="257" width="33" style="2" customWidth="1"/>
    <col min="258" max="265" width="18.625" style="2" customWidth="1"/>
    <col min="266" max="512" width="13.75" style="2"/>
    <col min="513" max="513" width="33" style="2" customWidth="1"/>
    <col min="514" max="521" width="18.625" style="2" customWidth="1"/>
    <col min="522" max="768" width="13.75" style="2"/>
    <col min="769" max="769" width="33" style="2" customWidth="1"/>
    <col min="770" max="777" width="18.625" style="2" customWidth="1"/>
    <col min="778" max="1024" width="13.75" style="2"/>
    <col min="1025" max="1025" width="33" style="2" customWidth="1"/>
    <col min="1026" max="1033" width="18.625" style="2" customWidth="1"/>
    <col min="1034" max="1280" width="13.75" style="2"/>
    <col min="1281" max="1281" width="33" style="2" customWidth="1"/>
    <col min="1282" max="1289" width="18.625" style="2" customWidth="1"/>
    <col min="1290" max="1536" width="13.75" style="2"/>
    <col min="1537" max="1537" width="33" style="2" customWidth="1"/>
    <col min="1538" max="1545" width="18.625" style="2" customWidth="1"/>
    <col min="1546" max="1792" width="13.75" style="2"/>
    <col min="1793" max="1793" width="33" style="2" customWidth="1"/>
    <col min="1794" max="1801" width="18.625" style="2" customWidth="1"/>
    <col min="1802" max="2048" width="13.75" style="2"/>
    <col min="2049" max="2049" width="33" style="2" customWidth="1"/>
    <col min="2050" max="2057" width="18.625" style="2" customWidth="1"/>
    <col min="2058" max="2304" width="13.75" style="2"/>
    <col min="2305" max="2305" width="33" style="2" customWidth="1"/>
    <col min="2306" max="2313" width="18.625" style="2" customWidth="1"/>
    <col min="2314" max="2560" width="13.75" style="2"/>
    <col min="2561" max="2561" width="33" style="2" customWidth="1"/>
    <col min="2562" max="2569" width="18.625" style="2" customWidth="1"/>
    <col min="2570" max="2816" width="13.75" style="2"/>
    <col min="2817" max="2817" width="33" style="2" customWidth="1"/>
    <col min="2818" max="2825" width="18.625" style="2" customWidth="1"/>
    <col min="2826" max="3072" width="13.75" style="2"/>
    <col min="3073" max="3073" width="33" style="2" customWidth="1"/>
    <col min="3074" max="3081" width="18.625" style="2" customWidth="1"/>
    <col min="3082" max="3328" width="13.75" style="2"/>
    <col min="3329" max="3329" width="33" style="2" customWidth="1"/>
    <col min="3330" max="3337" width="18.625" style="2" customWidth="1"/>
    <col min="3338" max="3584" width="13.75" style="2"/>
    <col min="3585" max="3585" width="33" style="2" customWidth="1"/>
    <col min="3586" max="3593" width="18.625" style="2" customWidth="1"/>
    <col min="3594" max="3840" width="13.75" style="2"/>
    <col min="3841" max="3841" width="33" style="2" customWidth="1"/>
    <col min="3842" max="3849" width="18.625" style="2" customWidth="1"/>
    <col min="3850" max="4096" width="13.75" style="2"/>
    <col min="4097" max="4097" width="33" style="2" customWidth="1"/>
    <col min="4098" max="4105" width="18.625" style="2" customWidth="1"/>
    <col min="4106" max="4352" width="13.75" style="2"/>
    <col min="4353" max="4353" width="33" style="2" customWidth="1"/>
    <col min="4354" max="4361" width="18.625" style="2" customWidth="1"/>
    <col min="4362" max="4608" width="13.75" style="2"/>
    <col min="4609" max="4609" width="33" style="2" customWidth="1"/>
    <col min="4610" max="4617" width="18.625" style="2" customWidth="1"/>
    <col min="4618" max="4864" width="13.75" style="2"/>
    <col min="4865" max="4865" width="33" style="2" customWidth="1"/>
    <col min="4866" max="4873" width="18.625" style="2" customWidth="1"/>
    <col min="4874" max="5120" width="13.75" style="2"/>
    <col min="5121" max="5121" width="33" style="2" customWidth="1"/>
    <col min="5122" max="5129" width="18.625" style="2" customWidth="1"/>
    <col min="5130" max="5376" width="13.75" style="2"/>
    <col min="5377" max="5377" width="33" style="2" customWidth="1"/>
    <col min="5378" max="5385" width="18.625" style="2" customWidth="1"/>
    <col min="5386" max="5632" width="13.75" style="2"/>
    <col min="5633" max="5633" width="33" style="2" customWidth="1"/>
    <col min="5634" max="5641" width="18.625" style="2" customWidth="1"/>
    <col min="5642" max="5888" width="13.75" style="2"/>
    <col min="5889" max="5889" width="33" style="2" customWidth="1"/>
    <col min="5890" max="5897" width="18.625" style="2" customWidth="1"/>
    <col min="5898" max="6144" width="13.75" style="2"/>
    <col min="6145" max="6145" width="33" style="2" customWidth="1"/>
    <col min="6146" max="6153" width="18.625" style="2" customWidth="1"/>
    <col min="6154" max="6400" width="13.75" style="2"/>
    <col min="6401" max="6401" width="33" style="2" customWidth="1"/>
    <col min="6402" max="6409" width="18.625" style="2" customWidth="1"/>
    <col min="6410" max="6656" width="13.75" style="2"/>
    <col min="6657" max="6657" width="33" style="2" customWidth="1"/>
    <col min="6658" max="6665" width="18.625" style="2" customWidth="1"/>
    <col min="6666" max="6912" width="13.75" style="2"/>
    <col min="6913" max="6913" width="33" style="2" customWidth="1"/>
    <col min="6914" max="6921" width="18.625" style="2" customWidth="1"/>
    <col min="6922" max="7168" width="13.75" style="2"/>
    <col min="7169" max="7169" width="33" style="2" customWidth="1"/>
    <col min="7170" max="7177" width="18.625" style="2" customWidth="1"/>
    <col min="7178" max="7424" width="13.75" style="2"/>
    <col min="7425" max="7425" width="33" style="2" customWidth="1"/>
    <col min="7426" max="7433" width="18.625" style="2" customWidth="1"/>
    <col min="7434" max="7680" width="13.75" style="2"/>
    <col min="7681" max="7681" width="33" style="2" customWidth="1"/>
    <col min="7682" max="7689" width="18.625" style="2" customWidth="1"/>
    <col min="7690" max="7936" width="13.75" style="2"/>
    <col min="7937" max="7937" width="33" style="2" customWidth="1"/>
    <col min="7938" max="7945" width="18.625" style="2" customWidth="1"/>
    <col min="7946" max="8192" width="13.75" style="2"/>
    <col min="8193" max="8193" width="33" style="2" customWidth="1"/>
    <col min="8194" max="8201" width="18.625" style="2" customWidth="1"/>
    <col min="8202" max="8448" width="13.75" style="2"/>
    <col min="8449" max="8449" width="33" style="2" customWidth="1"/>
    <col min="8450" max="8457" width="18.625" style="2" customWidth="1"/>
    <col min="8458" max="8704" width="13.75" style="2"/>
    <col min="8705" max="8705" width="33" style="2" customWidth="1"/>
    <col min="8706" max="8713" width="18.625" style="2" customWidth="1"/>
    <col min="8714" max="8960" width="13.75" style="2"/>
    <col min="8961" max="8961" width="33" style="2" customWidth="1"/>
    <col min="8962" max="8969" width="18.625" style="2" customWidth="1"/>
    <col min="8970" max="9216" width="13.75" style="2"/>
    <col min="9217" max="9217" width="33" style="2" customWidth="1"/>
    <col min="9218" max="9225" width="18.625" style="2" customWidth="1"/>
    <col min="9226" max="9472" width="13.75" style="2"/>
    <col min="9473" max="9473" width="33" style="2" customWidth="1"/>
    <col min="9474" max="9481" width="18.625" style="2" customWidth="1"/>
    <col min="9482" max="9728" width="13.75" style="2"/>
    <col min="9729" max="9729" width="33" style="2" customWidth="1"/>
    <col min="9730" max="9737" width="18.625" style="2" customWidth="1"/>
    <col min="9738" max="9984" width="13.75" style="2"/>
    <col min="9985" max="9985" width="33" style="2" customWidth="1"/>
    <col min="9986" max="9993" width="18.625" style="2" customWidth="1"/>
    <col min="9994" max="10240" width="13.75" style="2"/>
    <col min="10241" max="10241" width="33" style="2" customWidth="1"/>
    <col min="10242" max="10249" width="18.625" style="2" customWidth="1"/>
    <col min="10250" max="10496" width="13.75" style="2"/>
    <col min="10497" max="10497" width="33" style="2" customWidth="1"/>
    <col min="10498" max="10505" width="18.625" style="2" customWidth="1"/>
    <col min="10506" max="10752" width="13.75" style="2"/>
    <col min="10753" max="10753" width="33" style="2" customWidth="1"/>
    <col min="10754" max="10761" width="18.625" style="2" customWidth="1"/>
    <col min="10762" max="11008" width="13.75" style="2"/>
    <col min="11009" max="11009" width="33" style="2" customWidth="1"/>
    <col min="11010" max="11017" width="18.625" style="2" customWidth="1"/>
    <col min="11018" max="11264" width="13.75" style="2"/>
    <col min="11265" max="11265" width="33" style="2" customWidth="1"/>
    <col min="11266" max="11273" width="18.625" style="2" customWidth="1"/>
    <col min="11274" max="11520" width="13.75" style="2"/>
    <col min="11521" max="11521" width="33" style="2" customWidth="1"/>
    <col min="11522" max="11529" width="18.625" style="2" customWidth="1"/>
    <col min="11530" max="11776" width="13.75" style="2"/>
    <col min="11777" max="11777" width="33" style="2" customWidth="1"/>
    <col min="11778" max="11785" width="18.625" style="2" customWidth="1"/>
    <col min="11786" max="12032" width="13.75" style="2"/>
    <col min="12033" max="12033" width="33" style="2" customWidth="1"/>
    <col min="12034" max="12041" width="18.625" style="2" customWidth="1"/>
    <col min="12042" max="12288" width="13.75" style="2"/>
    <col min="12289" max="12289" width="33" style="2" customWidth="1"/>
    <col min="12290" max="12297" width="18.625" style="2" customWidth="1"/>
    <col min="12298" max="12544" width="13.75" style="2"/>
    <col min="12545" max="12545" width="33" style="2" customWidth="1"/>
    <col min="12546" max="12553" width="18.625" style="2" customWidth="1"/>
    <col min="12554" max="12800" width="13.75" style="2"/>
    <col min="12801" max="12801" width="33" style="2" customWidth="1"/>
    <col min="12802" max="12809" width="18.625" style="2" customWidth="1"/>
    <col min="12810" max="13056" width="13.75" style="2"/>
    <col min="13057" max="13057" width="33" style="2" customWidth="1"/>
    <col min="13058" max="13065" width="18.625" style="2" customWidth="1"/>
    <col min="13066" max="13312" width="13.75" style="2"/>
    <col min="13313" max="13313" width="33" style="2" customWidth="1"/>
    <col min="13314" max="13321" width="18.625" style="2" customWidth="1"/>
    <col min="13322" max="13568" width="13.75" style="2"/>
    <col min="13569" max="13569" width="33" style="2" customWidth="1"/>
    <col min="13570" max="13577" width="18.625" style="2" customWidth="1"/>
    <col min="13578" max="13824" width="13.75" style="2"/>
    <col min="13825" max="13825" width="33" style="2" customWidth="1"/>
    <col min="13826" max="13833" width="18.625" style="2" customWidth="1"/>
    <col min="13834" max="14080" width="13.75" style="2"/>
    <col min="14081" max="14081" width="33" style="2" customWidth="1"/>
    <col min="14082" max="14089" width="18.625" style="2" customWidth="1"/>
    <col min="14090" max="14336" width="13.75" style="2"/>
    <col min="14337" max="14337" width="33" style="2" customWidth="1"/>
    <col min="14338" max="14345" width="18.625" style="2" customWidth="1"/>
    <col min="14346" max="14592" width="13.75" style="2"/>
    <col min="14593" max="14593" width="33" style="2" customWidth="1"/>
    <col min="14594" max="14601" width="18.625" style="2" customWidth="1"/>
    <col min="14602" max="14848" width="13.75" style="2"/>
    <col min="14849" max="14849" width="33" style="2" customWidth="1"/>
    <col min="14850" max="14857" width="18.625" style="2" customWidth="1"/>
    <col min="14858" max="15104" width="13.75" style="2"/>
    <col min="15105" max="15105" width="33" style="2" customWidth="1"/>
    <col min="15106" max="15113" width="18.625" style="2" customWidth="1"/>
    <col min="15114" max="15360" width="13.75" style="2"/>
    <col min="15361" max="15361" width="33" style="2" customWidth="1"/>
    <col min="15362" max="15369" width="18.625" style="2" customWidth="1"/>
    <col min="15370" max="15616" width="13.75" style="2"/>
    <col min="15617" max="15617" width="33" style="2" customWidth="1"/>
    <col min="15618" max="15625" width="18.625" style="2" customWidth="1"/>
    <col min="15626" max="15872" width="13.75" style="2"/>
    <col min="15873" max="15873" width="33" style="2" customWidth="1"/>
    <col min="15874" max="15881" width="18.625" style="2" customWidth="1"/>
    <col min="15882" max="16128" width="13.75" style="2"/>
    <col min="16129" max="16129" width="33" style="2" customWidth="1"/>
    <col min="16130" max="16137" width="18.625" style="2" customWidth="1"/>
    <col min="16138" max="16384" width="13.75" style="2"/>
  </cols>
  <sheetData>
    <row r="1" spans="1:9" ht="21.95" customHeight="1" x14ac:dyDescent="0.3">
      <c r="A1" s="1" t="s">
        <v>0</v>
      </c>
      <c r="E1" s="66" t="s">
        <v>43</v>
      </c>
      <c r="F1" s="67"/>
      <c r="G1" s="3"/>
      <c r="H1" s="4"/>
      <c r="I1" s="5" t="s">
        <v>37</v>
      </c>
    </row>
    <row r="2" spans="1:9" ht="20.100000000000001" customHeight="1" x14ac:dyDescent="0.3">
      <c r="A2" s="6" t="s">
        <v>2</v>
      </c>
      <c r="D2" s="67"/>
      <c r="E2" s="8"/>
      <c r="F2" s="67"/>
      <c r="G2" s="3"/>
      <c r="H2" s="4"/>
    </row>
    <row r="3" spans="1:9" ht="19.5" x14ac:dyDescent="0.3">
      <c r="A3" s="6" t="s">
        <v>3</v>
      </c>
      <c r="D3" s="7"/>
      <c r="E3" s="8" t="str">
        <f>'Phụ biểu số 07.2'!E3</f>
        <v>Đơn vị: Phòng Hậu cần - Kỹ thuật</v>
      </c>
      <c r="F3" s="7"/>
      <c r="G3" s="3"/>
      <c r="H3" s="4"/>
    </row>
    <row r="4" spans="1:9" ht="18" x14ac:dyDescent="0.3">
      <c r="A4" s="9"/>
      <c r="D4" s="7"/>
      <c r="E4" s="7"/>
      <c r="F4" s="7"/>
      <c r="G4" s="3"/>
      <c r="H4" s="4"/>
      <c r="I4" s="10" t="s">
        <v>4</v>
      </c>
    </row>
    <row r="5" spans="1:9" s="11" customFormat="1" ht="24.95" customHeight="1" x14ac:dyDescent="0.25">
      <c r="A5" s="87" t="s">
        <v>5</v>
      </c>
      <c r="B5" s="87" t="s">
        <v>52</v>
      </c>
      <c r="C5" s="87" t="s">
        <v>56</v>
      </c>
      <c r="D5" s="89" t="s">
        <v>55</v>
      </c>
      <c r="E5" s="89"/>
      <c r="F5" s="89"/>
      <c r="G5" s="89"/>
      <c r="H5" s="89"/>
      <c r="I5" s="87" t="s">
        <v>57</v>
      </c>
    </row>
    <row r="6" spans="1:9" s="11" customFormat="1" ht="35.1" customHeight="1" x14ac:dyDescent="0.25">
      <c r="A6" s="87"/>
      <c r="B6" s="87"/>
      <c r="C6" s="87"/>
      <c r="D6" s="14" t="s">
        <v>10</v>
      </c>
      <c r="E6" s="12" t="s">
        <v>11</v>
      </c>
      <c r="F6" s="12" t="s">
        <v>12</v>
      </c>
      <c r="G6" s="15" t="s">
        <v>8</v>
      </c>
      <c r="H6" s="12" t="s">
        <v>13</v>
      </c>
      <c r="I6" s="87"/>
    </row>
    <row r="7" spans="1:9" s="18" customFormat="1" ht="20.100000000000001" customHeight="1" x14ac:dyDescent="0.25">
      <c r="A7" s="16" t="s">
        <v>14</v>
      </c>
      <c r="B7" s="16">
        <v>1</v>
      </c>
      <c r="C7" s="16">
        <v>2</v>
      </c>
      <c r="D7" s="16">
        <v>3</v>
      </c>
      <c r="E7" s="16">
        <v>4</v>
      </c>
      <c r="F7" s="16">
        <v>5</v>
      </c>
      <c r="G7" s="16">
        <v>6</v>
      </c>
      <c r="H7" s="16" t="s">
        <v>32</v>
      </c>
      <c r="I7" s="16" t="s">
        <v>33</v>
      </c>
    </row>
    <row r="8" spans="1:9" s="18" customFormat="1" ht="30" customHeight="1" x14ac:dyDescent="0.25">
      <c r="A8" s="23" t="s">
        <v>39</v>
      </c>
      <c r="B8" s="24">
        <f>B9+B15</f>
        <v>103767226</v>
      </c>
      <c r="C8" s="24">
        <f>C9+C15</f>
        <v>0</v>
      </c>
      <c r="D8" s="24">
        <f t="shared" ref="D8:I8" si="0">D9+D15</f>
        <v>0</v>
      </c>
      <c r="E8" s="24">
        <f t="shared" si="0"/>
        <v>0</v>
      </c>
      <c r="F8" s="24">
        <f t="shared" si="0"/>
        <v>0</v>
      </c>
      <c r="G8" s="24">
        <f t="shared" si="0"/>
        <v>0</v>
      </c>
      <c r="H8" s="24">
        <f t="shared" si="0"/>
        <v>0</v>
      </c>
      <c r="I8" s="24">
        <f t="shared" si="0"/>
        <v>103767226</v>
      </c>
    </row>
    <row r="9" spans="1:9" s="18" customFormat="1" ht="26.1" customHeight="1" x14ac:dyDescent="0.25">
      <c r="A9" s="25" t="s">
        <v>41</v>
      </c>
      <c r="B9" s="26">
        <f>SUM(B10:B14)</f>
        <v>103767226</v>
      </c>
      <c r="C9" s="26">
        <f>SUM(C10:C14)</f>
        <v>0</v>
      </c>
      <c r="D9" s="26">
        <f t="shared" ref="D9:I9" si="1">SUM(D10:D14)</f>
        <v>0</v>
      </c>
      <c r="E9" s="26">
        <f t="shared" si="1"/>
        <v>0</v>
      </c>
      <c r="F9" s="26">
        <f t="shared" si="1"/>
        <v>0</v>
      </c>
      <c r="G9" s="26">
        <f t="shared" si="1"/>
        <v>0</v>
      </c>
      <c r="H9" s="26">
        <f t="shared" si="1"/>
        <v>0</v>
      </c>
      <c r="I9" s="26">
        <f t="shared" si="1"/>
        <v>103767226</v>
      </c>
    </row>
    <row r="10" spans="1:9" s="18" customFormat="1" ht="26.1" customHeight="1" x14ac:dyDescent="0.25">
      <c r="A10" s="20" t="s">
        <v>18</v>
      </c>
      <c r="B10" s="21">
        <v>103767226</v>
      </c>
      <c r="C10" s="21"/>
      <c r="D10" s="21"/>
      <c r="E10" s="21"/>
      <c r="F10" s="21"/>
      <c r="G10" s="21"/>
      <c r="H10" s="21">
        <f>SUM(D10:G10)</f>
        <v>0</v>
      </c>
      <c r="I10" s="21">
        <f>B10+C10-H10</f>
        <v>103767226</v>
      </c>
    </row>
    <row r="11" spans="1:9" s="18" customFormat="1" ht="26.1" customHeight="1" x14ac:dyDescent="0.25">
      <c r="A11" s="20" t="s">
        <v>19</v>
      </c>
      <c r="B11" s="21">
        <v>0</v>
      </c>
      <c r="C11" s="21"/>
      <c r="D11" s="21"/>
      <c r="E11" s="21">
        <f>C11</f>
        <v>0</v>
      </c>
      <c r="F11" s="21"/>
      <c r="G11" s="21"/>
      <c r="H11" s="21">
        <f>SUM(D11:G11)</f>
        <v>0</v>
      </c>
      <c r="I11" s="21">
        <f>B11+C11-H11</f>
        <v>0</v>
      </c>
    </row>
    <row r="12" spans="1:9" s="18" customFormat="1" ht="26.1" customHeight="1" x14ac:dyDescent="0.25">
      <c r="A12" s="20" t="s">
        <v>20</v>
      </c>
      <c r="B12" s="21">
        <v>0</v>
      </c>
      <c r="C12" s="21"/>
      <c r="D12" s="21"/>
      <c r="E12" s="21"/>
      <c r="F12" s="21"/>
      <c r="G12" s="21"/>
      <c r="H12" s="21">
        <f>SUM(D12:G12)</f>
        <v>0</v>
      </c>
      <c r="I12" s="21">
        <f>B12+C12-H12</f>
        <v>0</v>
      </c>
    </row>
    <row r="13" spans="1:9" s="82" customFormat="1" ht="26.1" customHeight="1" x14ac:dyDescent="0.25">
      <c r="A13" s="83" t="s">
        <v>21</v>
      </c>
      <c r="B13" s="79">
        <v>0</v>
      </c>
      <c r="C13" s="79"/>
      <c r="D13" s="79"/>
      <c r="E13" s="79"/>
      <c r="F13" s="79"/>
      <c r="G13" s="79">
        <f>C13</f>
        <v>0</v>
      </c>
      <c r="H13" s="79">
        <f>SUM(D13:G13)</f>
        <v>0</v>
      </c>
      <c r="I13" s="79">
        <f>B13+C13-H13</f>
        <v>0</v>
      </c>
    </row>
    <row r="14" spans="1:9" s="18" customFormat="1" ht="26.1" customHeight="1" x14ac:dyDescent="0.25">
      <c r="A14" s="73" t="s">
        <v>22</v>
      </c>
      <c r="B14" s="33">
        <v>0</v>
      </c>
      <c r="C14" s="33"/>
      <c r="D14" s="33"/>
      <c r="E14" s="33"/>
      <c r="F14" s="33"/>
      <c r="G14" s="33">
        <v>0</v>
      </c>
      <c r="H14" s="33">
        <f>SUM(D14:G14)</f>
        <v>0</v>
      </c>
      <c r="I14" s="33">
        <f>B14+C14-H14</f>
        <v>0</v>
      </c>
    </row>
    <row r="15" spans="1:9" s="18" customFormat="1" ht="26.1" customHeight="1" x14ac:dyDescent="0.25">
      <c r="A15" s="35" t="s">
        <v>40</v>
      </c>
      <c r="B15" s="36">
        <f>SUM(B16:B23)</f>
        <v>0</v>
      </c>
      <c r="C15" s="36">
        <f>SUM(C16:C23)</f>
        <v>0</v>
      </c>
      <c r="D15" s="36">
        <f t="shared" ref="D15:H15" si="2">SUM(D16:D23)</f>
        <v>0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>SUM(I16:I23)</f>
        <v>0</v>
      </c>
    </row>
    <row r="16" spans="1:9" s="18" customFormat="1" ht="26.1" customHeight="1" x14ac:dyDescent="0.25">
      <c r="A16" s="20" t="s">
        <v>23</v>
      </c>
      <c r="B16" s="21">
        <v>0</v>
      </c>
      <c r="C16" s="21"/>
      <c r="D16" s="21"/>
      <c r="E16" s="21"/>
      <c r="F16" s="21"/>
      <c r="G16" s="21"/>
      <c r="H16" s="21">
        <f>SUM(D16:G16)</f>
        <v>0</v>
      </c>
      <c r="I16" s="21">
        <f>B16+C16-H16</f>
        <v>0</v>
      </c>
    </row>
    <row r="17" spans="1:9" s="18" customFormat="1" ht="26.1" customHeight="1" x14ac:dyDescent="0.25">
      <c r="A17" s="20" t="s">
        <v>24</v>
      </c>
      <c r="B17" s="21">
        <v>0</v>
      </c>
      <c r="C17" s="21"/>
      <c r="D17" s="21"/>
      <c r="E17" s="21"/>
      <c r="F17" s="21"/>
      <c r="G17" s="21"/>
      <c r="H17" s="21">
        <f t="shared" ref="H17:H23" si="3">SUM(D17:G17)</f>
        <v>0</v>
      </c>
      <c r="I17" s="21">
        <f t="shared" ref="I17:I23" si="4">B17+C17-H17</f>
        <v>0</v>
      </c>
    </row>
    <row r="18" spans="1:9" s="18" customFormat="1" ht="26.1" customHeight="1" x14ac:dyDescent="0.25">
      <c r="A18" s="20" t="s">
        <v>25</v>
      </c>
      <c r="B18" s="21">
        <v>0</v>
      </c>
      <c r="C18" s="21"/>
      <c r="D18" s="21"/>
      <c r="E18" s="21"/>
      <c r="F18" s="21"/>
      <c r="G18" s="21"/>
      <c r="H18" s="21">
        <f t="shared" si="3"/>
        <v>0</v>
      </c>
      <c r="I18" s="21">
        <f t="shared" si="4"/>
        <v>0</v>
      </c>
    </row>
    <row r="19" spans="1:9" s="18" customFormat="1" ht="26.1" customHeight="1" x14ac:dyDescent="0.25">
      <c r="A19" s="20" t="s">
        <v>26</v>
      </c>
      <c r="B19" s="21">
        <v>0</v>
      </c>
      <c r="C19" s="21"/>
      <c r="D19" s="21"/>
      <c r="E19" s="21"/>
      <c r="F19" s="21"/>
      <c r="G19" s="21"/>
      <c r="H19" s="21">
        <f t="shared" si="3"/>
        <v>0</v>
      </c>
      <c r="I19" s="21">
        <f t="shared" si="4"/>
        <v>0</v>
      </c>
    </row>
    <row r="20" spans="1:9" s="18" customFormat="1" ht="26.1" customHeight="1" x14ac:dyDescent="0.25">
      <c r="A20" s="20" t="s">
        <v>27</v>
      </c>
      <c r="B20" s="21">
        <v>0</v>
      </c>
      <c r="C20" s="21"/>
      <c r="D20" s="21"/>
      <c r="E20" s="21"/>
      <c r="F20" s="21"/>
      <c r="G20" s="21"/>
      <c r="H20" s="21">
        <f>SUM(D20:G20)</f>
        <v>0</v>
      </c>
      <c r="I20" s="21">
        <f t="shared" si="4"/>
        <v>0</v>
      </c>
    </row>
    <row r="21" spans="1:9" s="18" customFormat="1" ht="26.1" customHeight="1" x14ac:dyDescent="0.25">
      <c r="A21" s="20" t="s">
        <v>28</v>
      </c>
      <c r="B21" s="21">
        <v>0</v>
      </c>
      <c r="C21" s="21"/>
      <c r="D21" s="21"/>
      <c r="E21" s="21"/>
      <c r="F21" s="21"/>
      <c r="G21" s="21"/>
      <c r="H21" s="21">
        <f t="shared" si="3"/>
        <v>0</v>
      </c>
      <c r="I21" s="21">
        <f t="shared" si="4"/>
        <v>0</v>
      </c>
    </row>
    <row r="22" spans="1:9" s="18" customFormat="1" ht="26.1" customHeight="1" x14ac:dyDescent="0.25">
      <c r="A22" s="20" t="s">
        <v>29</v>
      </c>
      <c r="B22" s="21">
        <v>0</v>
      </c>
      <c r="C22" s="21"/>
      <c r="D22" s="21"/>
      <c r="E22" s="21"/>
      <c r="F22" s="21"/>
      <c r="G22" s="21"/>
      <c r="H22" s="21">
        <f t="shared" si="3"/>
        <v>0</v>
      </c>
      <c r="I22" s="21">
        <f t="shared" si="4"/>
        <v>0</v>
      </c>
    </row>
    <row r="23" spans="1:9" s="18" customFormat="1" ht="26.1" customHeight="1" x14ac:dyDescent="0.25">
      <c r="A23" s="39" t="s">
        <v>30</v>
      </c>
      <c r="B23" s="40">
        <v>0</v>
      </c>
      <c r="C23" s="21"/>
      <c r="D23" s="40"/>
      <c r="E23" s="40"/>
      <c r="F23" s="40"/>
      <c r="G23" s="21"/>
      <c r="H23" s="40">
        <f t="shared" si="3"/>
        <v>0</v>
      </c>
      <c r="I23" s="40">
        <f t="shared" si="4"/>
        <v>0</v>
      </c>
    </row>
    <row r="24" spans="1:9" s="11" customFormat="1" ht="30" customHeight="1" x14ac:dyDescent="0.25">
      <c r="A24" s="42" t="s">
        <v>38</v>
      </c>
      <c r="B24" s="43">
        <f>B9+B15</f>
        <v>103767226</v>
      </c>
      <c r="C24" s="43">
        <f t="shared" ref="C24:H24" si="5">C9+C15</f>
        <v>0</v>
      </c>
      <c r="D24" s="43">
        <f t="shared" si="5"/>
        <v>0</v>
      </c>
      <c r="E24" s="43">
        <f t="shared" si="5"/>
        <v>0</v>
      </c>
      <c r="F24" s="43">
        <f t="shared" si="5"/>
        <v>0</v>
      </c>
      <c r="G24" s="43">
        <f t="shared" si="5"/>
        <v>0</v>
      </c>
      <c r="H24" s="43">
        <f t="shared" si="5"/>
        <v>0</v>
      </c>
      <c r="I24" s="43">
        <f>I9+I15</f>
        <v>103767226</v>
      </c>
    </row>
    <row r="25" spans="1:9" s="11" customFormat="1" ht="35.1" customHeight="1" x14ac:dyDescent="0.25">
      <c r="A25" s="44"/>
      <c r="B25" s="44"/>
      <c r="C25" s="44"/>
      <c r="D25" s="45"/>
      <c r="E25" s="44"/>
      <c r="G25" s="47"/>
      <c r="H25" s="68" t="str">
        <f>'Phụ biểu số 07.2'!H25</f>
        <v>Ngày 06 tháng 04 năm 2025</v>
      </c>
      <c r="I25" s="48"/>
    </row>
    <row r="26" spans="1:9" s="7" customFormat="1" ht="20.100000000000001" customHeight="1" x14ac:dyDescent="0.25">
      <c r="A26" s="51"/>
      <c r="B26" s="49"/>
      <c r="C26" s="49"/>
      <c r="D26" s="49"/>
      <c r="E26" s="54"/>
      <c r="G26" s="54"/>
      <c r="H26" s="69" t="s">
        <v>35</v>
      </c>
      <c r="I26" s="55"/>
    </row>
    <row r="27" spans="1:9" s="7" customFormat="1" ht="20.100000000000001" customHeight="1" x14ac:dyDescent="0.25">
      <c r="A27" s="51" t="s">
        <v>34</v>
      </c>
      <c r="B27" s="49"/>
      <c r="C27" s="49"/>
      <c r="D27" s="75" t="s">
        <v>45</v>
      </c>
      <c r="E27" s="54"/>
      <c r="G27" s="54"/>
      <c r="H27" s="74" t="s">
        <v>48</v>
      </c>
      <c r="I27" s="55"/>
    </row>
    <row r="28" spans="1:9" s="11" customFormat="1" ht="90" customHeight="1" x14ac:dyDescent="0.25">
      <c r="A28" s="44"/>
      <c r="B28" s="56"/>
      <c r="C28" s="56"/>
      <c r="D28" s="70"/>
      <c r="G28" s="47"/>
      <c r="H28" s="71"/>
      <c r="I28" s="48"/>
    </row>
    <row r="29" spans="1:9" s="64" customFormat="1" ht="18.75" x14ac:dyDescent="0.25">
      <c r="A29" s="60" t="s">
        <v>44</v>
      </c>
      <c r="B29" s="58"/>
      <c r="C29" s="58"/>
      <c r="D29" s="58" t="s">
        <v>46</v>
      </c>
      <c r="E29" s="62"/>
      <c r="G29" s="62"/>
      <c r="H29" s="72" t="s">
        <v>49</v>
      </c>
      <c r="I29" s="63"/>
    </row>
  </sheetData>
  <mergeCells count="5">
    <mergeCell ref="A5:A6"/>
    <mergeCell ref="B5:B6"/>
    <mergeCell ref="C5:C6"/>
    <mergeCell ref="D5:H5"/>
    <mergeCell ref="I5:I6"/>
  </mergeCells>
  <pageMargins left="0.82677165354330717" right="0.51181102362204722" top="0.59055118110236227" bottom="0.37" header="0.35433070866141736" footer="0.21"/>
  <pageSetup paperSize="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Biểu số 07_BCQT</vt:lpstr>
      <vt:lpstr>Phụ biểu số 07.1</vt:lpstr>
      <vt:lpstr>Phụ biểu số 07.2</vt:lpstr>
      <vt:lpstr>Phụ biểu số 07.3</vt:lpstr>
      <vt:lpstr>'Biểu số 07_BCQT'!Print_Area</vt:lpstr>
      <vt:lpstr>'Phụ biểu số 07.1'!Print_Area</vt:lpstr>
      <vt:lpstr>'Biểu số 07_BCQT'!Print_Titles</vt:lpstr>
      <vt:lpstr>'Phụ biểu số 07.1'!Print_Titles</vt:lpstr>
      <vt:lpstr>'Phụ biểu số 07.2'!Print_Titles</vt:lpstr>
      <vt:lpstr>'Phụ biểu số 07.3'!Print_Titles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VDT-MS</cp:lastModifiedBy>
  <cp:lastPrinted>2025-04-10T06:32:27Z</cp:lastPrinted>
  <dcterms:created xsi:type="dcterms:W3CDTF">2025-03-04T12:47:11Z</dcterms:created>
  <dcterms:modified xsi:type="dcterms:W3CDTF">2025-04-10T06:32:32Z</dcterms:modified>
</cp:coreProperties>
</file>