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ópia de Levantamento_MDE_FUNDE" sheetId="1" state="visible" r:id="rId2"/>
    <sheet name="MDE_2016" sheetId="2" state="hidden" r:id="rId3"/>
    <sheet name="Ajustes_SAUDE" sheetId="3" state="hidden" r:id="rId4"/>
    <sheet name="Ajustes_FUNDEB" sheetId="4" state="hidden" r:id="rId5"/>
    <sheet name="Ajustes_EDUCACAO" sheetId="5" state="hidden" r:id="rId6"/>
  </sheets>
  <definedNames>
    <definedName function="false" hidden="false" localSheetId="0" name="_xlnm._FilterDatabase" vbProcedure="false">'Cópia de Levantamento_MDE_FUNDE'!$C$6:$M$255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<sst xmlns="http://schemas.openxmlformats.org/spreadsheetml/2006/main" count="1216" uniqueCount="547">
  <si>
    <t xml:space="preserve">Critério de pesquisa: Todos os municípios, exercício de 2016.</t>
  </si>
  <si>
    <t xml:space="preserve">#</t>
  </si>
  <si>
    <t xml:space="preserve">Cod.</t>
  </si>
  <si>
    <t xml:space="preserve">Cod. IBGE</t>
  </si>
  <si>
    <t xml:space="preserve">ANO</t>
  </si>
  <si>
    <t xml:space="preserve">Total das Receitas da Educação 
 (item 1 do Ofício 188/2017)</t>
  </si>
  <si>
    <t xml:space="preserve">Total das Despesas da Educação (itens 3 e 4 do Ofício 188/2017)</t>
  </si>
  <si>
    <t xml:space="preserve">Deduções Consideradas para fins de limite constitucional</t>
  </si>
  <si>
    <t xml:space="preserve">Item 2  do Ofício 188/2017</t>
  </si>
  <si>
    <t xml:space="preserve">MDE</t>
  </si>
  <si>
    <t xml:space="preserve">FUNDEB</t>
  </si>
  <si>
    <t xml:space="preserve">Educação Infantil</t>
  </si>
  <si>
    <t xml:space="preserve">Educação Fundamental</t>
  </si>
  <si>
    <t xml:space="preserve">Pagamentos Prof. Magistério</t>
  </si>
  <si>
    <t xml:space="preserve">Outras Despesas</t>
  </si>
  <si>
    <t xml:space="preserve">Percentual Certificado</t>
  </si>
  <si>
    <t xml:space="preserve">**</t>
  </si>
  <si>
    <t xml:space="preserve">*</t>
  </si>
  <si>
    <t xml:space="preserve">* Informações zeradas em função de divergência entre valores informados ao TCM e STN.</t>
  </si>
  <si>
    <t xml:space="preserve">** Informações sem certificação em função da ausência da prestação de contas de todos os meses do período.</t>
  </si>
  <si>
    <t xml:space="preserve">codMunicipio</t>
  </si>
  <si>
    <t xml:space="preserve">nomeMunicipio</t>
  </si>
  <si>
    <t xml:space="preserve">valorLiquidadoporFR</t>
  </si>
  <si>
    <t xml:space="preserve">vlAnulacao</t>
  </si>
  <si>
    <t xml:space="preserve">vlEmpenho</t>
  </si>
  <si>
    <t xml:space="preserve">ABADIA GOIAS</t>
  </si>
  <si>
    <t xml:space="preserve">ABADIANIA</t>
  </si>
  <si>
    <t xml:space="preserve">ACREUNA</t>
  </si>
  <si>
    <t xml:space="preserve">ADELANDIA</t>
  </si>
  <si>
    <t xml:space="preserve">AGUA LIMPA</t>
  </si>
  <si>
    <t xml:space="preserve">AGUAS LINDAS GOIAS</t>
  </si>
  <si>
    <t xml:space="preserve">ALEXANIA</t>
  </si>
  <si>
    <t xml:space="preserve">ALVORADA NORTE</t>
  </si>
  <si>
    <t xml:space="preserve">AMARALINA</t>
  </si>
  <si>
    <t xml:space="preserve">AMORINOPOLIS</t>
  </si>
  <si>
    <t xml:space="preserve">ANAPOLIS</t>
  </si>
  <si>
    <t xml:space="preserve">ANICUNS</t>
  </si>
  <si>
    <t xml:space="preserve">APARECIDA GOIANIA</t>
  </si>
  <si>
    <t xml:space="preserve">APARECIDA RIO DOCE</t>
  </si>
  <si>
    <t xml:space="preserve">APORE</t>
  </si>
  <si>
    <t xml:space="preserve">ARAGARCAS</t>
  </si>
  <si>
    <t xml:space="preserve">ARUANA</t>
  </si>
  <si>
    <t xml:space="preserve">AURILANDIA</t>
  </si>
  <si>
    <t xml:space="preserve">AVELINOPOLIS</t>
  </si>
  <si>
    <t xml:space="preserve">BALIZA</t>
  </si>
  <si>
    <t xml:space="preserve">BELA VISTA GOIAS</t>
  </si>
  <si>
    <t xml:space="preserve">BOM JARDIM GOIAS</t>
  </si>
  <si>
    <t xml:space="preserve">BOM JESUS GOIAS</t>
  </si>
  <si>
    <t xml:space="preserve">BONFINOPOLIS</t>
  </si>
  <si>
    <t xml:space="preserve">BRITANIA</t>
  </si>
  <si>
    <t xml:space="preserve">BURITI ALEGRE</t>
  </si>
  <si>
    <t xml:space="preserve">CACHOEIRA ALTA</t>
  </si>
  <si>
    <t xml:space="preserve">CACHOEIRA DOURADA</t>
  </si>
  <si>
    <t xml:space="preserve">CACHOEIRA GOIAS</t>
  </si>
  <si>
    <t xml:space="preserve">CACU</t>
  </si>
  <si>
    <t xml:space="preserve">CAIAPONIA</t>
  </si>
  <si>
    <t xml:space="preserve">CALDAS NOVAS</t>
  </si>
  <si>
    <t xml:space="preserve">CAMPESTRE</t>
  </si>
  <si>
    <t xml:space="preserve">CAMPINACU</t>
  </si>
  <si>
    <t xml:space="preserve">CAMPO ALEGRE GOIAS</t>
  </si>
  <si>
    <t xml:space="preserve">CAMPO LIMPO GOIAS</t>
  </si>
  <si>
    <t xml:space="preserve">CAMPOS BELOS</t>
  </si>
  <si>
    <t xml:space="preserve">CAMPOS VERDES</t>
  </si>
  <si>
    <t xml:space="preserve">CATALAO</t>
  </si>
  <si>
    <t xml:space="preserve">CATURAI</t>
  </si>
  <si>
    <t xml:space="preserve">CAVALCANTE</t>
  </si>
  <si>
    <t xml:space="preserve">CERES</t>
  </si>
  <si>
    <t xml:space="preserve">CHAPADAO CEU</t>
  </si>
  <si>
    <t xml:space="preserve">CIDADE OCIDENTAL</t>
  </si>
  <si>
    <t xml:space="preserve">COCALZINHO GOIAS</t>
  </si>
  <si>
    <t xml:space="preserve">CORREGO OURO</t>
  </si>
  <si>
    <t xml:space="preserve">CORUMBAIBA</t>
  </si>
  <si>
    <t xml:space="preserve">CRISTALINA</t>
  </si>
  <si>
    <t xml:space="preserve">CROMINIA</t>
  </si>
  <si>
    <t xml:space="preserve">CUMARI</t>
  </si>
  <si>
    <t xml:space="preserve">DAMOLANDIA</t>
  </si>
  <si>
    <t xml:space="preserve">DAVINOPOLIS</t>
  </si>
  <si>
    <t xml:space="preserve">DIORAMA</t>
  </si>
  <si>
    <t xml:space="preserve">DIVINOPOLIS</t>
  </si>
  <si>
    <t xml:space="preserve">EDEALINA</t>
  </si>
  <si>
    <t xml:space="preserve">EDEIA</t>
  </si>
  <si>
    <t xml:space="preserve">ESTRELA NORTE</t>
  </si>
  <si>
    <t xml:space="preserve">FAINA</t>
  </si>
  <si>
    <t xml:space="preserve">FAZENDA NOVA</t>
  </si>
  <si>
    <t xml:space="preserve">FIRMINOPOLIS</t>
  </si>
  <si>
    <t xml:space="preserve">FLORES GOIAS</t>
  </si>
  <si>
    <t xml:space="preserve">FORMOSA</t>
  </si>
  <si>
    <t xml:space="preserve">GAMELEIRA GOIAS</t>
  </si>
  <si>
    <t xml:space="preserve">GOIANAPOLIS</t>
  </si>
  <si>
    <t xml:space="preserve">GOIANDIRA</t>
  </si>
  <si>
    <t xml:space="preserve">GOIANESIA</t>
  </si>
  <si>
    <t xml:space="preserve">GOIANIA</t>
  </si>
  <si>
    <t xml:space="preserve">GOIANIRA</t>
  </si>
  <si>
    <t xml:space="preserve">GOIAS</t>
  </si>
  <si>
    <t xml:space="preserve">GOIATUBA</t>
  </si>
  <si>
    <t xml:space="preserve">GOUVELANDIA</t>
  </si>
  <si>
    <t xml:space="preserve">GUAPO</t>
  </si>
  <si>
    <t xml:space="preserve">GUARAITA</t>
  </si>
  <si>
    <t xml:space="preserve">HEITORAI</t>
  </si>
  <si>
    <t xml:space="preserve">HIDROLANDIA</t>
  </si>
  <si>
    <t xml:space="preserve">HIDROLINA</t>
  </si>
  <si>
    <t xml:space="preserve">IACIARA</t>
  </si>
  <si>
    <t xml:space="preserve">INACIOLANDIA</t>
  </si>
  <si>
    <t xml:space="preserve">INDIARA</t>
  </si>
  <si>
    <t xml:space="preserve">INHUMAS</t>
  </si>
  <si>
    <t xml:space="preserve">IPAMERI</t>
  </si>
  <si>
    <t xml:space="preserve">IPORA</t>
  </si>
  <si>
    <t xml:space="preserve">ISRAELANDIA</t>
  </si>
  <si>
    <t xml:space="preserve">ITABERAI</t>
  </si>
  <si>
    <t xml:space="preserve">ITAGUARI</t>
  </si>
  <si>
    <t xml:space="preserve">ITAGUARU</t>
  </si>
  <si>
    <t xml:space="preserve">ITAJA</t>
  </si>
  <si>
    <t xml:space="preserve">ITAPACI</t>
  </si>
  <si>
    <t xml:space="preserve">ITAPURANGA</t>
  </si>
  <si>
    <t xml:space="preserve">ITARUMA</t>
  </si>
  <si>
    <t xml:space="preserve">ITAUCU</t>
  </si>
  <si>
    <t xml:space="preserve">ITUMBIARA</t>
  </si>
  <si>
    <t xml:space="preserve">JANDAIA</t>
  </si>
  <si>
    <t xml:space="preserve">JARAGUA</t>
  </si>
  <si>
    <t xml:space="preserve">JATAI</t>
  </si>
  <si>
    <t xml:space="preserve">JESUPOLIS</t>
  </si>
  <si>
    <t xml:space="preserve">JOVIANIA</t>
  </si>
  <si>
    <t xml:space="preserve">JUSSARA</t>
  </si>
  <si>
    <t xml:space="preserve">LAGOA SANTA</t>
  </si>
  <si>
    <t xml:space="preserve">LEOPOLDO BULHOES</t>
  </si>
  <si>
    <t xml:space="preserve">MARZAGAO</t>
  </si>
  <si>
    <t xml:space="preserve">MATRINCHA</t>
  </si>
  <si>
    <t xml:space="preserve">MAURILANDIA</t>
  </si>
  <si>
    <t xml:space="preserve">MIMOSO GOIAS</t>
  </si>
  <si>
    <t xml:space="preserve">MINACU</t>
  </si>
  <si>
    <t xml:space="preserve">MINEIROS</t>
  </si>
  <si>
    <t xml:space="preserve">MONTES CLAROS GOIAS</t>
  </si>
  <si>
    <t xml:space="preserve">MORRINHOS</t>
  </si>
  <si>
    <t xml:space="preserve">MOSSAMEDES</t>
  </si>
  <si>
    <t xml:space="preserve">MUNDO NOVO</t>
  </si>
  <si>
    <t xml:space="preserve">NAZARIO</t>
  </si>
  <si>
    <t xml:space="preserve">NEROPOLIS</t>
  </si>
  <si>
    <t xml:space="preserve">NIQUELANDIA</t>
  </si>
  <si>
    <t xml:space="preserve">NOVA AMERICA</t>
  </si>
  <si>
    <t xml:space="preserve">NOVA AURORA</t>
  </si>
  <si>
    <t xml:space="preserve">NOVA CRIXAS</t>
  </si>
  <si>
    <t xml:space="preserve">NOVA GLORIA</t>
  </si>
  <si>
    <t xml:space="preserve">NOVA IGUACU</t>
  </si>
  <si>
    <t xml:space="preserve">NOVO BRASIL</t>
  </si>
  <si>
    <t xml:space="preserve">NOVO GAMA</t>
  </si>
  <si>
    <t xml:space="preserve">NOVO PLANALTO</t>
  </si>
  <si>
    <t xml:space="preserve">ORIZONA</t>
  </si>
  <si>
    <t xml:space="preserve">OURO VERDE</t>
  </si>
  <si>
    <t xml:space="preserve">OUVIDOR</t>
  </si>
  <si>
    <t xml:space="preserve">PADRE BERNARDO</t>
  </si>
  <si>
    <t xml:space="preserve">PALESTINA GOIAS</t>
  </si>
  <si>
    <t xml:space="preserve">PALMEIRAS GOIAS</t>
  </si>
  <si>
    <t xml:space="preserve">PALMINOPOLIS</t>
  </si>
  <si>
    <t xml:space="preserve">PARANAIGUARA</t>
  </si>
  <si>
    <t xml:space="preserve">PARAUNA</t>
  </si>
  <si>
    <t xml:space="preserve">PEROLANDIA</t>
  </si>
  <si>
    <t xml:space="preserve">PETROLINA GOIAS</t>
  </si>
  <si>
    <t xml:space="preserve">PIRACANJUBA</t>
  </si>
  <si>
    <t xml:space="preserve">PIRANHAS</t>
  </si>
  <si>
    <t xml:space="preserve">PIRENOPOLIS</t>
  </si>
  <si>
    <t xml:space="preserve">PIRES RIO</t>
  </si>
  <si>
    <t xml:space="preserve">PORANGATU</t>
  </si>
  <si>
    <t xml:space="preserve">PORTEIRAO</t>
  </si>
  <si>
    <t xml:space="preserve">PORTELANDIA</t>
  </si>
  <si>
    <t xml:space="preserve">POSSE</t>
  </si>
  <si>
    <t xml:space="preserve">RIANAPOLIS</t>
  </si>
  <si>
    <t xml:space="preserve">RIO QUENTE</t>
  </si>
  <si>
    <t xml:space="preserve">RIO VERDE</t>
  </si>
  <si>
    <t xml:space="preserve">RUBIATABA</t>
  </si>
  <si>
    <t xml:space="preserve">SANCLERLANDIA</t>
  </si>
  <si>
    <t xml:space="preserve">SANTA BARBARA GOIAS</t>
  </si>
  <si>
    <t xml:space="preserve">SANTA RITA ARAGUAIA</t>
  </si>
  <si>
    <t xml:space="preserve">SANTA TEREZA GOIAS</t>
  </si>
  <si>
    <t xml:space="preserve">SANTO ANTONIO BARRA</t>
  </si>
  <si>
    <t xml:space="preserve">SANTO ANTONIO DESCOBERTO</t>
  </si>
  <si>
    <t xml:space="preserve">SANTO ANTONIO GOIAS</t>
  </si>
  <si>
    <t xml:space="preserve">SAO DOMINGOS</t>
  </si>
  <si>
    <t xml:space="preserve">SAO FRANCISCO GOIAS</t>
  </si>
  <si>
    <t xml:space="preserve">SAO JOAO PARAUNA</t>
  </si>
  <si>
    <t xml:space="preserve">SAO LUIS MONTES BELOS</t>
  </si>
  <si>
    <t xml:space="preserve">SAO LUIZ NORTE</t>
  </si>
  <si>
    <t xml:space="preserve">SAO MIGUEL ARAGUAIA</t>
  </si>
  <si>
    <t xml:space="preserve">SAO MIGUEL PASSA QUATRO</t>
  </si>
  <si>
    <t xml:space="preserve">SAO SIMAO</t>
  </si>
  <si>
    <t xml:space="preserve">SENADOR CANEDO</t>
  </si>
  <si>
    <t xml:space="preserve">SERRANOPOLIS</t>
  </si>
  <si>
    <t xml:space="preserve">SILVANIA</t>
  </si>
  <si>
    <t xml:space="preserve">TAQUARAL</t>
  </si>
  <si>
    <t xml:space="preserve">TERESINA GOIAS</t>
  </si>
  <si>
    <t xml:space="preserve">TEREZOPOLIS</t>
  </si>
  <si>
    <t xml:space="preserve">TRES RANCHOS</t>
  </si>
  <si>
    <t xml:space="preserve">TRINDADE</t>
  </si>
  <si>
    <t xml:space="preserve">TURVANIA</t>
  </si>
  <si>
    <t xml:space="preserve">URUANA</t>
  </si>
  <si>
    <t xml:space="preserve">URUTAI</t>
  </si>
  <si>
    <t xml:space="preserve">VALPARAISO GOIAS</t>
  </si>
  <si>
    <t xml:space="preserve">VIANOPOLIS</t>
  </si>
  <si>
    <t xml:space="preserve">VICENTINOPOLIS</t>
  </si>
  <si>
    <t xml:space="preserve">VILA PROPICIO</t>
  </si>
  <si>
    <t xml:space="preserve">CodMunicipio</t>
  </si>
  <si>
    <t xml:space="preserve">Ano</t>
  </si>
  <si>
    <t xml:space="preserve">Percentual</t>
  </si>
  <si>
    <t xml:space="preserve">ReceitaImposto</t>
  </si>
  <si>
    <t xml:space="preserve">ReceitaConvenio</t>
  </si>
  <si>
    <t xml:space="preserve">DespesaDireta</t>
  </si>
  <si>
    <t xml:space="preserve">DespesaIndireta</t>
  </si>
  <si>
    <t xml:space="preserve">DataAtualizacao</t>
  </si>
  <si>
    <t xml:space="preserve">UsuarioId</t>
  </si>
  <si>
    <t xml:space="preserve">Precedencia</t>
  </si>
  <si>
    <t xml:space="preserve">numeroPeriodo</t>
  </si>
  <si>
    <t xml:space="preserve">ReceitaImpostosLiquida</t>
  </si>
  <si>
    <t xml:space="preserve">ReceitaTransferenciasConstitucionais</t>
  </si>
  <si>
    <t xml:space="preserve">DespesasLiquidadas</t>
  </si>
  <si>
    <t xml:space="preserve">DespesasInscritasRestosAPagarNaoProc</t>
  </si>
  <si>
    <t xml:space="preserve">DespesasNaoComputadasLiquidadas</t>
  </si>
  <si>
    <t xml:space="preserve">DespesasNaoComputadasInscritasRestosAPagarNaoProc</t>
  </si>
  <si>
    <t xml:space="preserve">2017-04-18 16:12:43.000</t>
  </si>
  <si>
    <t xml:space="preserve">2017-04-18 16:38:32.000</t>
  </si>
  <si>
    <t xml:space="preserve">2017-04-18 16:40:00.000</t>
  </si>
  <si>
    <t xml:space="preserve">2017-04-18 16:43:39.000</t>
  </si>
  <si>
    <t xml:space="preserve">AGUA FRIA GOIAS</t>
  </si>
  <si>
    <t xml:space="preserve">2017-04-05 17:57:20.000</t>
  </si>
  <si>
    <t xml:space="preserve">2017-05-29 09:22:00.000</t>
  </si>
  <si>
    <t xml:space="preserve">2017-04-06 14:12:58.000</t>
  </si>
  <si>
    <t xml:space="preserve">2017-04-06 14:23:19.000</t>
  </si>
  <si>
    <t xml:space="preserve">ALOANDIA</t>
  </si>
  <si>
    <t xml:space="preserve">2017-04-07 09:11:26.000</t>
  </si>
  <si>
    <t xml:space="preserve">ALTO HORIZONTE</t>
  </si>
  <si>
    <t xml:space="preserve">2017-04-07 10:23:56.000</t>
  </si>
  <si>
    <t xml:space="preserve">ALTO PARAISO</t>
  </si>
  <si>
    <t xml:space="preserve">2017-05-29 09:24:24.000</t>
  </si>
  <si>
    <t xml:space="preserve">2017-05-15 14:02:20.000</t>
  </si>
  <si>
    <t xml:space="preserve">2017-05-03 16:45:17.000</t>
  </si>
  <si>
    <t xml:space="preserve">AMERICANO BRASIL</t>
  </si>
  <si>
    <t xml:space="preserve">2017-05-03 16:54:29.000</t>
  </si>
  <si>
    <t xml:space="preserve">2017-05-03 17:02:33.000</t>
  </si>
  <si>
    <t xml:space="preserve">2017-05-29 09:26:56.000</t>
  </si>
  <si>
    <t xml:space="preserve">ANHANGUERA</t>
  </si>
  <si>
    <t xml:space="preserve">2017-05-03 17:07:06.000</t>
  </si>
  <si>
    <t xml:space="preserve">2017-04-07 11:15:54.000</t>
  </si>
  <si>
    <t xml:space="preserve">2017-05-03 17:12:03.000</t>
  </si>
  <si>
    <t xml:space="preserve">2017-05-15 14:03:42.000</t>
  </si>
  <si>
    <t xml:space="preserve">2017-04-07 12:48:29.000</t>
  </si>
  <si>
    <t xml:space="preserve">ARACU</t>
  </si>
  <si>
    <t xml:space="preserve">2017-04-07 12:52:56.000</t>
  </si>
  <si>
    <t xml:space="preserve">2017-05-03 17:19:19.000</t>
  </si>
  <si>
    <t xml:space="preserve">ARAGOIANIA</t>
  </si>
  <si>
    <t xml:space="preserve">2017-05-29 09:27:54.000</t>
  </si>
  <si>
    <t xml:space="preserve">ARAGUAPAZ</t>
  </si>
  <si>
    <t xml:space="preserve">2017-04-07 13:04:51.000</t>
  </si>
  <si>
    <t xml:space="preserve">ARENOPOLIS</t>
  </si>
  <si>
    <t xml:space="preserve">2017-05-03 17:22:12.000</t>
  </si>
  <si>
    <t xml:space="preserve">2017-05-03 17:24:55.000</t>
  </si>
  <si>
    <t xml:space="preserve">2017-05-15 14:27:45.000</t>
  </si>
  <si>
    <t xml:space="preserve">2017-05-03 17:35:54.000</t>
  </si>
  <si>
    <t xml:space="preserve">2017-04-07 13:42:53.000</t>
  </si>
  <si>
    <t xml:space="preserve">BARRO ALTO</t>
  </si>
  <si>
    <t xml:space="preserve">2017-04-07 13:57:11.000</t>
  </si>
  <si>
    <t xml:space="preserve">2017-04-07 14:06:43.000</t>
  </si>
  <si>
    <t xml:space="preserve">2017-04-07 14:11:25.000</t>
  </si>
  <si>
    <t xml:space="preserve">2017-05-03 17:38:16.000</t>
  </si>
  <si>
    <t xml:space="preserve">2017-04-07 14:21:43.000</t>
  </si>
  <si>
    <t xml:space="preserve">BONOPOLIS</t>
  </si>
  <si>
    <t xml:space="preserve">2017-04-18 15:58:42.000</t>
  </si>
  <si>
    <t xml:space="preserve">BRAZABRANTES</t>
  </si>
  <si>
    <t xml:space="preserve">2017-04-07 14:54:44.000</t>
  </si>
  <si>
    <t xml:space="preserve">2017-04-07 15:00:27.000</t>
  </si>
  <si>
    <t xml:space="preserve">2017-05-26 13:33:01.000</t>
  </si>
  <si>
    <t xml:space="preserve">BURITI GOIAS</t>
  </si>
  <si>
    <t xml:space="preserve">2017-04-07 16:11:59.000</t>
  </si>
  <si>
    <t xml:space="preserve">BURITINOPOLIS</t>
  </si>
  <si>
    <t xml:space="preserve">2017-05-25 12:02:42.000</t>
  </si>
  <si>
    <t xml:space="preserve">CABECEIRAS</t>
  </si>
  <si>
    <t xml:space="preserve">2017-04-07 16:17:24.000</t>
  </si>
  <si>
    <t xml:space="preserve">2017-05-03 17:41:38.000</t>
  </si>
  <si>
    <t xml:space="preserve">2017-04-07 16:29:01.000</t>
  </si>
  <si>
    <t xml:space="preserve">2017-05-03 17:43:45.000</t>
  </si>
  <si>
    <t xml:space="preserve">2017-04-18 15:52:16.000</t>
  </si>
  <si>
    <t xml:space="preserve">2017-04-10 10:15:35.000</t>
  </si>
  <si>
    <t xml:space="preserve">2017-05-03 17:50:43.000</t>
  </si>
  <si>
    <t xml:space="preserve">CALDAZINHA</t>
  </si>
  <si>
    <t xml:space="preserve">2017-04-10 10:20:03.000</t>
  </si>
  <si>
    <t xml:space="preserve">2017-04-10 10:26:46.000</t>
  </si>
  <si>
    <t xml:space="preserve">2017-04-10 10:33:54.000</t>
  </si>
  <si>
    <t xml:space="preserve">CAMPINORTE</t>
  </si>
  <si>
    <t xml:space="preserve">2017-04-10 10:39:08.000</t>
  </si>
  <si>
    <t xml:space="preserve">2017-04-10 12:16:21.000</t>
  </si>
  <si>
    <t xml:space="preserve">2017-04-10 13:06:18.000</t>
  </si>
  <si>
    <t xml:space="preserve">2017-05-25 15:55:50.000</t>
  </si>
  <si>
    <t xml:space="preserve">2017-05-03 17:53:10.000</t>
  </si>
  <si>
    <t xml:space="preserve">CARMO RIO VERDE</t>
  </si>
  <si>
    <t xml:space="preserve">2017-05-26 14:01:52.000</t>
  </si>
  <si>
    <t xml:space="preserve">CASTELANDIA</t>
  </si>
  <si>
    <t xml:space="preserve">2017-04-11 08:52:53.000</t>
  </si>
  <si>
    <t xml:space="preserve">2017-04-11 14:01:44.000</t>
  </si>
  <si>
    <t xml:space="preserve">2017-04-12 09:31:07.000</t>
  </si>
  <si>
    <t xml:space="preserve">2017-04-12 09:44:01.000</t>
  </si>
  <si>
    <t xml:space="preserve">2017-04-12 09:49:07.000</t>
  </si>
  <si>
    <t xml:space="preserve">CEZARINA</t>
  </si>
  <si>
    <t xml:space="preserve">2017-05-03 17:57:46.000</t>
  </si>
  <si>
    <t xml:space="preserve">2017-04-12 10:02:41.000</t>
  </si>
  <si>
    <t xml:space="preserve">2017-04-12 10:06:07.000</t>
  </si>
  <si>
    <t xml:space="preserve">2017-05-03 18:02:56.000</t>
  </si>
  <si>
    <t xml:space="preserve">COLINAS SUL</t>
  </si>
  <si>
    <t xml:space="preserve">2017-04-12 10:27:27.000</t>
  </si>
  <si>
    <t xml:space="preserve">2017-04-12 11:12:11.000</t>
  </si>
  <si>
    <t xml:space="preserve">CORUMBA GOIAS</t>
  </si>
  <si>
    <t xml:space="preserve">2017-05-04 08:51:47.000</t>
  </si>
  <si>
    <t xml:space="preserve">2017-04-12 11:41:38.000</t>
  </si>
  <si>
    <t xml:space="preserve">2017-05-04 08:56:15.000</t>
  </si>
  <si>
    <t xml:space="preserve">CRISTIANOPOLIS</t>
  </si>
  <si>
    <t xml:space="preserve">2017-04-12 12:51:20.000</t>
  </si>
  <si>
    <t xml:space="preserve">2017-04-12 13:22:57.000</t>
  </si>
  <si>
    <t xml:space="preserve">2017-04-12 13:25:47.000</t>
  </si>
  <si>
    <t xml:space="preserve">DAMIANOPOLIS</t>
  </si>
  <si>
    <t xml:space="preserve">2017-04-12 13:32:44.000</t>
  </si>
  <si>
    <t xml:space="preserve">2017-04-18 15:50:40.000</t>
  </si>
  <si>
    <t xml:space="preserve">2017-05-04 10:21:10.000</t>
  </si>
  <si>
    <t xml:space="preserve">2017-04-12 13:48:58.000</t>
  </si>
  <si>
    <t xml:space="preserve">2017-04-12 13:52:00.000</t>
  </si>
  <si>
    <t xml:space="preserve">DOVERLANDIA</t>
  </si>
  <si>
    <t xml:space="preserve">2017-04-12 13:57:28.000</t>
  </si>
  <si>
    <t xml:space="preserve">2017-05-04 10:23:18.000</t>
  </si>
  <si>
    <t xml:space="preserve">2017-04-12 15:05:19.000</t>
  </si>
  <si>
    <t xml:space="preserve">2017-04-12 15:11:45.000</t>
  </si>
  <si>
    <t xml:space="preserve">2017-05-04 10:28:52.000</t>
  </si>
  <si>
    <t xml:space="preserve">2017-04-12 15:42:27.000</t>
  </si>
  <si>
    <t xml:space="preserve">2017-05-04 10:38:19.000</t>
  </si>
  <si>
    <t xml:space="preserve">2017-05-15 14:32:26.000</t>
  </si>
  <si>
    <t xml:space="preserve">2017-04-12 17:26:26.000</t>
  </si>
  <si>
    <t xml:space="preserve">FORMOSO</t>
  </si>
  <si>
    <t xml:space="preserve">2017-04-17 10:23:24.000</t>
  </si>
  <si>
    <t xml:space="preserve">2017-05-04 10:40:21.000</t>
  </si>
  <si>
    <t xml:space="preserve">2017-04-17 10:14:24.000</t>
  </si>
  <si>
    <t xml:space="preserve">2017-04-18 15:48:39.000</t>
  </si>
  <si>
    <t xml:space="preserve">2017-05-04 10:58:07.000</t>
  </si>
  <si>
    <t xml:space="preserve">2017-04-17 10:53:23.000</t>
  </si>
  <si>
    <t xml:space="preserve">2017-05-04 11:01:35.000</t>
  </si>
  <si>
    <t xml:space="preserve">2017-04-17 11:04:06.000</t>
  </si>
  <si>
    <t xml:space="preserve">2017-05-04 11:03:59.000</t>
  </si>
  <si>
    <t xml:space="preserve">2017-04-17 11:07:40.000</t>
  </si>
  <si>
    <t xml:space="preserve">2017-04-17 11:16:44.000</t>
  </si>
  <si>
    <t xml:space="preserve">2017-04-17 11:25:40.000</t>
  </si>
  <si>
    <t xml:space="preserve">GUARANI GOIAS</t>
  </si>
  <si>
    <t xml:space="preserve">2017-04-17 11:28:44.000</t>
  </si>
  <si>
    <t xml:space="preserve">GUARINOS</t>
  </si>
  <si>
    <t xml:space="preserve">2017-04-17 11:31:22.000</t>
  </si>
  <si>
    <t xml:space="preserve">2017-05-04 11:17:17.000</t>
  </si>
  <si>
    <t xml:space="preserve">2017-05-04 11:19:56.000</t>
  </si>
  <si>
    <t xml:space="preserve">2017-04-17 13:09:29.000</t>
  </si>
  <si>
    <t xml:space="preserve">2017-05-04 11:23:20.000</t>
  </si>
  <si>
    <t xml:space="preserve">2017-04-17 13:14:25.000</t>
  </si>
  <si>
    <t xml:space="preserve">2017-05-04 11:25:00.000</t>
  </si>
  <si>
    <t xml:space="preserve">2017-04-17 13:19:57.000</t>
  </si>
  <si>
    <t xml:space="preserve">2017-04-18 15:46:50.000</t>
  </si>
  <si>
    <t xml:space="preserve">IPIRANGA GOIAS</t>
  </si>
  <si>
    <t xml:space="preserve">2017-04-17 13:31:37.000</t>
  </si>
  <si>
    <t xml:space="preserve">2017-04-17 13:57:31.000</t>
  </si>
  <si>
    <t xml:space="preserve">2017-04-17 14:01:32.000</t>
  </si>
  <si>
    <t xml:space="preserve">2017-05-04 11:27:22.000</t>
  </si>
  <si>
    <t xml:space="preserve">2017-04-17 14:07:58.000</t>
  </si>
  <si>
    <t xml:space="preserve">2017-04-17 14:12:40.000</t>
  </si>
  <si>
    <t xml:space="preserve">2017-04-17 14:16:53.000</t>
  </si>
  <si>
    <t xml:space="preserve">2017-05-04 11:33:50.000</t>
  </si>
  <si>
    <t xml:space="preserve">ITAPIRAPUA</t>
  </si>
  <si>
    <t xml:space="preserve">2017-05-04 12:39:53.000</t>
  </si>
  <si>
    <t xml:space="preserve">2017-04-17 14:28:08.000</t>
  </si>
  <si>
    <t xml:space="preserve">2017-04-17 14:39:16.000</t>
  </si>
  <si>
    <t xml:space="preserve">2017-04-17 14:43:07.000</t>
  </si>
  <si>
    <t xml:space="preserve">2017-04-17 14:50:31.000</t>
  </si>
  <si>
    <t xml:space="preserve">IVOLANDIA</t>
  </si>
  <si>
    <t xml:space="preserve">2017-05-04 12:50:54.000</t>
  </si>
  <si>
    <t xml:space="preserve">2017-04-17 14:53:22.000</t>
  </si>
  <si>
    <t xml:space="preserve">2017-04-17 14:56:34.000</t>
  </si>
  <si>
    <t xml:space="preserve">2017-04-17 15:01:28.000</t>
  </si>
  <si>
    <t xml:space="preserve">JAUPACI</t>
  </si>
  <si>
    <t xml:space="preserve">2017-05-04 12:53:01.000</t>
  </si>
  <si>
    <t xml:space="preserve">2017-05-04 13:06:05.000</t>
  </si>
  <si>
    <t xml:space="preserve">2017-04-17 15:06:02.000</t>
  </si>
  <si>
    <t xml:space="preserve">2017-04-17 15:08:27.000</t>
  </si>
  <si>
    <t xml:space="preserve">2017-04-17 15:10:15.000</t>
  </si>
  <si>
    <t xml:space="preserve">2017-04-17 15:12:28.000</t>
  </si>
  <si>
    <t xml:space="preserve">LUZIANIA</t>
  </si>
  <si>
    <t xml:space="preserve">2017-03-29 16:56:46.000</t>
  </si>
  <si>
    <t xml:space="preserve">MAIRIPOTABA</t>
  </si>
  <si>
    <t xml:space="preserve">2017-04-17 15:19:08.000</t>
  </si>
  <si>
    <t xml:space="preserve">MAMBAI</t>
  </si>
  <si>
    <t xml:space="preserve">2017-04-17 15:31:08.000</t>
  </si>
  <si>
    <t xml:space="preserve">MARA ROSA</t>
  </si>
  <si>
    <t xml:space="preserve">2017-05-04 13:12:00.000</t>
  </si>
  <si>
    <t xml:space="preserve">2017-04-17 15:44:32.000</t>
  </si>
  <si>
    <t xml:space="preserve">2017-04-17 16:08:20.000</t>
  </si>
  <si>
    <t xml:space="preserve">2017-05-04 13:17:11.000</t>
  </si>
  <si>
    <t xml:space="preserve">2017-04-17 16:12:51.000</t>
  </si>
  <si>
    <t xml:space="preserve">2017-04-17 16:15:45.000</t>
  </si>
  <si>
    <t xml:space="preserve">2017-04-17 16:23:56.000</t>
  </si>
  <si>
    <t xml:space="preserve">MOIPORA</t>
  </si>
  <si>
    <t xml:space="preserve">2017-05-04 13:31:20.000</t>
  </si>
  <si>
    <t xml:space="preserve">MONTE ALEGRE GOIAS</t>
  </si>
  <si>
    <t xml:space="preserve">2017-04-17 16:26:33.000</t>
  </si>
  <si>
    <t xml:space="preserve">2017-05-04 13:43:01.000</t>
  </si>
  <si>
    <t xml:space="preserve">MONTIVIDIU</t>
  </si>
  <si>
    <t xml:space="preserve">2017-05-04 13:45:01.000</t>
  </si>
  <si>
    <t xml:space="preserve">MONTIVIDIU NORTE</t>
  </si>
  <si>
    <t xml:space="preserve">2017-05-04 14:04:25.000</t>
  </si>
  <si>
    <t xml:space="preserve">2017-05-04 14:07:16.000</t>
  </si>
  <si>
    <t xml:space="preserve">MORRO AGUDO GOIAS</t>
  </si>
  <si>
    <t xml:space="preserve">2017-05-04 14:10:00.000</t>
  </si>
  <si>
    <t xml:space="preserve">2017-04-18 15:45:24.000</t>
  </si>
  <si>
    <t xml:space="preserve">MOZARLANDIA</t>
  </si>
  <si>
    <t xml:space="preserve">2017-05-26 13:23:04.000</t>
  </si>
  <si>
    <t xml:space="preserve">2017-04-18 08:44:57.000</t>
  </si>
  <si>
    <t xml:space="preserve">MUTUNOPOLIS</t>
  </si>
  <si>
    <t xml:space="preserve">2017-04-18 08:52:02.000</t>
  </si>
  <si>
    <t xml:space="preserve">2017-04-18 08:56:50.000</t>
  </si>
  <si>
    <t xml:space="preserve">2017-04-18 09:02:18.000</t>
  </si>
  <si>
    <t xml:space="preserve">2017-04-18 09:10:56.000</t>
  </si>
  <si>
    <t xml:space="preserve">2017-04-18 09:13:35.000</t>
  </si>
  <si>
    <t xml:space="preserve">2017-04-18 09:19:39.000</t>
  </si>
  <si>
    <t xml:space="preserve">2017-04-18 09:21:58.000</t>
  </si>
  <si>
    <t xml:space="preserve">2017-05-04 14:22:07.000</t>
  </si>
  <si>
    <t xml:space="preserve">NOVA ROMA</t>
  </si>
  <si>
    <t xml:space="preserve">2017-04-18 09:25:18.000</t>
  </si>
  <si>
    <t xml:space="preserve">NOVA VENEZA</t>
  </si>
  <si>
    <t xml:space="preserve">2017-04-18 09:27:12.000</t>
  </si>
  <si>
    <t xml:space="preserve">2017-04-18 09:28:49.000</t>
  </si>
  <si>
    <t xml:space="preserve">2017-05-26 13:25:33.000</t>
  </si>
  <si>
    <t xml:space="preserve">2017-04-18 09:33:00.000</t>
  </si>
  <si>
    <t xml:space="preserve">2017-04-18 09:36:35.000</t>
  </si>
  <si>
    <t xml:space="preserve">2017-05-04 14:29:40.000</t>
  </si>
  <si>
    <t xml:space="preserve">2017-05-04 15:00:03.000</t>
  </si>
  <si>
    <t xml:space="preserve">2017-04-18 09:39:31.000</t>
  </si>
  <si>
    <t xml:space="preserve">2017-04-18 09:44:05.000</t>
  </si>
  <si>
    <t xml:space="preserve">2017-04-18 09:47:12.000</t>
  </si>
  <si>
    <t xml:space="preserve">PALMELO</t>
  </si>
  <si>
    <t xml:space="preserve">2017-04-18 09:50:07.000</t>
  </si>
  <si>
    <t xml:space="preserve">2017-04-18 09:51:35.000</t>
  </si>
  <si>
    <t xml:space="preserve">PANAMA</t>
  </si>
  <si>
    <t xml:space="preserve">2017-04-18 09:53:08.000</t>
  </si>
  <si>
    <t xml:space="preserve">2017-04-18 09:59:07.000</t>
  </si>
  <si>
    <t xml:space="preserve">2017-05-15 14:40:01.000</t>
  </si>
  <si>
    <t xml:space="preserve">2017-05-04 15:04:05.000</t>
  </si>
  <si>
    <t xml:space="preserve">2017-05-04 15:08:07.000</t>
  </si>
  <si>
    <t xml:space="preserve">PILAR GOIAS</t>
  </si>
  <si>
    <t xml:space="preserve">2017-04-18 10:05:36.000</t>
  </si>
  <si>
    <t xml:space="preserve">2017-04-18 15:43:34.000</t>
  </si>
  <si>
    <t xml:space="preserve">2017-04-18 10:12:28.000</t>
  </si>
  <si>
    <t xml:space="preserve">2017-05-04 15:35:50.000</t>
  </si>
  <si>
    <t xml:space="preserve">2017-04-18 10:14:43.000</t>
  </si>
  <si>
    <t xml:space="preserve">PLANALTINA</t>
  </si>
  <si>
    <t xml:space="preserve">2017-04-18 10:27:48.000</t>
  </si>
  <si>
    <t xml:space="preserve">PONTALINA</t>
  </si>
  <si>
    <t xml:space="preserve">2017-04-18 10:29:42.000</t>
  </si>
  <si>
    <t xml:space="preserve">2017-04-18 10:32:39.000</t>
  </si>
  <si>
    <t xml:space="preserve">2017-04-18 10:34:49.000</t>
  </si>
  <si>
    <t xml:space="preserve">2017-05-15 14:41:55.000</t>
  </si>
  <si>
    <t xml:space="preserve">2017-05-04 15:50:23.000</t>
  </si>
  <si>
    <t xml:space="preserve">PROFESSOR JAMIL</t>
  </si>
  <si>
    <t xml:space="preserve">2017-04-18 10:37:18.000</t>
  </si>
  <si>
    <t xml:space="preserve">QUIRINOPOLIS</t>
  </si>
  <si>
    <t xml:space="preserve">2017-05-15 14:43:41.000</t>
  </si>
  <si>
    <t xml:space="preserve">RIALMA</t>
  </si>
  <si>
    <t xml:space="preserve">2017-05-04 15:52:34.000</t>
  </si>
  <si>
    <t xml:space="preserve">2017-04-18 10:40:04.000</t>
  </si>
  <si>
    <t xml:space="preserve">2017-05-15 14:47:33.000</t>
  </si>
  <si>
    <t xml:space="preserve">2017-05-15 14:51:27.000</t>
  </si>
  <si>
    <t xml:space="preserve">2017-04-18 10:43:02.000</t>
  </si>
  <si>
    <t xml:space="preserve">2017-04-18 10:58:50.000</t>
  </si>
  <si>
    <t xml:space="preserve">2017-04-18 11:03:34.000</t>
  </si>
  <si>
    <t xml:space="preserve">SANTA CRUZ GOIAS</t>
  </si>
  <si>
    <t xml:space="preserve">2017-05-15 14:55:28.000</t>
  </si>
  <si>
    <t xml:space="preserve">SANTA FE GOIAS</t>
  </si>
  <si>
    <t xml:space="preserve">2017-05-04 16:22:52.000</t>
  </si>
  <si>
    <t xml:space="preserve">SANTA HELENA GOIAS</t>
  </si>
  <si>
    <t xml:space="preserve">2017-04-18 11:07:42.000</t>
  </si>
  <si>
    <t xml:space="preserve">SANTA ISABEL</t>
  </si>
  <si>
    <t xml:space="preserve">2017-04-18 11:10:00.000</t>
  </si>
  <si>
    <t xml:space="preserve">2017-05-05 10:44:40.000</t>
  </si>
  <si>
    <t xml:space="preserve">SANTA RITA NOVO DESTINO</t>
  </si>
  <si>
    <t xml:space="preserve">2017-05-15 15:14:53.000</t>
  </si>
  <si>
    <t xml:space="preserve">SANTA ROSA GOIAS</t>
  </si>
  <si>
    <t xml:space="preserve">2017-04-18 11:12:51.000</t>
  </si>
  <si>
    <t xml:space="preserve">2017-04-18 11:15:12.000</t>
  </si>
  <si>
    <t xml:space="preserve">SANTA TEREZINHA GOIAS</t>
  </si>
  <si>
    <t xml:space="preserve">2017-04-18 11:36:34.000</t>
  </si>
  <si>
    <t xml:space="preserve">2017-05-05 10:48:35.000</t>
  </si>
  <si>
    <t xml:space="preserve">2017-04-18 12:11:45.000</t>
  </si>
  <si>
    <t xml:space="preserve">2017-04-18 12:23:23.000</t>
  </si>
  <si>
    <t xml:space="preserve">2017-05-26 13:27:33.000</t>
  </si>
  <si>
    <t xml:space="preserve">2017-05-05 10:50:45.000</t>
  </si>
  <si>
    <t xml:space="preserve">SAO JOAO DALIANCA</t>
  </si>
  <si>
    <t xml:space="preserve">2017-04-18 12:26:31.000</t>
  </si>
  <si>
    <t xml:space="preserve">2017-04-18 12:28:54.000</t>
  </si>
  <si>
    <t xml:space="preserve">2017-05-05 10:56:03.000</t>
  </si>
  <si>
    <t xml:space="preserve">2017-05-05 11:04:47.000</t>
  </si>
  <si>
    <t xml:space="preserve">2017-05-05 11:10:26.000</t>
  </si>
  <si>
    <t xml:space="preserve">2017-04-18 13:21:41.000</t>
  </si>
  <si>
    <t xml:space="preserve">SAO PATRICIO</t>
  </si>
  <si>
    <t xml:space="preserve">2017-04-18 13:24:52.000</t>
  </si>
  <si>
    <t xml:space="preserve">2017-05-05 13:26:31.000</t>
  </si>
  <si>
    <t xml:space="preserve">2017-04-18 13:45:41.000</t>
  </si>
  <si>
    <t xml:space="preserve">2017-05-05 13:31:12.000</t>
  </si>
  <si>
    <t xml:space="preserve">SIMOLANDIA</t>
  </si>
  <si>
    <t xml:space="preserve">2017-04-18 13:48:14.000</t>
  </si>
  <si>
    <t xml:space="preserve">SITIO DABADIA</t>
  </si>
  <si>
    <t xml:space="preserve">2017-05-26 13:29:40.000</t>
  </si>
  <si>
    <t xml:space="preserve">2017-04-18 13:53:20.000</t>
  </si>
  <si>
    <t xml:space="preserve">2017-04-18 14:01:35.000</t>
  </si>
  <si>
    <t xml:space="preserve">2017-04-18 14:05:04.000</t>
  </si>
  <si>
    <t xml:space="preserve">2017-04-18 14:12:56.000</t>
  </si>
  <si>
    <t xml:space="preserve">2017-04-28 09:41:22.000</t>
  </si>
  <si>
    <t xml:space="preserve">TROMBAS</t>
  </si>
  <si>
    <t xml:space="preserve">2017-04-18 15:37:07.000</t>
  </si>
  <si>
    <t xml:space="preserve">2017-04-18 14:18:24.000</t>
  </si>
  <si>
    <t xml:space="preserve">TURVELANDIA</t>
  </si>
  <si>
    <t xml:space="preserve">2017-04-18 14:21:25.000</t>
  </si>
  <si>
    <t xml:space="preserve">UIRAPURU</t>
  </si>
  <si>
    <t xml:space="preserve">2017-04-18 14:29:30.000</t>
  </si>
  <si>
    <t xml:space="preserve">URUACU</t>
  </si>
  <si>
    <t xml:space="preserve">2017-04-18 14:48:53.000</t>
  </si>
  <si>
    <t xml:space="preserve">2017-05-05 16:18:00.000</t>
  </si>
  <si>
    <t xml:space="preserve">2017-04-18 14:50:59.000</t>
  </si>
  <si>
    <t xml:space="preserve">2017-04-18 14:54:26.000</t>
  </si>
  <si>
    <t xml:space="preserve">VARJAO</t>
  </si>
  <si>
    <t xml:space="preserve">2017-04-18 14:55:53.000</t>
  </si>
  <si>
    <t xml:space="preserve">2017-05-05 16:19:09.000</t>
  </si>
  <si>
    <t xml:space="preserve">2017-04-18 15:08:57.000</t>
  </si>
  <si>
    <t xml:space="preserve">VILA BOA</t>
  </si>
  <si>
    <t xml:space="preserve">2017-05-05 16:28:27.000</t>
  </si>
  <si>
    <t xml:space="preserve">2017-04-18 15:28:22.000</t>
  </si>
  <si>
    <t xml:space="preserve">ReceitaFundeb</t>
  </si>
  <si>
    <t xml:space="preserve">ValorDespesaPesAnulacao</t>
  </si>
  <si>
    <t xml:space="preserve">PagamentoProfissionaisMagisterio</t>
  </si>
  <si>
    <t xml:space="preserve">OutrasDespesas</t>
  </si>
  <si>
    <t xml:space="preserve">DeducaoFundeb60</t>
  </si>
  <si>
    <t xml:space="preserve">DeducaoFundeb40</t>
  </si>
  <si>
    <t xml:space="preserve">Minimo60Fundeb</t>
  </si>
  <si>
    <t xml:space="preserve">Maximo40Fundeb</t>
  </si>
  <si>
    <t xml:space="preserve">Maximo5</t>
  </si>
  <si>
    <t xml:space="preserve">CRIXAS</t>
  </si>
  <si>
    <t xml:space="preserve">AnoReferencia</t>
  </si>
  <si>
    <t xml:space="preserve">ReceitaImpostos</t>
  </si>
  <si>
    <t xml:space="preserve">ReceitaTransferencias</t>
  </si>
  <si>
    <t xml:space="preserve">EducacaoFundamental</t>
  </si>
  <si>
    <t xml:space="preserve">DeducoesLimite</t>
  </si>
  <si>
    <t xml:space="preserve">ReceitaResultanteDeImpostos</t>
  </si>
  <si>
    <t xml:space="preserve">DespeasManutencaoDesenvolvimentoEnsino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</si>
</sst>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"/>
    <numFmt numFmtId="167" formatCode="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EB9C"/>
        <bgColor rgb="FFF8CBAD"/>
      </patternFill>
    </fill>
    <fill>
      <patternFill patternType="solid">
        <fgColor rgb="FFC6EFCE"/>
        <bgColor rgb="FFE2F0D9"/>
      </patternFill>
    </fill>
    <fill>
      <patternFill patternType="solid">
        <fgColor rgb="FFF8CBAD"/>
        <bgColor rgb="FFFFEB9C"/>
      </patternFill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rgb="FFC55A11"/>
        <bgColor rgb="FF9C6500"/>
      </patternFill>
    </fill>
    <fill>
      <patternFill patternType="solid">
        <fgColor rgb="FFC9C9C9"/>
        <bgColor rgb="FFCCCCFF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7" borderId="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9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1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5" borderId="1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5" borderId="1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1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13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7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8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8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eutral" xfId="20" builtinId="53" customBuiltin="true"/>
    <cellStyle name="Excel Built-in Good" xfId="21" builtinId="53" customBuiltin="true"/>
    <cellStyle name="Excel Built-in 40% - Accent2" xfId="22" builtinId="53" customBuiltin="true"/>
    <cellStyle name="Excel Built-in 20% - Accent6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C9C9C9"/>
      <rgbColor rgb="FF808080"/>
      <rgbColor rgb="FF9999FF"/>
      <rgbColor rgb="FF993366"/>
      <rgbColor rgb="FFE2F0D9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85680</xdr:rowOff>
    </xdr:from>
    <xdr:to>
      <xdr:col>2</xdr:col>
      <xdr:colOff>1399680</xdr:colOff>
      <xdr:row>2</xdr:row>
      <xdr:rowOff>97200</xdr:rowOff>
    </xdr:to>
    <xdr:pic>
      <xdr:nvPicPr>
        <xdr:cNvPr id="0" name="Imagem 3" descr=""/>
        <xdr:cNvPicPr/>
      </xdr:nvPicPr>
      <xdr:blipFill>
        <a:blip r:embed="rId1"/>
        <a:stretch/>
      </xdr:blipFill>
      <xdr:spPr>
        <a:xfrm>
          <a:off x="0" y="85680"/>
          <a:ext cx="3209400" cy="361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59"/>
  <sheetViews>
    <sheetView windowProtection="true" showFormulas="false" showGridLines="fals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9" topLeftCell="A220" activePane="bottomLeft" state="frozen"/>
      <selection pane="topLeft" activeCell="C1" activeCellId="0" sqref="C1"/>
      <selection pane="bottomLeft" activeCell="O236" activeCellId="0" sqref="O236"/>
    </sheetView>
  </sheetViews>
  <sheetFormatPr defaultRowHeight="13.8"/>
  <cols>
    <col collapsed="false" hidden="false" max="1" min="1" style="0" width="9.74898785425101"/>
    <col collapsed="false" hidden="false" max="2" min="2" style="0" width="10.6032388663968"/>
    <col collapsed="false" hidden="false" max="3" min="3" style="0" width="15.7449392712551"/>
    <col collapsed="false" hidden="false" max="4" min="4" style="0" width="5.57085020242915"/>
    <col collapsed="false" hidden="false" max="5" min="5" style="1" width="20.995951417004"/>
    <col collapsed="false" hidden="false" max="6" min="6" style="1" width="21.2105263157895"/>
    <col collapsed="false" hidden="false" max="7" min="7" style="1" width="20.995951417004"/>
    <col collapsed="false" hidden="false" max="8" min="8" style="1" width="21.2105263157895"/>
    <col collapsed="false" hidden="false" max="9" min="9" style="1" width="17.995951417004"/>
    <col collapsed="false" hidden="false" max="10" min="10" style="0" width="17.246963562753"/>
    <col collapsed="false" hidden="false" max="11" min="11" style="0" width="19.4939271255061"/>
    <col collapsed="false" hidden="true" max="12" min="12" style="0" width="0"/>
    <col collapsed="false" hidden="false" max="13" min="13" style="0" width="15.2105263157895"/>
    <col collapsed="false" hidden="false" max="14" min="14" style="0" width="4.49797570850202"/>
    <col collapsed="false" hidden="false" max="1025" min="15" style="0" width="8.57085020242915"/>
  </cols>
  <sheetData>
    <row r="1" customFormat="false" ht="13.8" hidden="false" customHeight="false" outlineLevel="0" collapsed="false">
      <c r="D1" s="2"/>
      <c r="E1" s="0"/>
      <c r="F1" s="0"/>
      <c r="G1" s="0"/>
      <c r="H1" s="0"/>
      <c r="I1" s="0"/>
    </row>
    <row r="2" customFormat="false" ht="13.8" hidden="false" customHeight="false" outlineLevel="0" collapsed="false">
      <c r="D2" s="3"/>
      <c r="E2" s="0"/>
      <c r="F2" s="0"/>
      <c r="G2" s="0"/>
      <c r="H2" s="0"/>
      <c r="I2" s="0"/>
    </row>
    <row r="3" customFormat="false" ht="13.8" hidden="false" customHeight="false" outlineLevel="0" collapsed="false">
      <c r="D3" s="3"/>
      <c r="E3" s="0"/>
      <c r="F3" s="0"/>
      <c r="G3" s="0"/>
      <c r="H3" s="0"/>
      <c r="I3" s="0"/>
    </row>
    <row r="4" customFormat="false" ht="17.35" hidden="false" customHeight="false" outlineLevel="0" collapsed="false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customFormat="false" ht="7.5" hidden="false" customHeight="true" outlineLevel="0" collapsed="false">
      <c r="E5" s="0"/>
      <c r="F5" s="0"/>
      <c r="G5" s="0"/>
      <c r="H5" s="0"/>
      <c r="I5" s="0"/>
    </row>
    <row r="6" customFormat="false" ht="29.25" hidden="false" customHeight="true" outlineLevel="0" collapsed="false">
      <c r="A6" s="5" t="s">
        <v>1</v>
      </c>
      <c r="B6" s="6" t="s">
        <v>2</v>
      </c>
      <c r="C6" s="6" t="s">
        <v>3</v>
      </c>
      <c r="D6" s="7" t="s">
        <v>4</v>
      </c>
      <c r="E6" s="8" t="s">
        <v>5</v>
      </c>
      <c r="F6" s="8"/>
      <c r="G6" s="9" t="s">
        <v>6</v>
      </c>
      <c r="H6" s="9"/>
      <c r="I6" s="9"/>
      <c r="J6" s="9"/>
      <c r="K6" s="10" t="s">
        <v>7</v>
      </c>
      <c r="L6" s="11"/>
      <c r="M6" s="12" t="s">
        <v>8</v>
      </c>
    </row>
    <row r="7" customFormat="false" ht="13.8" hidden="false" customHeight="false" outlineLevel="0" collapsed="false">
      <c r="A7" s="5"/>
      <c r="B7" s="6"/>
      <c r="C7" s="6"/>
      <c r="D7" s="6"/>
      <c r="E7" s="8"/>
      <c r="F7" s="8"/>
      <c r="G7" s="13" t="s">
        <v>9</v>
      </c>
      <c r="H7" s="13"/>
      <c r="I7" s="14" t="s">
        <v>10</v>
      </c>
      <c r="J7" s="14"/>
      <c r="K7" s="10"/>
      <c r="L7" s="15"/>
      <c r="M7" s="12"/>
    </row>
    <row r="8" customFormat="false" ht="8.25" hidden="false" customHeight="true" outlineLevel="0" collapsed="false">
      <c r="A8" s="5"/>
      <c r="B8" s="6"/>
      <c r="C8" s="6"/>
      <c r="D8" s="6"/>
      <c r="E8" s="8"/>
      <c r="F8" s="8"/>
      <c r="G8" s="13"/>
      <c r="H8" s="13"/>
      <c r="I8" s="14"/>
      <c r="J8" s="14"/>
      <c r="K8" s="10"/>
      <c r="L8" s="16"/>
      <c r="M8" s="12"/>
    </row>
    <row r="9" customFormat="false" ht="28.35" hidden="false" customHeight="false" outlineLevel="0" collapsed="false">
      <c r="A9" s="5"/>
      <c r="B9" s="6"/>
      <c r="C9" s="6"/>
      <c r="D9" s="7"/>
      <c r="E9" s="17" t="s">
        <v>9</v>
      </c>
      <c r="F9" s="18" t="s">
        <v>10</v>
      </c>
      <c r="G9" s="19" t="s">
        <v>11</v>
      </c>
      <c r="H9" s="20" t="s">
        <v>12</v>
      </c>
      <c r="I9" s="21" t="s">
        <v>13</v>
      </c>
      <c r="J9" s="22" t="s">
        <v>14</v>
      </c>
      <c r="K9" s="10"/>
      <c r="L9" s="11"/>
      <c r="M9" s="23" t="s">
        <v>15</v>
      </c>
    </row>
    <row r="10" customFormat="false" ht="13.8" hidden="false" customHeight="false" outlineLevel="0" collapsed="false">
      <c r="A10" s="24" t="n">
        <v>1</v>
      </c>
      <c r="B10" s="25" t="n">
        <v>386</v>
      </c>
      <c r="C10" s="24" t="n">
        <v>5200050</v>
      </c>
      <c r="D10" s="26" t="n">
        <v>2016</v>
      </c>
      <c r="E10" s="27" t="n">
        <f aca="false">IFERROR(VLOOKUP(B10,Ajustes_EDUCACAO!$A$2:$T$300,4,)+VLOOKUP(B10,Ajustes_EDUCACAO!$A$2:$T$300,5,),"SEM CERTIFICAÇÃO")</f>
        <v>18395743.58</v>
      </c>
      <c r="F10" s="28" t="n">
        <f aca="false">IF(M10=0,0,IF(E10="SEM CERTIFICAÇÃO",0,IFERROR(VLOOKUP(B10,Ajustes_FUNDEB!$A$2:$K$300,3,),0)))</f>
        <v>6520168.76</v>
      </c>
      <c r="G10" s="27" t="n">
        <f aca="false">IF(M10=0,0,IF(E10="SEM CERTIFICAÇÃO",0,IFERROR(VLOOKUP(B10,MDE_2016!$A$2:$E$300,5,),0)))</f>
        <v>91732.03</v>
      </c>
      <c r="H10" s="29" t="n">
        <f aca="false">IF(M10=0,0,IF(E10="SEM CERTIFICAÇÃO",0,IFERROR(((VLOOKUP(B10,Ajustes_EDUCACAO!$A$2:$J$300,6,) - G10)),0)))</f>
        <v>8366181.07</v>
      </c>
      <c r="I10" s="29" t="n">
        <f aca="false">IF(M10=0,0,IF(E10="SEM CERTIFICAÇÃO",0,IFERROR(VLOOKUP(B10,Ajustes_FUNDEB!$A$2:$K$300,5,),0)))</f>
        <v>4235082.61</v>
      </c>
      <c r="J10" s="28" t="n">
        <f aca="false">IF(M10=0,0,IF(E10="SEM CERTIFICAÇÃO",0,IFERROR(VLOOKUP(B10,Ajustes_FUNDEB!$A$2:$K$300,6,),0)))</f>
        <v>2185746.06</v>
      </c>
      <c r="K10" s="30" t="n">
        <f aca="false">IF(M10=0,0,IF(E10="SEM CERTIFICAÇÃO",0,IFERROR(VLOOKUP(B10,Ajustes_EDUCACAO!$A$2:$K$300,7,),0)))</f>
        <v>3940296.86</v>
      </c>
      <c r="L10" s="31" t="n">
        <f aca="false">IFERROR(((G10+H10-K10)/E10*100),0)</f>
        <v>24.557943093486</v>
      </c>
      <c r="M10" s="28" t="n">
        <f aca="false">IF(E10="SEM CERTIFICAÇÃO",0,IFERROR(VLOOKUP(B10,Ajustes_EDUCACAO!$A$2:$K$300,10,),0))</f>
        <v>24.56</v>
      </c>
      <c r="N10" s="32"/>
    </row>
    <row r="11" customFormat="false" ht="13.8" hidden="false" customHeight="false" outlineLevel="0" collapsed="false">
      <c r="A11" s="33" t="n">
        <v>2</v>
      </c>
      <c r="B11" s="34" t="n">
        <v>1</v>
      </c>
      <c r="C11" s="25" t="n">
        <v>5200100</v>
      </c>
      <c r="D11" s="35" t="n">
        <v>2016</v>
      </c>
      <c r="E11" s="36" t="n">
        <f aca="false">IFERROR(VLOOKUP(B11,Ajustes_EDUCACAO!$A$2:$T$300,4,)+VLOOKUP(B11,Ajustes_EDUCACAO!$A$2:$T$300,5,),"SEM CERTIFICAÇÃO")</f>
        <v>25690349.31</v>
      </c>
      <c r="F11" s="37" t="n">
        <f aca="false">IF(M11=0,0,IF(E11="SEM CERTIFICAÇÃO",0,IFERROR(VLOOKUP(B11,Ajustes_FUNDEB!$A$2:$K$300,3,),0)))</f>
        <v>4618016.87</v>
      </c>
      <c r="G11" s="36" t="n">
        <f aca="false">IF(M11=0,0,IF(E11="SEM CERTIFICAÇÃO",0,IFERROR(VLOOKUP(B11,MDE_2016!$A$2:$E$300,5,),0)))</f>
        <v>473489.1</v>
      </c>
      <c r="H11" s="38" t="n">
        <f aca="false">IF(M11=0,0,IF(E11="SEM CERTIFICAÇÃO",0,IFERROR(((VLOOKUP(B11,Ajustes_EDUCACAO!$A$2:$J$300,6,) - G11)),0)))</f>
        <v>6875714.6</v>
      </c>
      <c r="I11" s="38" t="n">
        <f aca="false">IF(M11=0,0,IF(E11="SEM CERTIFICAÇÃO",0,IFERROR(VLOOKUP(B11,Ajustes_FUNDEB!$A$2:$K$300,5,),0)))</f>
        <v>3825847.3</v>
      </c>
      <c r="J11" s="37" t="n">
        <f aca="false">IF(M11=0,0,IF(E11="SEM CERTIFICAÇÃO",0,IFERROR(VLOOKUP(B11,Ajustes_FUNDEB!$A$2:$K$300,6,),0)))</f>
        <v>696372.61</v>
      </c>
      <c r="K11" s="39" t="n">
        <f aca="false">IF(M11=0,0,IF(E11="SEM CERTIFICAÇÃO",0,IFERROR(VLOOKUP(B11,Ajustes_EDUCACAO!$A$2:$K$300,7,),0)))</f>
        <v>1002162.26</v>
      </c>
      <c r="L11" s="40" t="n">
        <f aca="false">IFERROR(((G11+H11-K11)/E11*100),0)</f>
        <v>24.7059367056929</v>
      </c>
      <c r="M11" s="37" t="n">
        <f aca="false">IF(E11="SEM CERTIFICAÇÃO",0,IFERROR(VLOOKUP(B11,Ajustes_EDUCACAO!$A$2:$K$300,10,),0))</f>
        <v>24.71</v>
      </c>
      <c r="N11" s="41"/>
    </row>
    <row r="12" customFormat="false" ht="13.8" hidden="false" customHeight="false" outlineLevel="0" collapsed="false">
      <c r="A12" s="33" t="n">
        <v>3</v>
      </c>
      <c r="B12" s="25" t="n">
        <v>249</v>
      </c>
      <c r="C12" s="25" t="n">
        <v>5200134</v>
      </c>
      <c r="D12" s="35" t="n">
        <v>2016</v>
      </c>
      <c r="E12" s="36" t="n">
        <f aca="false">IFERROR(VLOOKUP(B12,Ajustes_EDUCACAO!$A$2:$T$300,4,)+VLOOKUP(B12,Ajustes_EDUCACAO!$A$2:$T$300,5,),"SEM CERTIFICAÇÃO")</f>
        <v>36265913.32</v>
      </c>
      <c r="F12" s="37" t="n">
        <f aca="false">IF(M12=0,0,IF(E12="SEM CERTIFICAÇÃO",0,IFERROR(VLOOKUP(B12,Ajustes_FUNDEB!$A$2:$K$300,3,),0)))</f>
        <v>8257865.7</v>
      </c>
      <c r="G12" s="36" t="n">
        <f aca="false">IF(M12=0,0,IF(E12="SEM CERTIFICAÇÃO",0,IFERROR(VLOOKUP(B12,MDE_2016!$A$2:$E$300,5,),0)))</f>
        <v>365560.53</v>
      </c>
      <c r="H12" s="38" t="n">
        <f aca="false">IF(M12=0,0,IF(E12="SEM CERTIFICAÇÃO",0,IFERROR(((VLOOKUP(B12,Ajustes_EDUCACAO!$A$2:$J$300,6,) - G12)),0)))</f>
        <v>12930166.06</v>
      </c>
      <c r="I12" s="38" t="n">
        <f aca="false">IF(M12=0,0,IF(E12="SEM CERTIFICAÇÃO",0,IFERROR(VLOOKUP(B12,Ajustes_FUNDEB!$A$2:$K$300,5,),0)))</f>
        <v>6380469.61</v>
      </c>
      <c r="J12" s="37" t="n">
        <f aca="false">IF(M12=0,0,IF(E12="SEM CERTIFICAÇÃO",0,IFERROR(VLOOKUP(B12,Ajustes_FUNDEB!$A$2:$K$300,6,),0)))</f>
        <v>1427262.98</v>
      </c>
      <c r="K12" s="39" t="n">
        <f aca="false">IF(M12=0,0,IF(E12="SEM CERTIFICAÇÃO",0,IFERROR(VLOOKUP(B12,Ajustes_EDUCACAO!$A$2:$K$300,7,),0)))</f>
        <v>2558393.2</v>
      </c>
      <c r="L12" s="40" t="n">
        <f aca="false">IFERROR(((G12+H12-K12)/E12*100),0)</f>
        <v>29.6072328173755</v>
      </c>
      <c r="M12" s="37" t="n">
        <f aca="false">IF(E12="SEM CERTIFICAÇÃO",0,IFERROR(VLOOKUP(B12,Ajustes_EDUCACAO!$A$2:$K$300,10,),0))</f>
        <v>29.61</v>
      </c>
    </row>
    <row r="13" customFormat="false" ht="13.8" hidden="false" customHeight="false" outlineLevel="0" collapsed="false">
      <c r="A13" s="33" t="n">
        <v>4</v>
      </c>
      <c r="B13" s="25" t="n">
        <v>2</v>
      </c>
      <c r="C13" s="25" t="n">
        <v>5200159</v>
      </c>
      <c r="D13" s="35" t="n">
        <v>2016</v>
      </c>
      <c r="E13" s="36" t="n">
        <f aca="false">IFERROR(VLOOKUP(B13,Ajustes_EDUCACAO!$A$2:$T$300,4,)+VLOOKUP(B13,Ajustes_EDUCACAO!$A$2:$T$300,5,),"SEM CERTIFICAÇÃO")</f>
        <v>10213489.38</v>
      </c>
      <c r="F13" s="37" t="n">
        <f aca="false">IF(M13=0,0,IF(E13="SEM CERTIFICAÇÃO",0,IFERROR(VLOOKUP(B13,Ajustes_FUNDEB!$A$2:$K$300,3,),0)))</f>
        <v>783632.1</v>
      </c>
      <c r="G13" s="36" t="n">
        <f aca="false">IF(M13=0,0,IF(E13="SEM CERTIFICAÇÃO",0,IFERROR(VLOOKUP(B13,MDE_2016!$A$2:$E$300,5,),0)))</f>
        <v>347832.71</v>
      </c>
      <c r="H13" s="38" t="n">
        <f aca="false">IF(M13=0,0,IF(E13="SEM CERTIFICAÇÃO",0,IFERROR(((VLOOKUP(B13,Ajustes_EDUCACAO!$A$2:$J$300,6,) - G13)),0)))</f>
        <v>1551685.82</v>
      </c>
      <c r="I13" s="38" t="n">
        <f aca="false">IF(M13=0,0,IF(E13="SEM CERTIFICAÇÃO",0,IFERROR(VLOOKUP(B13,Ajustes_FUNDEB!$A$2:$K$300,5,),0)))</f>
        <v>530434.07</v>
      </c>
      <c r="J13" s="37" t="n">
        <f aca="false">IF(M13=0,0,IF(E13="SEM CERTIFICAÇÃO",0,IFERROR(VLOOKUP(B13,Ajustes_FUNDEB!$A$2:$K$300,6,),0)))</f>
        <v>319448.24</v>
      </c>
      <c r="K13" s="39" t="n">
        <f aca="false">IF(M13=0,0,IF(E13="SEM CERTIFICAÇÃO",0,IFERROR(VLOOKUP(B13,Ajustes_EDUCACAO!$A$2:$K$300,7,),0)))</f>
        <v>-812328.26</v>
      </c>
      <c r="L13" s="40" t="n">
        <f aca="false">IFERROR(((G13+H13-K13)/E13*100),0)</f>
        <v>26.5516190314969</v>
      </c>
      <c r="M13" s="37" t="n">
        <f aca="false">IF(E13="SEM CERTIFICAÇÃO",0,IFERROR(VLOOKUP(B13,Ajustes_EDUCACAO!$A$2:$K$300,10,),0))</f>
        <v>26.55</v>
      </c>
      <c r="N13" s="42"/>
    </row>
    <row r="14" customFormat="false" ht="13.8" hidden="false" customHeight="false" outlineLevel="0" collapsed="false">
      <c r="A14" s="33" t="n">
        <v>5</v>
      </c>
      <c r="B14" s="25" t="n">
        <v>3</v>
      </c>
      <c r="C14" s="25" t="n">
        <v>5200175</v>
      </c>
      <c r="D14" s="35" t="n">
        <v>2016</v>
      </c>
      <c r="E14" s="36" t="n">
        <f aca="false">IFERROR(VLOOKUP(B14,Ajustes_EDUCACAO!$A$2:$T$300,4,)+VLOOKUP(B14,Ajustes_EDUCACAO!$A$2:$T$300,5,),"SEM CERTIFICAÇÃO")</f>
        <v>15613373.2</v>
      </c>
      <c r="F14" s="37" t="n">
        <f aca="false">IF(M14=0,0,IF(E14="SEM CERTIFICAÇÃO",0,IFERROR(VLOOKUP(B14,Ajustes_FUNDEB!$A$2:$K$300,3,),0)))</f>
        <v>2208008.39</v>
      </c>
      <c r="G14" s="36" t="n">
        <f aca="false">IF(M14=0,0,IF(E14="SEM CERTIFICAÇÃO",0,IFERROR(VLOOKUP(B14,MDE_2016!$A$2:$E$300,5,),0)))</f>
        <v>0</v>
      </c>
      <c r="H14" s="38" t="n">
        <f aca="false">IF(M14=0,0,IF(E14="SEM CERTIFICAÇÃO",0,IFERROR(((VLOOKUP(B14,Ajustes_EDUCACAO!$A$2:$J$300,6,) - G14)),0)))</f>
        <v>4053187.41</v>
      </c>
      <c r="I14" s="38" t="n">
        <f aca="false">IF(M14=0,0,IF(E14="SEM CERTIFICAÇÃO",0,IFERROR(VLOOKUP(B14,Ajustes_FUNDEB!$A$2:$K$300,5,),0)))</f>
        <v>1506743.07</v>
      </c>
      <c r="J14" s="37" t="n">
        <f aca="false">IF(M14=0,0,IF(E14="SEM CERTIFICAÇÃO",0,IFERROR(VLOOKUP(B14,Ajustes_FUNDEB!$A$2:$K$300,6,),0)))</f>
        <v>718560.48</v>
      </c>
      <c r="K14" s="39" t="n">
        <f aca="false">IF(M14=0,0,IF(E14="SEM CERTIFICAÇÃO",0,IFERROR(VLOOKUP(B14,Ajustes_EDUCACAO!$A$2:$K$300,7,),0)))</f>
        <v>-329214.53</v>
      </c>
      <c r="L14" s="40" t="n">
        <f aca="false">IFERROR(((G14+H14-K14)/E14*100),0)</f>
        <v>28.0682584337381</v>
      </c>
      <c r="M14" s="37" t="n">
        <f aca="false">IF(E14="SEM CERTIFICAÇÃO",0,IFERROR(VLOOKUP(B14,Ajustes_EDUCACAO!$A$2:$K$300,10,),0))</f>
        <v>28.07</v>
      </c>
    </row>
    <row r="15" customFormat="false" ht="13.8" hidden="false" customHeight="false" outlineLevel="0" collapsed="false">
      <c r="A15" s="33" t="n">
        <v>6</v>
      </c>
      <c r="B15" s="25" t="n">
        <v>4</v>
      </c>
      <c r="C15" s="25" t="n">
        <v>5200209</v>
      </c>
      <c r="D15" s="35" t="n">
        <v>2016</v>
      </c>
      <c r="E15" s="36" t="n">
        <f aca="false">IFERROR(VLOOKUP(B15,Ajustes_EDUCACAO!$A$2:$T$300,4,)+VLOOKUP(B15,Ajustes_EDUCACAO!$A$2:$T$300,5,),"SEM CERTIFICAÇÃO")</f>
        <v>12678039.73</v>
      </c>
      <c r="F15" s="37" t="n">
        <f aca="false">IF(M15=0,0,IF(E15="SEM CERTIFICAÇÃO",0,IFERROR(VLOOKUP(B15,Ajustes_FUNDEB!$A$2:$K$300,3,),0)))</f>
        <v>776745.7</v>
      </c>
      <c r="G15" s="36" t="n">
        <f aca="false">IF(M15=0,0,IF(E15="SEM CERTIFICAÇÃO",0,IFERROR(VLOOKUP(B15,MDE_2016!$A$2:$E$300,5,),0)))</f>
        <v>93433.6</v>
      </c>
      <c r="H15" s="38" t="n">
        <f aca="false">IF(M15=0,0,IF(E15="SEM CERTIFICAÇÃO",0,IFERROR(((VLOOKUP(B15,Ajustes_EDUCACAO!$A$2:$J$300,6,) - G15)),0)))</f>
        <v>2492122.3</v>
      </c>
      <c r="I15" s="38" t="n">
        <f aca="false">IF(M15=0,0,IF(E15="SEM CERTIFICAÇÃO",0,IFERROR(VLOOKUP(B15,Ajustes_FUNDEB!$A$2:$K$300,5,),0)))</f>
        <v>791393.67</v>
      </c>
      <c r="J15" s="37" t="n">
        <f aca="false">IF(M15=0,0,IF(E15="SEM CERTIFICAÇÃO",0,IFERROR(VLOOKUP(B15,Ajustes_FUNDEB!$A$2:$K$300,6,),0)))</f>
        <v>18601.02</v>
      </c>
      <c r="K15" s="39" t="n">
        <f aca="false">IF(M15=0,0,IF(E15="SEM CERTIFICAÇÃO",0,IFERROR(VLOOKUP(B15,Ajustes_EDUCACAO!$A$2:$K$300,7,),0)))</f>
        <v>-1436545.6</v>
      </c>
      <c r="L15" s="40" t="n">
        <f aca="false">IFERROR(((G15+H15-K15)/E15*100),0)</f>
        <v>31.7249479072267</v>
      </c>
      <c r="M15" s="37" t="n">
        <f aca="false">IF(E15="SEM CERTIFICAÇÃO",0,IFERROR(VLOOKUP(B15,Ajustes_EDUCACAO!$A$2:$K$300,10,),0))</f>
        <v>31.72</v>
      </c>
    </row>
    <row r="16" customFormat="false" ht="13.8" hidden="false" customHeight="false" outlineLevel="0" collapsed="false">
      <c r="A16" s="33" t="n">
        <v>7</v>
      </c>
      <c r="B16" s="25" t="n">
        <v>387</v>
      </c>
      <c r="C16" s="25" t="n">
        <v>5200258</v>
      </c>
      <c r="D16" s="35" t="n">
        <v>2016</v>
      </c>
      <c r="E16" s="36" t="n">
        <f aca="false">IFERROR(VLOOKUP(B16,Ajustes_EDUCACAO!$A$2:$T$300,4,)+VLOOKUP(B16,Ajustes_EDUCACAO!$A$2:$T$300,5,),"SEM CERTIFICAÇÃO")</f>
        <v>117505721.04</v>
      </c>
      <c r="F16" s="37" t="n">
        <f aca="false">IF(M16=0,0,IF(E16="SEM CERTIFICAÇÃO",0,IFERROR(VLOOKUP(B16,Ajustes_FUNDEB!$A$2:$K$300,3,),0)))</f>
        <v>77427403.32</v>
      </c>
      <c r="G16" s="36" t="n">
        <f aca="false">IF(M16=0,0,IF(E16="SEM CERTIFICAÇÃO",0,IFERROR(VLOOKUP(B16,MDE_2016!$A$2:$E$300,5,),0)))</f>
        <v>17208821.2700001</v>
      </c>
      <c r="H16" s="38" t="n">
        <f aca="false">IF(M16=0,0,IF(E16="SEM CERTIFICAÇÃO",0,IFERROR(((VLOOKUP(B16,Ajustes_EDUCACAO!$A$2:$J$300,6,) - G16)),0)))</f>
        <v>79914750.8399999</v>
      </c>
      <c r="I16" s="38" t="n">
        <f aca="false">IF(M16=0,0,IF(E16="SEM CERTIFICAÇÃO",0,IFERROR(VLOOKUP(B16,Ajustes_FUNDEB!$A$2:$K$300,5,),0)))</f>
        <v>58299908.63</v>
      </c>
      <c r="J16" s="37" t="n">
        <f aca="false">IF(M16=0,0,IF(E16="SEM CERTIFICAÇÃO",0,IFERROR(VLOOKUP(B16,Ajustes_FUNDEB!$A$2:$K$300,6,),0)))</f>
        <v>19516408.57</v>
      </c>
      <c r="K16" s="39" t="n">
        <f aca="false">IF(M16=0,0,IF(E16="SEM CERTIFICAÇÃO",0,IFERROR(VLOOKUP(B16,Ajustes_EDUCACAO!$A$2:$K$300,7,),0)))</f>
        <v>64182429.5</v>
      </c>
      <c r="L16" s="40" t="n">
        <f aca="false">IFERROR(((G16+H16-K16)/E16*100),0)</f>
        <v>28.0336500371642</v>
      </c>
      <c r="M16" s="37" t="n">
        <f aca="false">IF(E16="SEM CERTIFICAÇÃO",0,IFERROR(VLOOKUP(B16,Ajustes_EDUCACAO!$A$2:$K$300,10,),0))</f>
        <v>28.03</v>
      </c>
    </row>
    <row r="17" customFormat="false" ht="13.8" hidden="false" customHeight="false" outlineLevel="0" collapsed="false">
      <c r="A17" s="33" t="n">
        <v>8</v>
      </c>
      <c r="B17" s="25" t="n">
        <v>5</v>
      </c>
      <c r="C17" s="25" t="n">
        <v>5200308</v>
      </c>
      <c r="D17" s="35" t="n">
        <v>2016</v>
      </c>
      <c r="E17" s="36" t="n">
        <f aca="false">IFERROR(VLOOKUP(B17,Ajustes_EDUCACAO!$A$2:$T$300,4,)+VLOOKUP(B17,Ajustes_EDUCACAO!$A$2:$T$300,5,),"SEM CERTIFICAÇÃO")</f>
        <v>41623054.28</v>
      </c>
      <c r="F17" s="37" t="n">
        <f aca="false">IF(M17=0,0,IF(E17="SEM CERTIFICAÇÃO",0,IFERROR(VLOOKUP(B17,Ajustes_FUNDEB!$A$2:$K$300,3,),0)))</f>
        <v>11964329.43</v>
      </c>
      <c r="G17" s="36" t="n">
        <f aca="false">IF(M17=0,0,IF(E17="SEM CERTIFICAÇÃO",0,IFERROR(VLOOKUP(B17,MDE_2016!$A$2:$E$300,5,),0)))</f>
        <v>120888.74</v>
      </c>
      <c r="H17" s="38" t="n">
        <f aca="false">IF(M17=0,0,IF(E17="SEM CERTIFICAÇÃO",0,IFERROR(((VLOOKUP(B17,Ajustes_EDUCACAO!$A$2:$J$300,6,) - G17)),0)))</f>
        <v>18187682.3</v>
      </c>
      <c r="I17" s="38" t="n">
        <f aca="false">IF(M17=0,0,IF(E17="SEM CERTIFICAÇÃO",0,IFERROR(VLOOKUP(B17,Ajustes_FUNDEB!$A$2:$K$300,5,),0)))</f>
        <v>10390528.71</v>
      </c>
      <c r="J17" s="37" t="n">
        <f aca="false">IF(M17=0,0,IF(E17="SEM CERTIFICAÇÃO",0,IFERROR(VLOOKUP(B17,Ajustes_FUNDEB!$A$2:$K$300,6,),0)))</f>
        <v>1785677.39</v>
      </c>
      <c r="K17" s="39" t="n">
        <f aca="false">IF(M17=0,0,IF(E17="SEM CERTIFICAÇÃO",0,IFERROR(VLOOKUP(B17,Ajustes_EDUCACAO!$A$2:$K$300,7,),0)))</f>
        <v>6011334.01</v>
      </c>
      <c r="L17" s="40" t="n">
        <f aca="false">IFERROR(((G17+H17-K17)/E17*100),0)</f>
        <v>29.5442928029163</v>
      </c>
      <c r="M17" s="37" t="n">
        <f aca="false">IF(E17="SEM CERTIFICAÇÃO",0,IFERROR(VLOOKUP(B17,Ajustes_EDUCACAO!$A$2:$K$300,10,),0))</f>
        <v>29.54</v>
      </c>
    </row>
    <row r="18" customFormat="false" ht="13.8" hidden="false" customHeight="false" outlineLevel="0" collapsed="false">
      <c r="A18" s="33" t="n">
        <v>9</v>
      </c>
      <c r="B18" s="25" t="n">
        <v>6</v>
      </c>
      <c r="C18" s="25" t="n">
        <v>5200506</v>
      </c>
      <c r="D18" s="35" t="n">
        <v>2016</v>
      </c>
      <c r="E18" s="36" t="n">
        <f aca="false">IFERROR(VLOOKUP(B18,Ajustes_EDUCACAO!$A$2:$T$300,4,)+VLOOKUP(B18,Ajustes_EDUCACAO!$A$2:$T$300,5,),"SEM CERTIFICAÇÃO")</f>
        <v>10143023.61</v>
      </c>
      <c r="F18" s="37" t="n">
        <f aca="false">IF(M18=0,0,IF(E18="SEM CERTIFICAÇÃO",0,IFERROR(VLOOKUP(B18,Ajustes_FUNDEB!$A$2:$K$300,3,),0)))</f>
        <v>131229.78</v>
      </c>
      <c r="G18" s="36" t="n">
        <f aca="false">IF(M18=0,0,IF(E18="SEM CERTIFICAÇÃO",0,IFERROR(VLOOKUP(B18,MDE_2016!$A$2:$E$300,5,),0)))</f>
        <v>0</v>
      </c>
      <c r="H18" s="38" t="n">
        <f aca="false">IF(M18=0,0,IF(E18="SEM CERTIFICAÇÃO",0,IFERROR(((VLOOKUP(B18,Ajustes_EDUCACAO!$A$2:$J$300,6,) - G18)),0)))</f>
        <v>1009616.36</v>
      </c>
      <c r="I18" s="38" t="n">
        <f aca="false">IF(M18=0,0,IF(E18="SEM CERTIFICAÇÃO",0,IFERROR(VLOOKUP(B18,Ajustes_FUNDEB!$A$2:$K$300,5,),0)))</f>
        <v>128880.56</v>
      </c>
      <c r="J18" s="37" t="n">
        <f aca="false">IF(M18=0,0,IF(E18="SEM CERTIFICAÇÃO",0,IFERROR(VLOOKUP(B18,Ajustes_FUNDEB!$A$2:$K$300,6,),0)))</f>
        <v>0</v>
      </c>
      <c r="K18" s="39" t="n">
        <f aca="false">IF(M18=0,0,IF(E18="SEM CERTIFICAÇÃO",0,IFERROR(VLOOKUP(B18,Ajustes_EDUCACAO!$A$2:$K$300,7,),0)))</f>
        <v>-1625086.35</v>
      </c>
      <c r="L18" s="40" t="n">
        <f aca="false">IFERROR(((G18+H18-K18)/E18*100),0)</f>
        <v>25.9755158945154</v>
      </c>
      <c r="M18" s="37" t="n">
        <f aca="false">IF(E18="SEM CERTIFICAÇÃO",0,IFERROR(VLOOKUP(B18,Ajustes_EDUCACAO!$A$2:$K$300,10,),0))</f>
        <v>25.98</v>
      </c>
    </row>
    <row r="19" s="50" customFormat="true" ht="13.8" hidden="false" customHeight="false" outlineLevel="0" collapsed="false">
      <c r="A19" s="43" t="n">
        <v>10</v>
      </c>
      <c r="B19" s="44" t="n">
        <v>287</v>
      </c>
      <c r="C19" s="45" t="n">
        <v>5200555</v>
      </c>
      <c r="D19" s="46" t="n">
        <v>2016</v>
      </c>
      <c r="E19" s="47" t="n">
        <v>1</v>
      </c>
      <c r="F19" s="48" t="n">
        <v>1</v>
      </c>
      <c r="G19" s="48" t="n">
        <v>1</v>
      </c>
      <c r="H19" s="48" t="n">
        <v>1</v>
      </c>
      <c r="I19" s="48" t="n">
        <v>1</v>
      </c>
      <c r="J19" s="48" t="n">
        <v>1</v>
      </c>
      <c r="K19" s="48" t="n">
        <v>1</v>
      </c>
      <c r="L19" s="48" t="n">
        <v>1</v>
      </c>
      <c r="M19" s="48" t="n">
        <v>1</v>
      </c>
      <c r="N19" s="49" t="s">
        <v>16</v>
      </c>
      <c r="AMJ19" s="0"/>
    </row>
    <row r="20" customFormat="false" ht="13.8" hidden="false" customHeight="false" outlineLevel="0" collapsed="false">
      <c r="A20" s="33" t="n">
        <v>11</v>
      </c>
      <c r="B20" s="25" t="n">
        <v>7</v>
      </c>
      <c r="C20" s="25" t="n">
        <v>5200605</v>
      </c>
      <c r="D20" s="35" t="n">
        <v>2016</v>
      </c>
      <c r="E20" s="36" t="n">
        <f aca="false">IFERROR(VLOOKUP(B20,Ajustes_EDUCACAO!$A$2:$T$300,4,)+VLOOKUP(B20,Ajustes_EDUCACAO!$A$2:$T$300,5,),"SEM CERTIFICAÇÃO")</f>
        <v>15294716.75</v>
      </c>
      <c r="F20" s="37" t="n">
        <f aca="false">IF(M20=0,0,IF(E20="SEM CERTIFICAÇÃO",0,IFERROR(VLOOKUP(B20,Ajustes_FUNDEB!$A$2:$K$300,3,),0)))</f>
        <v>3572292</v>
      </c>
      <c r="G20" s="36" t="n">
        <f aca="false">IF(M20=0,0,IF(E20="SEM CERTIFICAÇÃO",0,IFERROR(VLOOKUP(B20,MDE_2016!$A$2:$E$300,5,),0)))</f>
        <v>0</v>
      </c>
      <c r="H20" s="38" t="n">
        <f aca="false">IF(M20=0,0,IF(E20="SEM CERTIFICAÇÃO",0,IFERROR(((VLOOKUP(B20,Ajustes_EDUCACAO!$A$2:$J$300,6,) - G20)),0)))</f>
        <v>5162558.89</v>
      </c>
      <c r="I20" s="38" t="n">
        <f aca="false">IF(M20=0,0,IF(E20="SEM CERTIFICAÇÃO",0,IFERROR(VLOOKUP(B20,Ajustes_FUNDEB!$A$2:$K$300,5,),0)))</f>
        <v>2417258.06</v>
      </c>
      <c r="J20" s="37" t="n">
        <f aca="false">IF(M20=0,0,IF(E20="SEM CERTIFICAÇÃO",0,IFERROR(VLOOKUP(B20,Ajustes_FUNDEB!$A$2:$K$300,6,),0)))</f>
        <v>1121892.7</v>
      </c>
      <c r="K20" s="39" t="n">
        <f aca="false">IF(M20=0,0,IF(E20="SEM CERTIFICAÇÃO",0,IFERROR(VLOOKUP(B20,Ajustes_EDUCACAO!$A$2:$K$300,7,),0)))</f>
        <v>1087443.92</v>
      </c>
      <c r="L20" s="40" t="n">
        <f aca="false">IFERROR(((G20+H20-K20)/E20*100),0)</f>
        <v>26.643938796709</v>
      </c>
      <c r="M20" s="37" t="n">
        <f aca="false">IF(E20="SEM CERTIFICAÇÃO",0,IFERROR(VLOOKUP(B20,Ajustes_EDUCACAO!$A$2:$K$300,10,),0))</f>
        <v>26.64</v>
      </c>
    </row>
    <row r="21" customFormat="false" ht="13.8" hidden="false" customHeight="false" outlineLevel="0" collapsed="false">
      <c r="A21" s="33" t="n">
        <v>12</v>
      </c>
      <c r="B21" s="25" t="n">
        <v>8</v>
      </c>
      <c r="C21" s="25" t="n">
        <v>5200803</v>
      </c>
      <c r="D21" s="35" t="n">
        <v>2016</v>
      </c>
      <c r="E21" s="36" t="n">
        <f aca="false">IFERROR(VLOOKUP(B21,Ajustes_EDUCACAO!$A$2:$T$300,4,)+VLOOKUP(B21,Ajustes_EDUCACAO!$A$2:$T$300,5,),"SEM CERTIFICAÇÃO")</f>
        <v>14491081.55</v>
      </c>
      <c r="F21" s="37" t="n">
        <f aca="false">IF(M21=0,0,IF(E21="SEM CERTIFICAÇÃO",0,IFERROR(VLOOKUP(B21,Ajustes_FUNDEB!$A$2:$K$300,3,),0)))</f>
        <v>4662971.27</v>
      </c>
      <c r="G21" s="36" t="n">
        <f aca="false">IF(M21=0,0,IF(E21="SEM CERTIFICAÇÃO",0,IFERROR(VLOOKUP(B21,MDE_2016!$A$2:$E$300,5,),0)))</f>
        <v>25914.97</v>
      </c>
      <c r="H21" s="38" t="n">
        <f aca="false">IF(M21=0,0,IF(E21="SEM CERTIFICAÇÃO",0,IFERROR(((VLOOKUP(B21,Ajustes_EDUCACAO!$A$2:$J$300,6,) - G21)),0)))</f>
        <v>6136570.33</v>
      </c>
      <c r="I21" s="38" t="n">
        <f aca="false">IF(M21=0,0,IF(E21="SEM CERTIFICAÇÃO",0,IFERROR(VLOOKUP(B21,Ajustes_FUNDEB!$A$2:$K$300,5,),0)))</f>
        <v>3710924.73</v>
      </c>
      <c r="J21" s="37" t="n">
        <f aca="false">IF(M21=0,0,IF(E21="SEM CERTIFICAÇÃO",0,IFERROR(VLOOKUP(B21,Ajustes_FUNDEB!$A$2:$K$300,6,),0)))</f>
        <v>1186385.54</v>
      </c>
      <c r="K21" s="39" t="n">
        <f aca="false">IF(M21=0,0,IF(E21="SEM CERTIFICAÇÃO",0,IFERROR(VLOOKUP(B21,Ajustes_EDUCACAO!$A$2:$K$300,7,),0)))</f>
        <v>2446355.8</v>
      </c>
      <c r="L21" s="40" t="n">
        <f aca="false">IFERROR(((G21+H21-K21)/E21*100),0)</f>
        <v>25.6442522055919</v>
      </c>
      <c r="M21" s="37" t="n">
        <f aca="false">IF(E21="SEM CERTIFICAÇÃO",0,IFERROR(VLOOKUP(B21,Ajustes_EDUCACAO!$A$2:$K$300,10,),0))</f>
        <v>25.64</v>
      </c>
    </row>
    <row r="22" customFormat="false" ht="13.8" hidden="false" customHeight="false" outlineLevel="0" collapsed="false">
      <c r="A22" s="33" t="n">
        <v>13</v>
      </c>
      <c r="B22" s="25" t="n">
        <v>388</v>
      </c>
      <c r="C22" s="25" t="n">
        <v>5200829</v>
      </c>
      <c r="D22" s="35" t="n">
        <v>2016</v>
      </c>
      <c r="E22" s="36" t="n">
        <f aca="false">IFERROR(VLOOKUP(B22,Ajustes_EDUCACAO!$A$2:$T$300,4,)+VLOOKUP(B22,Ajustes_EDUCACAO!$A$2:$T$300,5,),"SEM CERTIFICAÇÃO")</f>
        <v>11393609.34</v>
      </c>
      <c r="F22" s="37" t="n">
        <f aca="false">IF(M22=0,0,IF(E22="SEM CERTIFICAÇÃO",0,IFERROR(VLOOKUP(B22,Ajustes_FUNDEB!$A$2:$K$300,3,),0)))</f>
        <v>1569352.64</v>
      </c>
      <c r="G22" s="36" t="n">
        <f aca="false">IF(M22=0,0,IF(E22="SEM CERTIFICAÇÃO",0,IFERROR(VLOOKUP(B22,MDE_2016!$A$2:$E$300,5,),0)))</f>
        <v>13.5</v>
      </c>
      <c r="H22" s="38" t="n">
        <f aca="false">IF(M22=0,0,IF(E22="SEM CERTIFICAÇÃO",0,IFERROR(((VLOOKUP(B22,Ajustes_EDUCACAO!$A$2:$J$300,6,) - G22)),0)))</f>
        <v>2778193.27</v>
      </c>
      <c r="I22" s="38" t="n">
        <f aca="false">IF(M22=0,0,IF(E22="SEM CERTIFICAÇÃO",0,IFERROR(VLOOKUP(B22,Ajustes_FUNDEB!$A$2:$K$300,5,),0)))</f>
        <v>983970.19</v>
      </c>
      <c r="J22" s="37" t="n">
        <f aca="false">IF(M22=0,0,IF(E22="SEM CERTIFICAÇÃO",0,IFERROR(VLOOKUP(B22,Ajustes_FUNDEB!$A$2:$K$300,6,),0)))</f>
        <v>543260.61</v>
      </c>
      <c r="K22" s="39" t="n">
        <f aca="false">IF(M22=0,0,IF(E22="SEM CERTIFICAÇÃO",0,IFERROR(VLOOKUP(B22,Ajustes_EDUCACAO!$A$2:$K$300,7,),0)))</f>
        <v>-476958.05</v>
      </c>
      <c r="L22" s="40" t="n">
        <f aca="false">IFERROR(((G22+H22-K22)/E22*100),0)</f>
        <v>28.5700933116248</v>
      </c>
      <c r="M22" s="37" t="n">
        <f aca="false">IF(E22="SEM CERTIFICAÇÃO",0,IFERROR(VLOOKUP(B22,Ajustes_EDUCACAO!$A$2:$K$300,10,),0))</f>
        <v>28.57</v>
      </c>
    </row>
    <row r="23" customFormat="false" ht="13.8" hidden="false" customHeight="false" outlineLevel="0" collapsed="false">
      <c r="A23" s="33" t="n">
        <v>14</v>
      </c>
      <c r="B23" s="25" t="n">
        <v>9</v>
      </c>
      <c r="C23" s="25" t="n">
        <v>5200852</v>
      </c>
      <c r="D23" s="35" t="n">
        <v>2016</v>
      </c>
      <c r="E23" s="36" t="n">
        <f aca="false">IFERROR(VLOOKUP(B23,Ajustes_EDUCACAO!$A$2:$T$300,4,)+VLOOKUP(B23,Ajustes_EDUCACAO!$A$2:$T$300,5,),"SEM CERTIFICAÇÃO")</f>
        <v>11114076.16</v>
      </c>
      <c r="F23" s="37" t="n">
        <f aca="false">IF(M23=0,0,IF(E23="SEM CERTIFICAÇÃO",0,IFERROR(VLOOKUP(B23,Ajustes_FUNDEB!$A$2:$K$300,3,),0)))</f>
        <v>1775645.11</v>
      </c>
      <c r="G23" s="36" t="n">
        <f aca="false">IF(M23=0,0,IF(E23="SEM CERTIFICAÇÃO",0,IFERROR(VLOOKUP(B23,MDE_2016!$A$2:$E$300,5,),0)))</f>
        <v>0</v>
      </c>
      <c r="H23" s="38" t="n">
        <f aca="false">IF(M23=0,0,IF(E23="SEM CERTIFICAÇÃO",0,IFERROR(((VLOOKUP(B23,Ajustes_EDUCACAO!$A$2:$J$300,6,) - G23)),0)))</f>
        <v>2875719.8</v>
      </c>
      <c r="I23" s="38" t="n">
        <f aca="false">IF(M23=0,0,IF(E23="SEM CERTIFICAÇÃO",0,IFERROR(VLOOKUP(B23,Ajustes_FUNDEB!$A$2:$K$300,5,),0)))</f>
        <v>1055924.66</v>
      </c>
      <c r="J23" s="37" t="n">
        <f aca="false">IF(M23=0,0,IF(E23="SEM CERTIFICAÇÃO",0,IFERROR(VLOOKUP(B23,Ajustes_FUNDEB!$A$2:$K$300,6,),0)))</f>
        <v>691610.13</v>
      </c>
      <c r="K23" s="39" t="n">
        <f aca="false">IF(M23=0,0,IF(E23="SEM CERTIFICAÇÃO",0,IFERROR(VLOOKUP(B23,Ajustes_EDUCACAO!$A$2:$K$300,7,),0)))</f>
        <v>-141317.87</v>
      </c>
      <c r="L23" s="40" t="n">
        <f aca="false">IFERROR(((G23+H23-K23)/E23*100),0)</f>
        <v>27.1460949751131</v>
      </c>
      <c r="M23" s="37" t="n">
        <f aca="false">IF(E23="SEM CERTIFICAÇÃO",0,IFERROR(VLOOKUP(B23,Ajustes_EDUCACAO!$A$2:$K$300,10,),0))</f>
        <v>27.15</v>
      </c>
    </row>
    <row r="24" customFormat="false" ht="13.8" hidden="false" customHeight="false" outlineLevel="0" collapsed="false">
      <c r="A24" s="33" t="n">
        <v>15</v>
      </c>
      <c r="B24" s="25" t="n">
        <v>10</v>
      </c>
      <c r="C24" s="25" t="n">
        <v>5200902</v>
      </c>
      <c r="D24" s="35" t="n">
        <v>2016</v>
      </c>
      <c r="E24" s="36" t="n">
        <f aca="false">IFERROR(VLOOKUP(B24,Ajustes_EDUCACAO!$A$2:$T$300,4,)+VLOOKUP(B24,Ajustes_EDUCACAO!$A$2:$T$300,5,),"SEM CERTIFICAÇÃO")</f>
        <v>13181752.75</v>
      </c>
      <c r="F24" s="37" t="n">
        <f aca="false">IF(M24=0,0,IF(E24="SEM CERTIFICAÇÃO",0,IFERROR(VLOOKUP(B24,Ajustes_FUNDEB!$A$2:$K$300,3,),0)))</f>
        <v>654354.7</v>
      </c>
      <c r="G24" s="36" t="n">
        <f aca="false">IF(M24=0,0,IF(E24="SEM CERTIFICAÇÃO",0,IFERROR(VLOOKUP(B24,MDE_2016!$A$2:$E$300,5,),0)))</f>
        <v>1652.8</v>
      </c>
      <c r="H24" s="38" t="n">
        <f aca="false">IF(M24=0,0,IF(E24="SEM CERTIFICAÇÃO",0,IFERROR(((VLOOKUP(B24,Ajustes_EDUCACAO!$A$2:$J$300,6,) - G24)),0)))</f>
        <v>2521315.86</v>
      </c>
      <c r="I24" s="38" t="n">
        <f aca="false">IF(M24=0,0,IF(E24="SEM CERTIFICAÇÃO",0,IFERROR(VLOOKUP(B24,Ajustes_FUNDEB!$A$2:$K$300,5,),0)))</f>
        <v>654354.7</v>
      </c>
      <c r="J24" s="37" t="n">
        <f aca="false">IF(M24=0,0,IF(E24="SEM CERTIFICAÇÃO",0,IFERROR(VLOOKUP(B24,Ajustes_FUNDEB!$A$2:$K$300,6,),0)))</f>
        <v>99553.89</v>
      </c>
      <c r="K24" s="39" t="n">
        <f aca="false">IF(M24=0,0,IF(E24="SEM CERTIFICAÇÃO",0,IFERROR(VLOOKUP(B24,Ajustes_EDUCACAO!$A$2:$K$300,7,),0)))</f>
        <v>-1415209.54</v>
      </c>
      <c r="L24" s="40" t="n">
        <f aca="false">IFERROR(((G24+H24-K24)/E24*100),0)</f>
        <v>29.8759829188876</v>
      </c>
      <c r="M24" s="37" t="n">
        <f aca="false">IF(E24="SEM CERTIFICAÇÃO",0,IFERROR(VLOOKUP(B24,Ajustes_EDUCACAO!$A$2:$K$300,10,),0))</f>
        <v>29.88</v>
      </c>
    </row>
    <row r="25" customFormat="false" ht="13.8" hidden="false" customHeight="false" outlineLevel="0" collapsed="false">
      <c r="A25" s="33" t="n">
        <v>16</v>
      </c>
      <c r="B25" s="25" t="n">
        <v>11</v>
      </c>
      <c r="C25" s="25" t="n">
        <v>5201108</v>
      </c>
      <c r="D25" s="35" t="n">
        <v>2016</v>
      </c>
      <c r="E25" s="36" t="n">
        <f aca="false">IFERROR(VLOOKUP(B25,Ajustes_EDUCACAO!$A$2:$T$300,4,)+VLOOKUP(B25,Ajustes_EDUCACAO!$A$2:$T$300,5,),"SEM CERTIFICAÇÃO")</f>
        <v>522648467.38</v>
      </c>
      <c r="F25" s="37" t="n">
        <f aca="false">IF(M25=0,0,IF(E25="SEM CERTIFICAÇÃO",0,IFERROR(VLOOKUP(B25,Ajustes_FUNDEB!$A$2:$K$300,3,),0)))</f>
        <v>121210642.58</v>
      </c>
      <c r="G25" s="36" t="n">
        <f aca="false">IF(M25=0,0,IF(E25="SEM CERTIFICAÇÃO",0,IFERROR(VLOOKUP(B25,MDE_2016!$A$2:$E$300,5,),0)))</f>
        <v>46427352.41</v>
      </c>
      <c r="H25" s="38" t="n">
        <f aca="false">IF(M25=0,0,IF(E25="SEM CERTIFICAÇÃO",0,IFERROR(((VLOOKUP(B25,Ajustes_EDUCACAO!$A$2:$J$300,6,) - G25)),0)))</f>
        <v>169925051.15</v>
      </c>
      <c r="I25" s="38" t="n">
        <f aca="false">IF(M25=0,0,IF(E25="SEM CERTIFICAÇÃO",0,IFERROR(VLOOKUP(B25,Ajustes_FUNDEB!$A$2:$K$300,5,),0)))</f>
        <v>116185206.31</v>
      </c>
      <c r="J25" s="37" t="n">
        <f aca="false">IF(M25=0,0,IF(E25="SEM CERTIFICAÇÃO",0,IFERROR(VLOOKUP(B25,Ajustes_FUNDEB!$A$2:$K$300,6,),0)))</f>
        <v>6496534.43</v>
      </c>
      <c r="K25" s="39" t="n">
        <f aca="false">IF(M25=0,0,IF(E25="SEM CERTIFICAÇÃO",0,IFERROR(VLOOKUP(B25,Ajustes_EDUCACAO!$A$2:$K$300,7,),0)))</f>
        <v>56460832.37</v>
      </c>
      <c r="L25" s="40" t="n">
        <f aca="false">IFERROR(((G25+H25-K25)/E25*100),0)</f>
        <v>30.5925648249817</v>
      </c>
      <c r="M25" s="37" t="n">
        <f aca="false">IF(E25="SEM CERTIFICAÇÃO",0,IFERROR(VLOOKUP(B25,Ajustes_EDUCACAO!$A$2:$K$300,10,),0))</f>
        <v>30.59</v>
      </c>
    </row>
    <row r="26" customFormat="false" ht="13.8" hidden="false" customHeight="false" outlineLevel="0" collapsed="false">
      <c r="A26" s="33" t="n">
        <v>17</v>
      </c>
      <c r="B26" s="25" t="n">
        <v>16</v>
      </c>
      <c r="C26" s="25" t="n">
        <v>5201207</v>
      </c>
      <c r="D26" s="35" t="n">
        <v>2016</v>
      </c>
      <c r="E26" s="36" t="n">
        <f aca="false">IFERROR(VLOOKUP(B26,Ajustes_EDUCACAO!$A$2:$T$300,4,)+VLOOKUP(B26,Ajustes_EDUCACAO!$A$2:$T$300,5,),"SEM CERTIFICAÇÃO")</f>
        <v>9576493.48</v>
      </c>
      <c r="F26" s="37" t="n">
        <f aca="false">IF(M26=0,0,IF(E26="SEM CERTIFICAÇÃO",0,IFERROR(VLOOKUP(B26,Ajustes_FUNDEB!$A$2:$K$300,3,),0)))</f>
        <v>362051.38</v>
      </c>
      <c r="G26" s="36" t="n">
        <f aca="false">IF(M26=0,0,IF(E26="SEM CERTIFICAÇÃO",0,IFERROR(VLOOKUP(B26,MDE_2016!$A$2:$E$300,5,),0)))</f>
        <v>0</v>
      </c>
      <c r="H26" s="38" t="n">
        <f aca="false">IF(M26=0,0,IF(E26="SEM CERTIFICAÇÃO",0,IFERROR(((VLOOKUP(B26,Ajustes_EDUCACAO!$A$2:$J$300,6,) - G26)),0)))</f>
        <v>1453891.26</v>
      </c>
      <c r="I26" s="38" t="n">
        <f aca="false">IF(M26=0,0,IF(E26="SEM CERTIFICAÇÃO",0,IFERROR(VLOOKUP(B26,Ajustes_FUNDEB!$A$2:$K$300,5,),0)))</f>
        <v>339141.86</v>
      </c>
      <c r="J26" s="37" t="n">
        <f aca="false">IF(M26=0,0,IF(E26="SEM CERTIFICAÇÃO",0,IFERROR(VLOOKUP(B26,Ajustes_FUNDEB!$A$2:$K$300,6,),0)))</f>
        <v>13878.25</v>
      </c>
      <c r="K26" s="39" t="n">
        <f aca="false">IF(M26=0,0,IF(E26="SEM CERTIFICAÇÃO",0,IFERROR(VLOOKUP(B26,Ajustes_EDUCACAO!$A$2:$K$300,7,),0)))</f>
        <v>-1228545.87</v>
      </c>
      <c r="L26" s="40" t="n">
        <f aca="false">IFERROR(((G26+H26-K26)/E26*100),0)</f>
        <v>28.0106401743198</v>
      </c>
      <c r="M26" s="37" t="n">
        <f aca="false">IF(E26="SEM CERTIFICAÇÃO",0,IFERROR(VLOOKUP(B26,Ajustes_EDUCACAO!$A$2:$K$300,10,),0))</f>
        <v>28.01</v>
      </c>
    </row>
    <row r="27" customFormat="false" ht="13.8" hidden="false" customHeight="false" outlineLevel="0" collapsed="false">
      <c r="A27" s="33" t="n">
        <v>18</v>
      </c>
      <c r="B27" s="25" t="n">
        <v>17</v>
      </c>
      <c r="C27" s="25" t="n">
        <v>5201306</v>
      </c>
      <c r="D27" s="35" t="n">
        <v>2016</v>
      </c>
      <c r="E27" s="36" t="n">
        <f aca="false">IFERROR(VLOOKUP(B27,Ajustes_EDUCACAO!$A$2:$T$300,4,)+VLOOKUP(B27,Ajustes_EDUCACAO!$A$2:$T$300,5,),"SEM CERTIFICAÇÃO")</f>
        <v>29727279.69</v>
      </c>
      <c r="F27" s="37" t="n">
        <f aca="false">IF(M27=0,0,IF(E27="SEM CERTIFICAÇÃO",0,IFERROR(VLOOKUP(B27,Ajustes_FUNDEB!$A$2:$K$300,3,),0)))</f>
        <v>5555476.51</v>
      </c>
      <c r="G27" s="36" t="n">
        <f aca="false">IF(M27=0,0,IF(E27="SEM CERTIFICAÇÃO",0,IFERROR(VLOOKUP(B27,MDE_2016!$A$2:$E$300,5,),0)))</f>
        <v>431127.44</v>
      </c>
      <c r="H27" s="38" t="n">
        <f aca="false">IF(M27=0,0,IF(E27="SEM CERTIFICAÇÃO",0,IFERROR(((VLOOKUP(B27,Ajustes_EDUCACAO!$A$2:$J$300,6,) - G27)),0)))</f>
        <v>8944850.13</v>
      </c>
      <c r="I27" s="38" t="n">
        <f aca="false">IF(M27=0,0,IF(E27="SEM CERTIFICAÇÃO",0,IFERROR(VLOOKUP(B27,Ajustes_FUNDEB!$A$2:$K$300,5,),0)))</f>
        <v>4275674.48</v>
      </c>
      <c r="J27" s="37" t="n">
        <f aca="false">IF(M27=0,0,IF(E27="SEM CERTIFICAÇÃO",0,IFERROR(VLOOKUP(B27,Ajustes_FUNDEB!$A$2:$K$300,6,),0)))</f>
        <v>1395933.68</v>
      </c>
      <c r="K27" s="39" t="n">
        <f aca="false">IF(M27=0,0,IF(E27="SEM CERTIFICAÇÃO",0,IFERROR(VLOOKUP(B27,Ajustes_EDUCACAO!$A$2:$K$300,7,),0)))</f>
        <v>938008.13</v>
      </c>
      <c r="L27" s="40" t="n">
        <f aca="false">IFERROR(((G27+H27-K27)/E27*100),0)</f>
        <v>28.3846000306529</v>
      </c>
      <c r="M27" s="37" t="n">
        <f aca="false">IF(E27="SEM CERTIFICAÇÃO",0,IFERROR(VLOOKUP(B27,Ajustes_EDUCACAO!$A$2:$K$300,10,),0))</f>
        <v>28.38</v>
      </c>
    </row>
    <row r="28" s="60" customFormat="true" ht="13.8" hidden="false" customHeight="false" outlineLevel="0" collapsed="false">
      <c r="A28" s="51" t="n">
        <v>19</v>
      </c>
      <c r="B28" s="52" t="n">
        <v>19</v>
      </c>
      <c r="C28" s="52" t="n">
        <v>5201405</v>
      </c>
      <c r="D28" s="53" t="n">
        <v>2016</v>
      </c>
      <c r="E28" s="54" t="n">
        <f aca="false">IFERROR(VLOOKUP(B28,Ajustes_EDUCACAO!$A$2:$T$300,4,)+VLOOKUP(B28,Ajustes_EDUCACAO!$A$2:$T$300,5,),"SEM CERTIFICAÇÃO")</f>
        <v>0</v>
      </c>
      <c r="F28" s="55" t="n">
        <f aca="false">IF(M28=0,0,IF(E28="SEM CERTIFICAÇÃO",0,IFERROR(VLOOKUP(B28,Ajustes_FUNDEB!$A$2:$K$300,3,),0)))</f>
        <v>0</v>
      </c>
      <c r="G28" s="54" t="n">
        <f aca="false">IF(M28=0,0,IF(E28="SEM CERTIFICAÇÃO",0,IFERROR(VLOOKUP(B28,MDE_2016!$A$2:$E$300,5,),0)))</f>
        <v>0</v>
      </c>
      <c r="H28" s="56" t="n">
        <f aca="false">IF(M28=0,0,IF(E28="SEM CERTIFICAÇÃO",0,IFERROR(((VLOOKUP(B28,Ajustes_EDUCACAO!$A$2:$J$300,6,) - G28)),0)))</f>
        <v>0</v>
      </c>
      <c r="I28" s="56" t="n">
        <f aca="false">IF(M28=0,0,IF(E28="SEM CERTIFICAÇÃO",0,IFERROR(VLOOKUP(B28,Ajustes_FUNDEB!$A$2:$K$300,5,),0)))</f>
        <v>0</v>
      </c>
      <c r="J28" s="55" t="n">
        <f aca="false">IF(M28=0,0,IF(E28="SEM CERTIFICAÇÃO",0,IFERROR(VLOOKUP(B28,Ajustes_FUNDEB!$A$2:$K$300,6,),0)))</f>
        <v>0</v>
      </c>
      <c r="K28" s="57" t="n">
        <f aca="false">IF(M28=0,0,IF(E28="SEM CERTIFICAÇÃO",0,IFERROR(VLOOKUP(B28,Ajustes_EDUCACAO!$A$2:$K$300,7,),0)))</f>
        <v>0</v>
      </c>
      <c r="L28" s="58" t="n">
        <f aca="false">IFERROR(((G28+H28-K28)/E28*100),0)</f>
        <v>0</v>
      </c>
      <c r="M28" s="55" t="n">
        <f aca="false">IF(E28="SEM CERTIFICAÇÃO",0,IFERROR(VLOOKUP(B28,Ajustes_EDUCACAO!$A$2:$K$300,10,),0))</f>
        <v>0</v>
      </c>
      <c r="N28" s="59" t="s">
        <v>17</v>
      </c>
      <c r="AMJ28" s="0"/>
    </row>
    <row r="29" customFormat="false" ht="13.8" hidden="false" customHeight="false" outlineLevel="0" collapsed="false">
      <c r="A29" s="33" t="n">
        <v>20</v>
      </c>
      <c r="B29" s="25" t="n">
        <v>290</v>
      </c>
      <c r="C29" s="25" t="n">
        <v>5201454</v>
      </c>
      <c r="D29" s="35" t="n">
        <v>2016</v>
      </c>
      <c r="E29" s="36" t="n">
        <f aca="false">IFERROR(VLOOKUP(B29,Ajustes_EDUCACAO!$A$2:$T$300,4,)+VLOOKUP(B29,Ajustes_EDUCACAO!$A$2:$T$300,5,),"SEM CERTIFICAÇÃO")</f>
        <v>14778281.23</v>
      </c>
      <c r="F29" s="37" t="n">
        <f aca="false">IF(M29=0,0,IF(E29="SEM CERTIFICAÇÃO",0,IFERROR(VLOOKUP(B29,Ajustes_FUNDEB!$A$2:$K$300,3,),0)))</f>
        <v>2100061.32</v>
      </c>
      <c r="G29" s="36" t="n">
        <f aca="false">IF(M29=0,0,IF(E29="SEM CERTIFICAÇÃO",0,IFERROR(VLOOKUP(B29,MDE_2016!$A$2:$E$300,5,),0)))</f>
        <v>376844.27</v>
      </c>
      <c r="H29" s="38" t="n">
        <f aca="false">IF(M29=0,0,IF(E29="SEM CERTIFICAÇÃO",0,IFERROR(((VLOOKUP(B29,Ajustes_EDUCACAO!$A$2:$J$300,6,) - G29)),0)))</f>
        <v>2641900.86</v>
      </c>
      <c r="I29" s="38" t="n">
        <f aca="false">IF(M29=0,0,IF(E29="SEM CERTIFICAÇÃO",0,IFERROR(VLOOKUP(B29,Ajustes_FUNDEB!$A$2:$K$300,5,),0)))</f>
        <v>1706490.71</v>
      </c>
      <c r="J29" s="37" t="n">
        <f aca="false">IF(M29=0,0,IF(E29="SEM CERTIFICAÇÃO",0,IFERROR(VLOOKUP(B29,Ajustes_FUNDEB!$A$2:$K$300,6,),0)))</f>
        <v>260124.05</v>
      </c>
      <c r="K29" s="39" t="n">
        <f aca="false">IF(M29=0,0,IF(E29="SEM CERTIFICAÇÃO",0,IFERROR(VLOOKUP(B29,Ajustes_EDUCACAO!$A$2:$K$300,7,),0)))</f>
        <v>-466924.16</v>
      </c>
      <c r="L29" s="40" t="n">
        <f aca="false">IFERROR(((G29+H29-K29)/E29*100),0)</f>
        <v>23.5864322498077</v>
      </c>
      <c r="M29" s="37" t="n">
        <f aca="false">IF(E29="SEM CERTIFICAÇÃO",0,IFERROR(VLOOKUP(B29,Ajustes_EDUCACAO!$A$2:$K$300,10,),0))</f>
        <v>23.59</v>
      </c>
    </row>
    <row r="30" customFormat="false" ht="13.8" hidden="false" customHeight="false" outlineLevel="0" collapsed="false">
      <c r="A30" s="33" t="n">
        <v>21</v>
      </c>
      <c r="B30" s="25" t="n">
        <v>20</v>
      </c>
      <c r="C30" s="25" t="n">
        <v>5201504</v>
      </c>
      <c r="D30" s="35" t="n">
        <v>2016</v>
      </c>
      <c r="E30" s="36" t="n">
        <f aca="false">IFERROR(VLOOKUP(B30,Ajustes_EDUCACAO!$A$2:$T$300,4,)+VLOOKUP(B30,Ajustes_EDUCACAO!$A$2:$T$300,5,),"SEM CERTIFICAÇÃO")</f>
        <v>22804218.35</v>
      </c>
      <c r="F30" s="37" t="n">
        <f aca="false">IF(M30=0,0,IF(E30="SEM CERTIFICAÇÃO",0,IFERROR(VLOOKUP(B30,Ajustes_FUNDEB!$A$2:$K$300,3,),0)))</f>
        <v>2292797.34</v>
      </c>
      <c r="G30" s="36" t="n">
        <f aca="false">IF(M30=0,0,IF(E30="SEM CERTIFICAÇÃO",0,IFERROR(VLOOKUP(B30,MDE_2016!$A$2:$E$300,5,),0)))</f>
        <v>303619.87</v>
      </c>
      <c r="H30" s="38" t="n">
        <f aca="false">IF(M30=0,0,IF(E30="SEM CERTIFICAÇÃO",0,IFERROR(((VLOOKUP(B30,Ajustes_EDUCACAO!$A$2:$J$300,6,) - G30)),0)))</f>
        <v>6641772.71</v>
      </c>
      <c r="I30" s="38" t="n">
        <f aca="false">IF(M30=0,0,IF(E30="SEM CERTIFICAÇÃO",0,IFERROR(VLOOKUP(B30,Ajustes_FUNDEB!$A$2:$K$300,5,),0)))</f>
        <v>1714261.85</v>
      </c>
      <c r="J30" s="37" t="n">
        <f aca="false">IF(M30=0,0,IF(E30="SEM CERTIFICAÇÃO",0,IFERROR(VLOOKUP(B30,Ajustes_FUNDEB!$A$2:$K$300,6,),0)))</f>
        <v>757417.83</v>
      </c>
      <c r="K30" s="39" t="n">
        <f aca="false">IF(M30=0,0,IF(E30="SEM CERTIFICAÇÃO",0,IFERROR(VLOOKUP(B30,Ajustes_EDUCACAO!$A$2:$K$300,7,),0)))</f>
        <v>-760230.62</v>
      </c>
      <c r="L30" s="40" t="n">
        <f aca="false">IFERROR(((G30+H30-K30)/E30*100),0)</f>
        <v>33.7903412506134</v>
      </c>
      <c r="M30" s="37" t="n">
        <f aca="false">IF(E30="SEM CERTIFICAÇÃO",0,IFERROR(VLOOKUP(B30,Ajustes_EDUCACAO!$A$2:$K$300,10,),0))</f>
        <v>33.79</v>
      </c>
    </row>
    <row r="31" customFormat="false" ht="13.8" hidden="false" customHeight="false" outlineLevel="0" collapsed="false">
      <c r="A31" s="33" t="n">
        <v>22</v>
      </c>
      <c r="B31" s="25" t="n">
        <v>21</v>
      </c>
      <c r="C31" s="25" t="n">
        <v>5201603</v>
      </c>
      <c r="D31" s="35" t="n">
        <v>2016</v>
      </c>
      <c r="E31" s="36" t="n">
        <f aca="false">IFERROR(VLOOKUP(B31,Ajustes_EDUCACAO!$A$2:$T$300,4,)+VLOOKUP(B31,Ajustes_EDUCACAO!$A$2:$T$300,5,),"SEM CERTIFICAÇÃO")</f>
        <v>10515851.61</v>
      </c>
      <c r="F31" s="37" t="n">
        <f aca="false">IF(M31=0,0,IF(E31="SEM CERTIFICAÇÃO",0,IFERROR(VLOOKUP(B31,Ajustes_FUNDEB!$A$2:$K$300,3,),0)))</f>
        <v>789424.21</v>
      </c>
      <c r="G31" s="36" t="n">
        <f aca="false">IF(M31=0,0,IF(E31="SEM CERTIFICAÇÃO",0,IFERROR(VLOOKUP(B31,MDE_2016!$A$2:$E$300,5,),0)))</f>
        <v>0</v>
      </c>
      <c r="H31" s="38" t="n">
        <f aca="false">IF(M31=0,0,IF(E31="SEM CERTIFICAÇÃO",0,IFERROR(((VLOOKUP(B31,Ajustes_EDUCACAO!$A$2:$J$300,6,) - G31)),0)))</f>
        <v>1604235.71</v>
      </c>
      <c r="I31" s="38" t="n">
        <f aca="false">IF(M31=0,0,IF(E31="SEM CERTIFICAÇÃO",0,IFERROR(VLOOKUP(B31,Ajustes_FUNDEB!$A$2:$K$300,5,),0)))</f>
        <v>578360.6</v>
      </c>
      <c r="J31" s="37" t="n">
        <f aca="false">IF(M31=0,0,IF(E31="SEM CERTIFICAÇÃO",0,IFERROR(VLOOKUP(B31,Ajustes_FUNDEB!$A$2:$K$300,6,),0)))</f>
        <v>262431.33</v>
      </c>
      <c r="K31" s="39" t="n">
        <f aca="false">IF(M31=0,0,IF(E31="SEM CERTIFICAÇÃO",0,IFERROR(VLOOKUP(B31,Ajustes_EDUCACAO!$A$2:$K$300,7,),0)))</f>
        <v>-1059049.54</v>
      </c>
      <c r="L31" s="40" t="n">
        <f aca="false">IFERROR(((G31+H31-K31)/E31*100),0)</f>
        <v>25.3263867613666</v>
      </c>
      <c r="M31" s="37" t="n">
        <f aca="false">IF(E31="SEM CERTIFICAÇÃO",0,IFERROR(VLOOKUP(B31,Ajustes_EDUCACAO!$A$2:$K$300,10,),0))</f>
        <v>25.33</v>
      </c>
    </row>
    <row r="32" customFormat="false" ht="13.8" hidden="false" customHeight="false" outlineLevel="0" collapsed="false">
      <c r="A32" s="33" t="n">
        <v>23</v>
      </c>
      <c r="B32" s="25" t="n">
        <v>22</v>
      </c>
      <c r="C32" s="25" t="n">
        <v>5201702</v>
      </c>
      <c r="D32" s="35" t="n">
        <v>2016</v>
      </c>
      <c r="E32" s="36" t="n">
        <f aca="false">IFERROR(VLOOKUP(B32,Ajustes_EDUCACAO!$A$2:$T$300,4,)+VLOOKUP(B32,Ajustes_EDUCACAO!$A$2:$T$300,5,),"SEM CERTIFICAÇÃO")</f>
        <v>22404823.81</v>
      </c>
      <c r="F32" s="37" t="n">
        <f aca="false">IF(M32=0,0,IF(E32="SEM CERTIFICAÇÃO",0,IFERROR(VLOOKUP(B32,Ajustes_FUNDEB!$A$2:$K$300,3,),0)))</f>
        <v>7208670.62</v>
      </c>
      <c r="G32" s="36" t="n">
        <f aca="false">IF(M32=0,0,IF(E32="SEM CERTIFICAÇÃO",0,IFERROR(VLOOKUP(B32,MDE_2016!$A$2:$E$300,5,),0)))</f>
        <v>326693.08</v>
      </c>
      <c r="H32" s="38" t="n">
        <f aca="false">IF(M32=0,0,IF(E32="SEM CERTIFICAÇÃO",0,IFERROR(((VLOOKUP(B32,Ajustes_EDUCACAO!$A$2:$J$300,6,) - G32)),0)))</f>
        <v>9666551.37</v>
      </c>
      <c r="I32" s="38" t="n">
        <f aca="false">IF(M32=0,0,IF(E32="SEM CERTIFICAÇÃO",0,IFERROR(VLOOKUP(B32,Ajustes_FUNDEB!$A$2:$K$300,5,),0)))</f>
        <v>5092824.41</v>
      </c>
      <c r="J32" s="37" t="n">
        <f aca="false">IF(M32=0,0,IF(E32="SEM CERTIFICAÇÃO",0,IFERROR(VLOOKUP(B32,Ajustes_FUNDEB!$A$2:$K$300,6,),0)))</f>
        <v>2013164.5</v>
      </c>
      <c r="K32" s="39" t="n">
        <f aca="false">IF(M32=0,0,IF(E32="SEM CERTIFICAÇÃO",0,IFERROR(VLOOKUP(B32,Ajustes_EDUCACAO!$A$2:$K$300,7,),0)))</f>
        <v>3466664.69</v>
      </c>
      <c r="L32" s="40" t="n">
        <f aca="false">IFERROR(((G32+H32-K32)/E32*100),0)</f>
        <v>29.130243626763</v>
      </c>
      <c r="M32" s="37" t="n">
        <f aca="false">IF(E32="SEM CERTIFICAÇÃO",0,IFERROR(VLOOKUP(B32,Ajustes_EDUCACAO!$A$2:$K$300,10,),0))</f>
        <v>29.13</v>
      </c>
    </row>
    <row r="33" customFormat="false" ht="13.8" hidden="false" customHeight="false" outlineLevel="0" collapsed="false">
      <c r="A33" s="33" t="n">
        <v>24</v>
      </c>
      <c r="B33" s="25" t="n">
        <v>23</v>
      </c>
      <c r="C33" s="25" t="n">
        <v>5201801</v>
      </c>
      <c r="D33" s="35" t="n">
        <v>2016</v>
      </c>
      <c r="E33" s="36" t="n">
        <f aca="false">IFERROR(VLOOKUP(B33,Ajustes_EDUCACAO!$A$2:$T$300,4,)+VLOOKUP(B33,Ajustes_EDUCACAO!$A$2:$T$300,5,),"SEM CERTIFICAÇÃO")</f>
        <v>13251847.38</v>
      </c>
      <c r="F33" s="37" t="n">
        <f aca="false">IF(M33=0,0,IF(E33="SEM CERTIFICAÇÃO",0,IFERROR(VLOOKUP(B33,Ajustes_FUNDEB!$A$2:$K$300,3,),0)))</f>
        <v>3847761.56</v>
      </c>
      <c r="G33" s="36" t="n">
        <f aca="false">IF(M33=0,0,IF(E33="SEM CERTIFICAÇÃO",0,IFERROR(VLOOKUP(B33,MDE_2016!$A$2:$E$300,5,),0)))</f>
        <v>0</v>
      </c>
      <c r="H33" s="38" t="n">
        <f aca="false">IF(M33=0,0,IF(E33="SEM CERTIFICAÇÃO",0,IFERROR(((VLOOKUP(B33,Ajustes_EDUCACAO!$A$2:$J$300,6,) - G33)),0)))</f>
        <v>5633424.82</v>
      </c>
      <c r="I33" s="38" t="n">
        <f aca="false">IF(M33=0,0,IF(E33="SEM CERTIFICAÇÃO",0,IFERROR(VLOOKUP(B33,Ajustes_FUNDEB!$A$2:$K$300,5,),0)))</f>
        <v>2732791.8</v>
      </c>
      <c r="J33" s="37" t="n">
        <f aca="false">IF(M33=0,0,IF(E33="SEM CERTIFICAÇÃO",0,IFERROR(VLOOKUP(B33,Ajustes_FUNDEB!$A$2:$K$300,6,),0)))</f>
        <v>1189935.82</v>
      </c>
      <c r="K33" s="39" t="n">
        <f aca="false">IF(M33=0,0,IF(E33="SEM CERTIFICAÇÃO",0,IFERROR(VLOOKUP(B33,Ajustes_EDUCACAO!$A$2:$K$300,7,),0)))</f>
        <v>2120238.71</v>
      </c>
      <c r="L33" s="40" t="n">
        <f aca="false">IFERROR(((G33+H33-K33)/E33*100),0)</f>
        <v>26.5109158689994</v>
      </c>
      <c r="M33" s="37" t="n">
        <f aca="false">IF(E33="SEM CERTIFICAÇÃO",0,IFERROR(VLOOKUP(B33,Ajustes_EDUCACAO!$A$2:$K$300,10,),0))</f>
        <v>26.51</v>
      </c>
    </row>
    <row r="34" customFormat="false" ht="13.8" hidden="false" customHeight="false" outlineLevel="0" collapsed="false">
      <c r="A34" s="33" t="n">
        <v>25</v>
      </c>
      <c r="B34" s="25" t="n">
        <v>24</v>
      </c>
      <c r="C34" s="25" t="n">
        <v>5202155</v>
      </c>
      <c r="D34" s="35" t="n">
        <v>2016</v>
      </c>
      <c r="E34" s="36" t="n">
        <f aca="false">IFERROR(VLOOKUP(B34,Ajustes_EDUCACAO!$A$2:$T$300,4,)+VLOOKUP(B34,Ajustes_EDUCACAO!$A$2:$T$300,5,),"SEM CERTIFICAÇÃO")</f>
        <v>13403170.27</v>
      </c>
      <c r="F34" s="37" t="n">
        <f aca="false">IF(M34=0,0,IF(E34="SEM CERTIFICAÇÃO",0,IFERROR(VLOOKUP(B34,Ajustes_FUNDEB!$A$2:$K$300,3,),0)))</f>
        <v>2679835.97</v>
      </c>
      <c r="G34" s="36" t="n">
        <f aca="false">IF(M34=0,0,IF(E34="SEM CERTIFICAÇÃO",0,IFERROR(VLOOKUP(B34,MDE_2016!$A$2:$E$300,5,),0)))</f>
        <v>0</v>
      </c>
      <c r="H34" s="38" t="n">
        <f aca="false">IF(M34=0,0,IF(E34="SEM CERTIFICAÇÃO",0,IFERROR(((VLOOKUP(B34,Ajustes_EDUCACAO!$A$2:$J$300,6,) - G34)),0)))</f>
        <v>4072165.62</v>
      </c>
      <c r="I34" s="38" t="n">
        <f aca="false">IF(M34=0,0,IF(E34="SEM CERTIFICAÇÃO",0,IFERROR(VLOOKUP(B34,Ajustes_FUNDEB!$A$2:$K$300,5,),0)))</f>
        <v>2248556.49</v>
      </c>
      <c r="J34" s="37" t="n">
        <f aca="false">IF(M34=0,0,IF(E34="SEM CERTIFICAÇÃO",0,IFERROR(VLOOKUP(B34,Ajustes_FUNDEB!$A$2:$K$300,6,),0)))</f>
        <v>421578.42</v>
      </c>
      <c r="K34" s="39" t="n">
        <f aca="false">IF(M34=0,0,IF(E34="SEM CERTIFICAÇÃO",0,IFERROR(VLOOKUP(B34,Ajustes_EDUCACAO!$A$2:$K$300,7,),0)))</f>
        <v>314007.32</v>
      </c>
      <c r="L34" s="40" t="n">
        <f aca="false">IFERROR(((G34+H34-K34)/E34*100),0)</f>
        <v>28.0393237144185</v>
      </c>
      <c r="M34" s="37" t="n">
        <f aca="false">IF(E34="SEM CERTIFICAÇÃO",0,IFERROR(VLOOKUP(B34,Ajustes_EDUCACAO!$A$2:$K$300,10,),0))</f>
        <v>28.04</v>
      </c>
    </row>
    <row r="35" customFormat="false" ht="13.8" hidden="false" customHeight="false" outlineLevel="0" collapsed="false">
      <c r="A35" s="33" t="n">
        <v>26</v>
      </c>
      <c r="B35" s="25" t="n">
        <v>25</v>
      </c>
      <c r="C35" s="25" t="n">
        <v>5202353</v>
      </c>
      <c r="D35" s="35" t="n">
        <v>2016</v>
      </c>
      <c r="E35" s="36" t="n">
        <f aca="false">IFERROR(VLOOKUP(B35,Ajustes_EDUCACAO!$A$2:$T$300,4,)+VLOOKUP(B35,Ajustes_EDUCACAO!$A$2:$T$300,5,),"SEM CERTIFICAÇÃO")</f>
        <v>13356843.2</v>
      </c>
      <c r="F35" s="37" t="n">
        <f aca="false">IF(M35=0,0,IF(E35="SEM CERTIFICAÇÃO",0,IFERROR(VLOOKUP(B35,Ajustes_FUNDEB!$A$2:$K$300,3,),0)))</f>
        <v>1505132.25</v>
      </c>
      <c r="G35" s="36" t="n">
        <f aca="false">IF(M35=0,0,IF(E35="SEM CERTIFICAÇÃO",0,IFERROR(VLOOKUP(B35,MDE_2016!$A$2:$E$300,5,),0)))</f>
        <v>0</v>
      </c>
      <c r="H35" s="38" t="n">
        <f aca="false">IF(M35=0,0,IF(E35="SEM CERTIFICAÇÃO",0,IFERROR(((VLOOKUP(B35,Ajustes_EDUCACAO!$A$2:$J$300,6,) - G35)),0)))</f>
        <v>3494671.91</v>
      </c>
      <c r="I35" s="38" t="n">
        <f aca="false">IF(M35=0,0,IF(E35="SEM CERTIFICAÇÃO",0,IFERROR(VLOOKUP(B35,Ajustes_FUNDEB!$A$2:$K$300,5,),0)))</f>
        <v>1225341.44</v>
      </c>
      <c r="J35" s="37" t="n">
        <f aca="false">IF(M35=0,0,IF(E35="SEM CERTIFICAÇÃO",0,IFERROR(VLOOKUP(B35,Ajustes_FUNDEB!$A$2:$K$300,6,),0)))</f>
        <v>364125.9</v>
      </c>
      <c r="K35" s="39" t="n">
        <f aca="false">IF(M35=0,0,IF(E35="SEM CERTIFICAÇÃO",0,IFERROR(VLOOKUP(B35,Ajustes_EDUCACAO!$A$2:$K$300,7,),0)))</f>
        <v>-638022.21</v>
      </c>
      <c r="L35" s="40" t="n">
        <f aca="false">IFERROR(((G35+H35-K35)/E35*100),0)</f>
        <v>30.9406501081034</v>
      </c>
      <c r="M35" s="37" t="n">
        <f aca="false">IF(E35="SEM CERTIFICAÇÃO",0,IFERROR(VLOOKUP(B35,Ajustes_EDUCACAO!$A$2:$K$300,10,),0))</f>
        <v>30.94</v>
      </c>
    </row>
    <row r="36" customFormat="false" ht="13.8" hidden="false" customHeight="false" outlineLevel="0" collapsed="false">
      <c r="A36" s="33" t="n">
        <v>27</v>
      </c>
      <c r="B36" s="25" t="n">
        <v>26</v>
      </c>
      <c r="C36" s="25" t="n">
        <v>5202502</v>
      </c>
      <c r="D36" s="35" t="n">
        <v>2016</v>
      </c>
      <c r="E36" s="36" t="n">
        <f aca="false">IFERROR(VLOOKUP(B36,Ajustes_EDUCACAO!$A$2:$T$300,4,)+VLOOKUP(B36,Ajustes_EDUCACAO!$A$2:$T$300,5,),"SEM CERTIFICAÇÃO")</f>
        <v>18788296.75</v>
      </c>
      <c r="F36" s="37" t="n">
        <f aca="false">IF(M36=0,0,IF(E36="SEM CERTIFICAÇÃO",0,IFERROR(VLOOKUP(B36,Ajustes_FUNDEB!$A$2:$K$300,3,),0)))</f>
        <v>3540677.15</v>
      </c>
      <c r="G36" s="36" t="n">
        <f aca="false">IF(M36=0,0,IF(E36="SEM CERTIFICAÇÃO",0,IFERROR(VLOOKUP(B36,MDE_2016!$A$2:$E$300,5,),0)))</f>
        <v>65812.1</v>
      </c>
      <c r="H36" s="38" t="n">
        <f aca="false">IF(M36=0,0,IF(E36="SEM CERTIFICAÇÃO",0,IFERROR(((VLOOKUP(B36,Ajustes_EDUCACAO!$A$2:$J$300,6,) - G36)),0)))</f>
        <v>5905692.42</v>
      </c>
      <c r="I36" s="38" t="n">
        <f aca="false">IF(M36=0,0,IF(E36="SEM CERTIFICAÇÃO",0,IFERROR(VLOOKUP(B36,Ajustes_FUNDEB!$A$2:$K$300,5,),0)))</f>
        <v>2183746.57</v>
      </c>
      <c r="J36" s="37" t="n">
        <f aca="false">IF(M36=0,0,IF(E36="SEM CERTIFICAÇÃO",0,IFERROR(VLOOKUP(B36,Ajustes_FUNDEB!$A$2:$K$300,6,),0)))</f>
        <v>1298483.19</v>
      </c>
      <c r="K36" s="39" t="n">
        <f aca="false">IF(M36=0,0,IF(E36="SEM CERTIFICAÇÃO",0,IFERROR(VLOOKUP(B36,Ajustes_EDUCACAO!$A$2:$K$300,7,),0)))</f>
        <v>720660.71</v>
      </c>
      <c r="L36" s="40" t="n">
        <f aca="false">IFERROR(((G36+H36-K36)/E36*100),0)</f>
        <v>27.9474179052447</v>
      </c>
      <c r="M36" s="37" t="n">
        <f aca="false">IF(E36="SEM CERTIFICAÇÃO",0,IFERROR(VLOOKUP(B36,Ajustes_EDUCACAO!$A$2:$K$300,10,),0))</f>
        <v>27.95</v>
      </c>
    </row>
    <row r="37" customFormat="false" ht="13.8" hidden="false" customHeight="false" outlineLevel="0" collapsed="false">
      <c r="A37" s="33" t="n">
        <v>28</v>
      </c>
      <c r="B37" s="25" t="n">
        <v>27</v>
      </c>
      <c r="C37" s="25" t="n">
        <v>5202601</v>
      </c>
      <c r="D37" s="35" t="n">
        <v>2016</v>
      </c>
      <c r="E37" s="36" t="n">
        <f aca="false">IFERROR(VLOOKUP(B37,Ajustes_EDUCACAO!$A$2:$T$300,4,)+VLOOKUP(B37,Ajustes_EDUCACAO!$A$2:$T$300,5,),"SEM CERTIFICAÇÃO")</f>
        <v>10958692.51</v>
      </c>
      <c r="F37" s="37" t="n">
        <f aca="false">IF(M37=0,0,IF(E37="SEM CERTIFICAÇÃO",0,IFERROR(VLOOKUP(B37,Ajustes_FUNDEB!$A$2:$K$300,3,),0)))</f>
        <v>833507.71</v>
      </c>
      <c r="G37" s="36" t="n">
        <f aca="false">IF(M37=0,0,IF(E37="SEM CERTIFICAÇÃO",0,IFERROR(VLOOKUP(B37,MDE_2016!$A$2:$E$300,5,),0)))</f>
        <v>119672.06</v>
      </c>
      <c r="H37" s="38" t="n">
        <f aca="false">IF(M37=0,0,IF(E37="SEM CERTIFICAÇÃO",0,IFERROR(((VLOOKUP(B37,Ajustes_EDUCACAO!$A$2:$J$300,6,) - G37)),0)))</f>
        <v>1671450.72</v>
      </c>
      <c r="I37" s="38" t="n">
        <f aca="false">IF(M37=0,0,IF(E37="SEM CERTIFICAÇÃO",0,IFERROR(VLOOKUP(B37,Ajustes_FUNDEB!$A$2:$K$300,5,),0)))</f>
        <v>646171.3</v>
      </c>
      <c r="J37" s="37" t="n">
        <f aca="false">IF(M37=0,0,IF(E37="SEM CERTIFICAÇÃO",0,IFERROR(VLOOKUP(B37,Ajustes_FUNDEB!$A$2:$K$300,6,),0)))</f>
        <v>231028.38</v>
      </c>
      <c r="K37" s="39" t="n">
        <f aca="false">IF(M37=0,0,IF(E37="SEM CERTIFICAÇÃO",0,IFERROR(VLOOKUP(B37,Ajustes_EDUCACAO!$A$2:$K$300,7,),0)))</f>
        <v>-1187111.97</v>
      </c>
      <c r="L37" s="40" t="n">
        <f aca="false">IFERROR(((G37+H37-K37)/E37*100),0)</f>
        <v>27.1769168382296</v>
      </c>
      <c r="M37" s="37" t="n">
        <f aca="false">IF(E37="SEM CERTIFICAÇÃO",0,IFERROR(VLOOKUP(B37,Ajustes_EDUCACAO!$A$2:$K$300,10,),0))</f>
        <v>27.18</v>
      </c>
    </row>
    <row r="38" customFormat="false" ht="13.8" hidden="false" customHeight="false" outlineLevel="0" collapsed="false">
      <c r="A38" s="33" t="n">
        <v>29</v>
      </c>
      <c r="B38" s="25" t="n">
        <v>28</v>
      </c>
      <c r="C38" s="25" t="n">
        <v>5202809</v>
      </c>
      <c r="D38" s="35" t="n">
        <v>2016</v>
      </c>
      <c r="E38" s="36" t="n">
        <f aca="false">IFERROR(VLOOKUP(B38,Ajustes_EDUCACAO!$A$2:$T$300,4,)+VLOOKUP(B38,Ajustes_EDUCACAO!$A$2:$T$300,5,),"SEM CERTIFICAÇÃO")</f>
        <v>10787085.39</v>
      </c>
      <c r="F38" s="37" t="n">
        <f aca="false">IF(M38=0,0,IF(E38="SEM CERTIFICAÇÃO",0,IFERROR(VLOOKUP(B38,Ajustes_FUNDEB!$A$2:$K$300,3,),0)))</f>
        <v>1694904.67</v>
      </c>
      <c r="G38" s="36" t="n">
        <f aca="false">IF(M38=0,0,IF(E38="SEM CERTIFICAÇÃO",0,IFERROR(VLOOKUP(B38,MDE_2016!$A$2:$E$300,5,),0)))</f>
        <v>394457.4</v>
      </c>
      <c r="H38" s="38" t="n">
        <f aca="false">IF(M38=0,0,IF(E38="SEM CERTIFICAÇÃO",0,IFERROR(((VLOOKUP(B38,Ajustes_EDUCACAO!$A$2:$J$300,6,) - G38)),0)))</f>
        <v>2159135.05</v>
      </c>
      <c r="I38" s="38" t="n">
        <f aca="false">IF(M38=0,0,IF(E38="SEM CERTIFICAÇÃO",0,IFERROR(VLOOKUP(B38,Ajustes_FUNDEB!$A$2:$K$300,5,),0)))</f>
        <v>1565644.11</v>
      </c>
      <c r="J38" s="37" t="n">
        <f aca="false">IF(M38=0,0,IF(E38="SEM CERTIFICAÇÃO",0,IFERROR(VLOOKUP(B38,Ajustes_FUNDEB!$A$2:$K$300,6,),0)))</f>
        <v>136117.2</v>
      </c>
      <c r="K38" s="39" t="n">
        <f aca="false">IF(M38=0,0,IF(E38="SEM CERTIFICAÇÃO",0,IFERROR(VLOOKUP(B38,Ajustes_EDUCACAO!$A$2:$K$300,7,),0)))</f>
        <v>-270413.79</v>
      </c>
      <c r="L38" s="40" t="n">
        <f aca="false">IFERROR(((G38+H38-K38)/E38*100),0)</f>
        <v>26.1795113128329</v>
      </c>
      <c r="M38" s="37" t="n">
        <f aca="false">IF(E38="SEM CERTIFICAÇÃO",0,IFERROR(VLOOKUP(B38,Ajustes_EDUCACAO!$A$2:$K$300,10,),0))</f>
        <v>26.18</v>
      </c>
    </row>
    <row r="39" customFormat="false" ht="13.8" hidden="false" customHeight="false" outlineLevel="0" collapsed="false">
      <c r="A39" s="33" t="n">
        <v>30</v>
      </c>
      <c r="B39" s="25" t="n">
        <v>29</v>
      </c>
      <c r="C39" s="25" t="n">
        <v>5203104</v>
      </c>
      <c r="D39" s="35" t="n">
        <v>2016</v>
      </c>
      <c r="E39" s="36" t="n">
        <f aca="false">IFERROR(VLOOKUP(B39,Ajustes_EDUCACAO!$A$2:$T$300,4,)+VLOOKUP(B39,Ajustes_EDUCACAO!$A$2:$T$300,5,),"SEM CERTIFICAÇÃO")</f>
        <v>10414816.74</v>
      </c>
      <c r="F39" s="37" t="n">
        <f aca="false">IF(M39=0,0,IF(E39="SEM CERTIFICAÇÃO",0,IFERROR(VLOOKUP(B39,Ajustes_FUNDEB!$A$2:$K$300,3,),0)))</f>
        <v>964350.93</v>
      </c>
      <c r="G39" s="36" t="n">
        <f aca="false">IF(M39=0,0,IF(E39="SEM CERTIFICAÇÃO",0,IFERROR(VLOOKUP(B39,MDE_2016!$A$2:$E$300,5,),0)))</f>
        <v>163.45</v>
      </c>
      <c r="H39" s="38" t="n">
        <f aca="false">IF(M39=0,0,IF(E39="SEM CERTIFICAÇÃO",0,IFERROR(((VLOOKUP(B39,Ajustes_EDUCACAO!$A$2:$J$300,6,) - G39)),0)))</f>
        <v>3102609.42</v>
      </c>
      <c r="I39" s="38" t="n">
        <f aca="false">IF(M39=0,0,IF(E39="SEM CERTIFICAÇÃO",0,IFERROR(VLOOKUP(B39,Ajustes_FUNDEB!$A$2:$K$300,5,),0)))</f>
        <v>952697.52</v>
      </c>
      <c r="J39" s="37" t="n">
        <f aca="false">IF(M39=0,0,IF(E39="SEM CERTIFICAÇÃO",0,IFERROR(VLOOKUP(B39,Ajustes_FUNDEB!$A$2:$K$300,6,),0)))</f>
        <v>0</v>
      </c>
      <c r="K39" s="39" t="n">
        <f aca="false">IF(M39=0,0,IF(E39="SEM CERTIFICAÇÃO",0,IFERROR(VLOOKUP(B39,Ajustes_EDUCACAO!$A$2:$K$300,7,),0)))</f>
        <v>-740078.24</v>
      </c>
      <c r="L39" s="40" t="n">
        <f aca="false">IFERROR(((G39+H39-K39)/E39*100),0)</f>
        <v>36.8979234674464</v>
      </c>
      <c r="M39" s="37" t="n">
        <f aca="false">IF(E39="SEM CERTIFICAÇÃO",0,IFERROR(VLOOKUP(B39,Ajustes_EDUCACAO!$A$2:$K$300,10,),0))</f>
        <v>36.9</v>
      </c>
    </row>
    <row r="40" customFormat="false" ht="13.8" hidden="false" customHeight="false" outlineLevel="0" collapsed="false">
      <c r="A40" s="33" t="n">
        <v>31</v>
      </c>
      <c r="B40" s="25" t="n">
        <v>30</v>
      </c>
      <c r="C40" s="25" t="n">
        <v>5203203</v>
      </c>
      <c r="D40" s="35" t="n">
        <v>2016</v>
      </c>
      <c r="E40" s="36" t="n">
        <f aca="false">IFERROR(VLOOKUP(B40,Ajustes_EDUCACAO!$A$2:$T$300,4,)+VLOOKUP(B40,Ajustes_EDUCACAO!$A$2:$T$300,5,),"SEM CERTIFICAÇÃO")</f>
        <v>37867942.82</v>
      </c>
      <c r="F40" s="37" t="n">
        <f aca="false">IF(M40=0,0,IF(E40="SEM CERTIFICAÇÃO",0,IFERROR(VLOOKUP(B40,Ajustes_FUNDEB!$A$2:$K$300,3,),0)))</f>
        <v>5824348.91</v>
      </c>
      <c r="G40" s="36" t="n">
        <f aca="false">IF(M40=0,0,IF(E40="SEM CERTIFICAÇÃO",0,IFERROR(VLOOKUP(B40,MDE_2016!$A$2:$E$300,5,),0)))</f>
        <v>0</v>
      </c>
      <c r="H40" s="38" t="n">
        <f aca="false">IF(M40=0,0,IF(E40="SEM CERTIFICAÇÃO",0,IFERROR(((VLOOKUP(B40,Ajustes_EDUCACAO!$A$2:$J$300,6,) - G40)),0)))</f>
        <v>16083237.39</v>
      </c>
      <c r="I40" s="38" t="n">
        <f aca="false">IF(M40=0,0,IF(E40="SEM CERTIFICAÇÃO",0,IFERROR(VLOOKUP(B40,Ajustes_FUNDEB!$A$2:$K$300,5,),0)))</f>
        <v>5224111.77</v>
      </c>
      <c r="J40" s="37" t="n">
        <f aca="false">IF(M40=0,0,IF(E40="SEM CERTIFICAÇÃO",0,IFERROR(VLOOKUP(B40,Ajustes_FUNDEB!$A$2:$K$300,6,),0)))</f>
        <v>576729.26</v>
      </c>
      <c r="K40" s="39" t="n">
        <f aca="false">IF(M40=0,0,IF(E40="SEM CERTIFICAÇÃO",0,IFERROR(VLOOKUP(B40,Ajustes_EDUCACAO!$A$2:$K$300,7,),0)))</f>
        <v>2362374.03</v>
      </c>
      <c r="L40" s="40" t="n">
        <f aca="false">IFERROR(((G40+H40-K40)/E40*100),0)</f>
        <v>36.2334532541686</v>
      </c>
      <c r="M40" s="37" t="n">
        <f aca="false">IF(E40="SEM CERTIFICAÇÃO",0,IFERROR(VLOOKUP(B40,Ajustes_EDUCACAO!$A$2:$K$300,10,),0))</f>
        <v>36.23</v>
      </c>
    </row>
    <row r="41" customFormat="false" ht="13.8" hidden="false" customHeight="false" outlineLevel="0" collapsed="false">
      <c r="A41" s="33" t="n">
        <v>32</v>
      </c>
      <c r="B41" s="25" t="n">
        <v>32</v>
      </c>
      <c r="C41" s="25" t="n">
        <v>5203302</v>
      </c>
      <c r="D41" s="35" t="n">
        <v>2016</v>
      </c>
      <c r="E41" s="36" t="n">
        <f aca="false">IFERROR(VLOOKUP(B41,Ajustes_EDUCACAO!$A$2:$T$300,4,)+VLOOKUP(B41,Ajustes_EDUCACAO!$A$2:$T$300,5,),"SEM CERTIFICAÇÃO")</f>
        <v>52941635.2</v>
      </c>
      <c r="F41" s="37" t="n">
        <f aca="false">IF(M41=0,0,IF(E41="SEM CERTIFICAÇÃO",0,IFERROR(VLOOKUP(B41,Ajustes_FUNDEB!$A$2:$K$300,3,),0)))</f>
        <v>7424184.96</v>
      </c>
      <c r="G41" s="36" t="n">
        <f aca="false">IF(M41=0,0,IF(E41="SEM CERTIFICAÇÃO",0,IFERROR(VLOOKUP(B41,MDE_2016!$A$2:$E$300,5,),0)))</f>
        <v>35683.07</v>
      </c>
      <c r="H41" s="38" t="n">
        <f aca="false">IF(M41=0,0,IF(E41="SEM CERTIFICAÇÃO",0,IFERROR(((VLOOKUP(B41,Ajustes_EDUCACAO!$A$2:$J$300,6,) - G41)),0)))</f>
        <v>12771958.59</v>
      </c>
      <c r="I41" s="38" t="n">
        <f aca="false">IF(M41=0,0,IF(E41="SEM CERTIFICAÇÃO",0,IFERROR(VLOOKUP(B41,Ajustes_FUNDEB!$A$2:$K$300,5,),0)))</f>
        <v>6012673.71</v>
      </c>
      <c r="J41" s="37" t="n">
        <f aca="false">IF(M41=0,0,IF(E41="SEM CERTIFICAÇÃO",0,IFERROR(VLOOKUP(B41,Ajustes_FUNDEB!$A$2:$K$300,6,),0)))</f>
        <v>1373282.46</v>
      </c>
      <c r="K41" s="39" t="n">
        <f aca="false">IF(M41=0,0,IF(E41="SEM CERTIFICAÇÃO",0,IFERROR(VLOOKUP(B41,Ajustes_EDUCACAO!$A$2:$K$300,7,),0)))</f>
        <v>-729957.02</v>
      </c>
      <c r="L41" s="40" t="n">
        <f aca="false">IFERROR(((G41+H41-K41)/E41*100),0)</f>
        <v>25.570798160764</v>
      </c>
      <c r="M41" s="37" t="n">
        <f aca="false">IF(E41="SEM CERTIFICAÇÃO",0,IFERROR(VLOOKUP(B41,Ajustes_EDUCACAO!$A$2:$K$300,10,),0))</f>
        <v>25.57</v>
      </c>
    </row>
    <row r="42" customFormat="false" ht="13.8" hidden="false" customHeight="false" outlineLevel="0" collapsed="false">
      <c r="A42" s="33" t="n">
        <v>33</v>
      </c>
      <c r="B42" s="25" t="n">
        <v>33</v>
      </c>
      <c r="C42" s="25" t="n">
        <v>5203401</v>
      </c>
      <c r="D42" s="35" t="n">
        <v>2016</v>
      </c>
      <c r="E42" s="36" t="n">
        <f aca="false">IFERROR(VLOOKUP(B42,Ajustes_EDUCACAO!$A$2:$T$300,4,)+VLOOKUP(B42,Ajustes_EDUCACAO!$A$2:$T$300,5,),"SEM CERTIFICAÇÃO")</f>
        <v>14163792.82</v>
      </c>
      <c r="F42" s="37" t="n">
        <f aca="false">IF(M42=0,0,IF(E42="SEM CERTIFICAÇÃO",0,IFERROR(VLOOKUP(B42,Ajustes_FUNDEB!$A$2:$K$300,3,),0)))</f>
        <v>2476890.73</v>
      </c>
      <c r="G42" s="36" t="n">
        <f aca="false">IF(M42=0,0,IF(E42="SEM CERTIFICAÇÃO",0,IFERROR(VLOOKUP(B42,MDE_2016!$A$2:$E$300,5,),0)))</f>
        <v>24496.58</v>
      </c>
      <c r="H42" s="38" t="n">
        <f aca="false">IF(M42=0,0,IF(E42="SEM CERTIFICAÇÃO",0,IFERROR(((VLOOKUP(B42,Ajustes_EDUCACAO!$A$2:$J$300,6,) - G42)),0)))</f>
        <v>3781003.35</v>
      </c>
      <c r="I42" s="38" t="n">
        <f aca="false">IF(M42=0,0,IF(E42="SEM CERTIFICAÇÃO",0,IFERROR(VLOOKUP(B42,Ajustes_FUNDEB!$A$2:$K$300,5,),0)))</f>
        <v>2113469.39</v>
      </c>
      <c r="J42" s="37" t="n">
        <f aca="false">IF(M42=0,0,IF(E42="SEM CERTIFICAÇÃO",0,IFERROR(VLOOKUP(B42,Ajustes_FUNDEB!$A$2:$K$300,6,),0)))</f>
        <v>314749.91</v>
      </c>
      <c r="K42" s="39" t="n">
        <f aca="false">IF(M42=0,0,IF(E42="SEM CERTIFICAÇÃO",0,IFERROR(VLOOKUP(B42,Ajustes_EDUCACAO!$A$2:$K$300,7,),0)))</f>
        <v>-7588.46</v>
      </c>
      <c r="L42" s="40" t="n">
        <f aca="false">IFERROR(((G42+H42-K42)/E42*100),0)</f>
        <v>26.9213793117316</v>
      </c>
      <c r="M42" s="37" t="n">
        <f aca="false">IF(E42="SEM CERTIFICAÇÃO",0,IFERROR(VLOOKUP(B42,Ajustes_EDUCACAO!$A$2:$K$300,10,),0))</f>
        <v>26.92</v>
      </c>
    </row>
    <row r="43" customFormat="false" ht="13.8" hidden="false" customHeight="false" outlineLevel="0" collapsed="false">
      <c r="A43" s="33" t="n">
        <v>34</v>
      </c>
      <c r="B43" s="25" t="n">
        <v>34</v>
      </c>
      <c r="C43" s="25" t="n">
        <v>5203500</v>
      </c>
      <c r="D43" s="35" t="n">
        <v>2016</v>
      </c>
      <c r="E43" s="36" t="n">
        <f aca="false">IFERROR(VLOOKUP(B43,Ajustes_EDUCACAO!$A$2:$T$300,4,)+VLOOKUP(B43,Ajustes_EDUCACAO!$A$2:$T$300,5,),"SEM CERTIFICAÇÃO")</f>
        <v>38371383.35</v>
      </c>
      <c r="F43" s="37" t="n">
        <f aca="false">IF(M43=0,0,IF(E43="SEM CERTIFICAÇÃO",0,IFERROR(VLOOKUP(B43,Ajustes_FUNDEB!$A$2:$K$300,3,),0)))</f>
        <v>12581560.04</v>
      </c>
      <c r="G43" s="36" t="n">
        <f aca="false">IF(M43=0,0,IF(E43="SEM CERTIFICAÇÃO",0,IFERROR(VLOOKUP(B43,MDE_2016!$A$2:$E$300,5,),0)))</f>
        <v>423.2</v>
      </c>
      <c r="H43" s="38" t="n">
        <f aca="false">IF(M43=0,0,IF(E43="SEM CERTIFICAÇÃO",0,IFERROR(((VLOOKUP(B43,Ajustes_EDUCACAO!$A$2:$J$300,6,) - G43)),0)))</f>
        <v>15410784.29</v>
      </c>
      <c r="I43" s="38" t="n">
        <f aca="false">IF(M43=0,0,IF(E43="SEM CERTIFICAÇÃO",0,IFERROR(VLOOKUP(B43,Ajustes_FUNDEB!$A$2:$K$300,5,),0)))</f>
        <v>10771227.2</v>
      </c>
      <c r="J43" s="37" t="n">
        <f aca="false">IF(M43=0,0,IF(E43="SEM CERTIFICAÇÃO",0,IFERROR(VLOOKUP(B43,Ajustes_FUNDEB!$A$2:$K$300,6,),0)))</f>
        <v>2912055.99</v>
      </c>
      <c r="K43" s="39" t="n">
        <f aca="false">IF(M43=0,0,IF(E43="SEM CERTIFICAÇÃO",0,IFERROR(VLOOKUP(B43,Ajustes_EDUCACAO!$A$2:$K$300,7,),0)))</f>
        <v>7255985.17</v>
      </c>
      <c r="L43" s="40" t="n">
        <f aca="false">IFERROR(((G43+H43-K43)/E43*100),0)</f>
        <v>21.2533966930853</v>
      </c>
      <c r="M43" s="37" t="n">
        <f aca="false">IF(E43="SEM CERTIFICAÇÃO",0,IFERROR(VLOOKUP(B43,Ajustes_EDUCACAO!$A$2:$K$300,10,),0))</f>
        <v>21.25</v>
      </c>
    </row>
    <row r="44" customFormat="false" ht="13.8" hidden="false" customHeight="false" outlineLevel="0" collapsed="false">
      <c r="A44" s="33" t="n">
        <v>35</v>
      </c>
      <c r="B44" s="25" t="n">
        <v>35</v>
      </c>
      <c r="C44" s="25" t="n">
        <v>5203559</v>
      </c>
      <c r="D44" s="35" t="n">
        <v>2016</v>
      </c>
      <c r="E44" s="36" t="n">
        <f aca="false">IFERROR(VLOOKUP(B44,Ajustes_EDUCACAO!$A$2:$T$300,4,)+VLOOKUP(B44,Ajustes_EDUCACAO!$A$2:$T$300,5,),"SEM CERTIFICAÇÃO")</f>
        <v>11301884.33</v>
      </c>
      <c r="F44" s="37" t="n">
        <f aca="false">IF(M44=0,0,IF(E44="SEM CERTIFICAÇÃO",0,IFERROR(VLOOKUP(B44,Ajustes_FUNDEB!$A$2:$K$300,3,),0)))</f>
        <v>3305283.26</v>
      </c>
      <c r="G44" s="36" t="n">
        <f aca="false">IF(M44=0,0,IF(E44="SEM CERTIFICAÇÃO",0,IFERROR(VLOOKUP(B44,MDE_2016!$A$2:$E$300,5,),0)))</f>
        <v>24110.46</v>
      </c>
      <c r="H44" s="38" t="n">
        <f aca="false">IF(M44=0,0,IF(E44="SEM CERTIFICAÇÃO",0,IFERROR(((VLOOKUP(B44,Ajustes_EDUCACAO!$A$2:$J$300,6,) - G44)),0)))</f>
        <v>4211491.1</v>
      </c>
      <c r="I44" s="38" t="n">
        <f aca="false">IF(M44=0,0,IF(E44="SEM CERTIFICAÇÃO",0,IFERROR(VLOOKUP(B44,Ajustes_FUNDEB!$A$2:$K$300,5,),0)))</f>
        <v>2548597.13</v>
      </c>
      <c r="J44" s="37" t="n">
        <f aca="false">IF(M44=0,0,IF(E44="SEM CERTIFICAÇÃO",0,IFERROR(VLOOKUP(B44,Ajustes_FUNDEB!$A$2:$K$300,6,),0)))</f>
        <v>867145.29</v>
      </c>
      <c r="K44" s="39" t="n">
        <f aca="false">IF(M44=0,0,IF(E44="SEM CERTIFICAÇÃO",0,IFERROR(VLOOKUP(B44,Ajustes_EDUCACAO!$A$2:$K$300,7,),0)))</f>
        <v>1546150.42</v>
      </c>
      <c r="L44" s="40" t="n">
        <f aca="false">IFERROR(((G44+H44-K44)/E44*100),0)</f>
        <v>23.7964843867766</v>
      </c>
      <c r="M44" s="37" t="n">
        <f aca="false">IF(E44="SEM CERTIFICAÇÃO",0,IFERROR(VLOOKUP(B44,Ajustes_EDUCACAO!$A$2:$K$300,10,),0))</f>
        <v>23.8</v>
      </c>
    </row>
    <row r="45" customFormat="false" ht="13.8" hidden="false" customHeight="false" outlineLevel="0" collapsed="false">
      <c r="A45" s="33" t="n">
        <v>36</v>
      </c>
      <c r="B45" s="25" t="n">
        <v>389</v>
      </c>
      <c r="C45" s="25" t="n">
        <v>5203575</v>
      </c>
      <c r="D45" s="35" t="n">
        <v>2016</v>
      </c>
      <c r="E45" s="36" t="n">
        <f aca="false">IFERROR(VLOOKUP(B45,Ajustes_EDUCACAO!$A$2:$T$300,4,)+VLOOKUP(B45,Ajustes_EDUCACAO!$A$2:$T$300,5,),"SEM CERTIFICAÇÃO")</f>
        <v>14261129.12</v>
      </c>
      <c r="F45" s="37" t="n">
        <f aca="false">IF(M45=0,0,IF(E45="SEM CERTIFICAÇÃO",0,IFERROR(VLOOKUP(B45,Ajustes_FUNDEB!$A$2:$K$300,3,),0)))</f>
        <v>1253943.99</v>
      </c>
      <c r="G45" s="36" t="n">
        <f aca="false">IF(M45=0,0,IF(E45="SEM CERTIFICAÇÃO",0,IFERROR(VLOOKUP(B45,MDE_2016!$A$2:$E$300,5,),0)))</f>
        <v>0</v>
      </c>
      <c r="H45" s="38" t="n">
        <f aca="false">IF(M45=0,0,IF(E45="SEM CERTIFICAÇÃO",0,IFERROR(((VLOOKUP(B45,Ajustes_EDUCACAO!$A$2:$J$300,6,) - G45)),0)))</f>
        <v>3552296.83</v>
      </c>
      <c r="I45" s="38" t="n">
        <f aca="false">IF(M45=0,0,IF(E45="SEM CERTIFICAÇÃO",0,IFERROR(VLOOKUP(B45,Ajustes_FUNDEB!$A$2:$K$300,5,),0)))</f>
        <v>1118654.73</v>
      </c>
      <c r="J45" s="37" t="n">
        <f aca="false">IF(M45=0,0,IF(E45="SEM CERTIFICAÇÃO",0,IFERROR(VLOOKUP(B45,Ajustes_FUNDEB!$A$2:$K$300,6,),0)))</f>
        <v>246</v>
      </c>
      <c r="K45" s="39" t="n">
        <f aca="false">IF(M45=0,0,IF(E45="SEM CERTIFICAÇÃO",0,IFERROR(VLOOKUP(B45,Ajustes_EDUCACAO!$A$2:$K$300,7,),0)))</f>
        <v>-1336376.49</v>
      </c>
      <c r="L45" s="40" t="n">
        <f aca="false">IFERROR(((G45+H45-K45)/E45*100),0)</f>
        <v>34.2797072999224</v>
      </c>
      <c r="M45" s="37" t="n">
        <f aca="false">IF(E45="SEM CERTIFICAÇÃO",0,IFERROR(VLOOKUP(B45,Ajustes_EDUCACAO!$A$2:$K$300,10,),0))</f>
        <v>34.28</v>
      </c>
    </row>
    <row r="46" customFormat="false" ht="13.8" hidden="false" customHeight="false" outlineLevel="0" collapsed="false">
      <c r="A46" s="33" t="n">
        <v>37</v>
      </c>
      <c r="B46" s="25" t="n">
        <v>36</v>
      </c>
      <c r="C46" s="25" t="n">
        <v>5203609</v>
      </c>
      <c r="D46" s="35" t="n">
        <v>2016</v>
      </c>
      <c r="E46" s="36" t="n">
        <f aca="false">IFERROR(VLOOKUP(B46,Ajustes_EDUCACAO!$A$2:$T$300,4,)+VLOOKUP(B46,Ajustes_EDUCACAO!$A$2:$T$300,5,),"SEM CERTIFICAÇÃO")</f>
        <v>10880654.86</v>
      </c>
      <c r="F46" s="37" t="n">
        <f aca="false">IF(M46=0,0,IF(E46="SEM CERTIFICAÇÃO",0,IFERROR(VLOOKUP(B46,Ajustes_FUNDEB!$A$2:$K$300,3,),0)))</f>
        <v>1061384.83</v>
      </c>
      <c r="G46" s="36" t="n">
        <f aca="false">IF(M46=0,0,IF(E46="SEM CERTIFICAÇÃO",0,IFERROR(VLOOKUP(B46,MDE_2016!$A$2:$E$300,5,),0)))</f>
        <v>0</v>
      </c>
      <c r="H46" s="38" t="n">
        <f aca="false">IF(M46=0,0,IF(E46="SEM CERTIFICAÇÃO",0,IFERROR(((VLOOKUP(B46,Ajustes_EDUCACAO!$A$2:$J$300,6,) - G46)),0)))</f>
        <v>2163922.5</v>
      </c>
      <c r="I46" s="38" t="n">
        <f aca="false">IF(M46=0,0,IF(E46="SEM CERTIFICAÇÃO",0,IFERROR(VLOOKUP(B46,Ajustes_FUNDEB!$A$2:$K$300,5,),0)))</f>
        <v>691960.72</v>
      </c>
      <c r="J46" s="37" t="n">
        <f aca="false">IF(M46=0,0,IF(E46="SEM CERTIFICAÇÃO",0,IFERROR(VLOOKUP(B46,Ajustes_FUNDEB!$A$2:$K$300,6,),0)))</f>
        <v>353552.15</v>
      </c>
      <c r="K46" s="39" t="n">
        <f aca="false">IF(M46=0,0,IF(E46="SEM CERTIFICAÇÃO",0,IFERROR(VLOOKUP(B46,Ajustes_EDUCACAO!$A$2:$K$300,7,),0)))</f>
        <v>-762861.06</v>
      </c>
      <c r="L46" s="40" t="n">
        <f aca="false">IFERROR(((G46+H46-K46)/E46*100),0)</f>
        <v>26.8989651602643</v>
      </c>
      <c r="M46" s="37" t="n">
        <f aca="false">IF(E46="SEM CERTIFICAÇÃO",0,IFERROR(VLOOKUP(B46,Ajustes_EDUCACAO!$A$2:$K$300,10,),0))</f>
        <v>26.9</v>
      </c>
    </row>
    <row r="47" customFormat="false" ht="13.8" hidden="false" customHeight="false" outlineLevel="0" collapsed="false">
      <c r="A47" s="33" t="n">
        <v>38</v>
      </c>
      <c r="B47" s="25" t="n">
        <v>37</v>
      </c>
      <c r="C47" s="25" t="n">
        <v>5203807</v>
      </c>
      <c r="D47" s="35" t="n">
        <v>2016</v>
      </c>
      <c r="E47" s="36" t="n">
        <f aca="false">IFERROR(VLOOKUP(B47,Ajustes_EDUCACAO!$A$2:$T$300,4,)+VLOOKUP(B47,Ajustes_EDUCACAO!$A$2:$T$300,5,),"SEM CERTIFICAÇÃO")</f>
        <v>15285267.96</v>
      </c>
      <c r="F47" s="37" t="n">
        <f aca="false">IF(M47=0,0,IF(E47="SEM CERTIFICAÇÃO",0,IFERROR(VLOOKUP(B47,Ajustes_FUNDEB!$A$2:$K$300,3,),0)))</f>
        <v>2404084.6</v>
      </c>
      <c r="G47" s="36" t="n">
        <f aca="false">IF(M47=0,0,IF(E47="SEM CERTIFICAÇÃO",0,IFERROR(VLOOKUP(B47,MDE_2016!$A$2:$E$300,5,),0)))</f>
        <v>23894.42</v>
      </c>
      <c r="H47" s="38" t="n">
        <f aca="false">IF(M47=0,0,IF(E47="SEM CERTIFICAÇÃO",0,IFERROR(((VLOOKUP(B47,Ajustes_EDUCACAO!$A$2:$J$300,6,) - G47)),0)))</f>
        <v>3416661.06</v>
      </c>
      <c r="I47" s="38" t="n">
        <f aca="false">IF(M47=0,0,IF(E47="SEM CERTIFICAÇÃO",0,IFERROR(VLOOKUP(B47,Ajustes_FUNDEB!$A$2:$K$300,5,),0)))</f>
        <v>1483447.5</v>
      </c>
      <c r="J47" s="37" t="n">
        <f aca="false">IF(M47=0,0,IF(E47="SEM CERTIFICAÇÃO",0,IFERROR(VLOOKUP(B47,Ajustes_FUNDEB!$A$2:$K$300,6,),0)))</f>
        <v>596383.08</v>
      </c>
      <c r="K47" s="39" t="n">
        <f aca="false">IF(M47=0,0,IF(E47="SEM CERTIFICAÇÃO",0,IFERROR(VLOOKUP(B47,Ajustes_EDUCACAO!$A$2:$K$300,7,),0)))</f>
        <v>-388624.94</v>
      </c>
      <c r="L47" s="40" t="n">
        <f aca="false">IFERROR(((G47+H47-K47)/E47*100),0)</f>
        <v>25.0514445021218</v>
      </c>
      <c r="M47" s="37" t="n">
        <f aca="false">IF(E47="SEM CERTIFICAÇÃO",0,IFERROR(VLOOKUP(B47,Ajustes_EDUCACAO!$A$2:$K$300,10,),0))</f>
        <v>25.05</v>
      </c>
    </row>
    <row r="48" customFormat="false" ht="13.8" hidden="false" customHeight="false" outlineLevel="0" collapsed="false">
      <c r="A48" s="33" t="n">
        <v>39</v>
      </c>
      <c r="B48" s="25" t="n">
        <v>38</v>
      </c>
      <c r="C48" s="25" t="n">
        <v>5203906</v>
      </c>
      <c r="D48" s="35" t="n">
        <v>2016</v>
      </c>
      <c r="E48" s="36" t="n">
        <f aca="false">IFERROR(VLOOKUP(B48,Ajustes_EDUCACAO!$A$2:$T$300,4,)+VLOOKUP(B48,Ajustes_EDUCACAO!$A$2:$T$300,5,),"SEM CERTIFICAÇÃO")</f>
        <v>20054741.72</v>
      </c>
      <c r="F48" s="37" t="n">
        <f aca="false">IF(M48=0,0,IF(E48="SEM CERTIFICAÇÃO",0,IFERROR(VLOOKUP(B48,Ajustes_FUNDEB!$A$2:$K$300,3,),0)))</f>
        <v>3330803.96</v>
      </c>
      <c r="G48" s="36" t="n">
        <f aca="false">IF(M48=0,0,IF(E48="SEM CERTIFICAÇÃO",0,IFERROR(VLOOKUP(B48,MDE_2016!$A$2:$E$300,5,),0)))</f>
        <v>225104.57</v>
      </c>
      <c r="H48" s="38" t="n">
        <f aca="false">IF(M48=0,0,IF(E48="SEM CERTIFICAÇÃO",0,IFERROR(((VLOOKUP(B48,Ajustes_EDUCACAO!$A$2:$J$300,6,) - G48)),0)))</f>
        <v>6897818.71</v>
      </c>
      <c r="I48" s="38" t="n">
        <f aca="false">IF(M48=0,0,IF(E48="SEM CERTIFICAÇÃO",0,IFERROR(VLOOKUP(B48,Ajustes_FUNDEB!$A$2:$K$300,5,),0)))</f>
        <v>2778258.91</v>
      </c>
      <c r="J48" s="37" t="n">
        <f aca="false">IF(M48=0,0,IF(E48="SEM CERTIFICAÇÃO",0,IFERROR(VLOOKUP(B48,Ajustes_FUNDEB!$A$2:$K$300,6,),0)))</f>
        <v>583251.83</v>
      </c>
      <c r="K48" s="39" t="n">
        <f aca="false">IF(M48=0,0,IF(E48="SEM CERTIFICAÇÃO",0,IFERROR(VLOOKUP(B48,Ajustes_EDUCACAO!$A$2:$K$300,7,),0)))</f>
        <v>655739.03</v>
      </c>
      <c r="L48" s="40" t="n">
        <f aca="false">IFERROR(((G48+H48-K48)/E48*100),0)</f>
        <v>32.2476566404765</v>
      </c>
      <c r="M48" s="37" t="n">
        <f aca="false">IF(E48="SEM CERTIFICAÇÃO",0,IFERROR(VLOOKUP(B48,Ajustes_EDUCACAO!$A$2:$K$300,10,),0))</f>
        <v>32.25</v>
      </c>
    </row>
    <row r="49" customFormat="false" ht="13.8" hidden="false" customHeight="false" outlineLevel="0" collapsed="false">
      <c r="A49" s="33" t="n">
        <v>40</v>
      </c>
      <c r="B49" s="25" t="n">
        <v>289</v>
      </c>
      <c r="C49" s="25" t="n">
        <v>5203939</v>
      </c>
      <c r="D49" s="35" t="n">
        <v>2016</v>
      </c>
      <c r="E49" s="36" t="n">
        <f aca="false">IFERROR(VLOOKUP(B49,Ajustes_EDUCACAO!$A$2:$T$300,4,)+VLOOKUP(B49,Ajustes_EDUCACAO!$A$2:$T$300,5,),"SEM CERTIFICAÇÃO")</f>
        <v>12460546.73</v>
      </c>
      <c r="F49" s="37" t="n">
        <f aca="false">IF(M49=0,0,IF(E49="SEM CERTIFICAÇÃO",0,IFERROR(VLOOKUP(B49,Ajustes_FUNDEB!$A$2:$K$300,3,),0)))</f>
        <v>844888.12</v>
      </c>
      <c r="G49" s="36" t="n">
        <f aca="false">IF(M49=0,0,IF(E49="SEM CERTIFICAÇÃO",0,IFERROR(VLOOKUP(B49,MDE_2016!$A$2:$E$300,5,),0)))</f>
        <v>0</v>
      </c>
      <c r="H49" s="38" t="n">
        <f aca="false">IF(M49=0,0,IF(E49="SEM CERTIFICAÇÃO",0,IFERROR(((VLOOKUP(B49,Ajustes_EDUCACAO!$A$2:$J$300,6,) - G49)),0)))</f>
        <v>2110033.33</v>
      </c>
      <c r="I49" s="38" t="n">
        <f aca="false">IF(M49=0,0,IF(E49="SEM CERTIFICAÇÃO",0,IFERROR(VLOOKUP(B49,Ajustes_FUNDEB!$A$2:$K$300,5,),0)))</f>
        <v>541849.67</v>
      </c>
      <c r="J49" s="37" t="n">
        <f aca="false">IF(M49=0,0,IF(E49="SEM CERTIFICAÇÃO",0,IFERROR(VLOOKUP(B49,Ajustes_FUNDEB!$A$2:$K$300,6,),0)))</f>
        <v>285308.4</v>
      </c>
      <c r="K49" s="39" t="n">
        <f aca="false">IF(M49=0,0,IF(E49="SEM CERTIFICAÇÃO",0,IFERROR(VLOOKUP(B49,Ajustes_EDUCACAO!$A$2:$K$300,7,),0)))</f>
        <v>-1254454.2</v>
      </c>
      <c r="L49" s="40" t="n">
        <f aca="false">IFERROR(((G49+H49-K49)/E49*100),0)</f>
        <v>27.0011228471995</v>
      </c>
      <c r="M49" s="37" t="n">
        <f aca="false">IF(E49="SEM CERTIFICAÇÃO",0,IFERROR(VLOOKUP(B49,Ajustes_EDUCACAO!$A$2:$K$300,10,),0))</f>
        <v>27</v>
      </c>
    </row>
    <row r="50" customFormat="false" ht="13.8" hidden="false" customHeight="false" outlineLevel="0" collapsed="false">
      <c r="A50" s="33" t="n">
        <v>41</v>
      </c>
      <c r="B50" s="25" t="n">
        <v>281</v>
      </c>
      <c r="C50" s="25" t="n">
        <v>5203962</v>
      </c>
      <c r="D50" s="35" t="n">
        <v>2016</v>
      </c>
      <c r="E50" s="36" t="n">
        <f aca="false">IFERROR(VLOOKUP(B50,Ajustes_EDUCACAO!$A$2:$T$300,4,)+VLOOKUP(B50,Ajustes_EDUCACAO!$A$2:$T$300,5,),"SEM CERTIFICAÇÃO")</f>
        <v>11416911.62</v>
      </c>
      <c r="F50" s="37" t="n">
        <f aca="false">IF(M50=0,0,IF(E50="SEM CERTIFICAÇÃO",0,IFERROR(VLOOKUP(B50,Ajustes_FUNDEB!$A$2:$K$300,3,),0)))</f>
        <v>1316526.01</v>
      </c>
      <c r="G50" s="36" t="n">
        <f aca="false">IF(M50=0,0,IF(E50="SEM CERTIFICAÇÃO",0,IFERROR(VLOOKUP(B50,MDE_2016!$A$2:$E$300,5,),0)))</f>
        <v>0</v>
      </c>
      <c r="H50" s="38" t="n">
        <f aca="false">IF(M50=0,0,IF(E50="SEM CERTIFICAÇÃO",0,IFERROR(((VLOOKUP(B50,Ajustes_EDUCACAO!$A$2:$J$300,6,) - G50)),0)))</f>
        <v>2571209.46</v>
      </c>
      <c r="I50" s="38" t="n">
        <f aca="false">IF(M50=0,0,IF(E50="SEM CERTIFICAÇÃO",0,IFERROR(VLOOKUP(B50,Ajustes_FUNDEB!$A$2:$K$300,5,),0)))</f>
        <v>1301898.94</v>
      </c>
      <c r="J50" s="37" t="n">
        <f aca="false">IF(M50=0,0,IF(E50="SEM CERTIFICAÇÃO",0,IFERROR(VLOOKUP(B50,Ajustes_FUNDEB!$A$2:$K$300,6,),0)))</f>
        <v>76663.03</v>
      </c>
      <c r="K50" s="39" t="n">
        <f aca="false">IF(M50=0,0,IF(E50="SEM CERTIFICAÇÃO",0,IFERROR(VLOOKUP(B50,Ajustes_EDUCACAO!$A$2:$K$300,7,),0)))</f>
        <v>-604563.7</v>
      </c>
      <c r="L50" s="40" t="n">
        <f aca="false">IFERROR(((G50+H50-K50)/E50*100),0)</f>
        <v>27.8163943604216</v>
      </c>
      <c r="M50" s="37" t="n">
        <f aca="false">IF(E50="SEM CERTIFICAÇÃO",0,IFERROR(VLOOKUP(B50,Ajustes_EDUCACAO!$A$2:$K$300,10,),0))</f>
        <v>27.82</v>
      </c>
    </row>
    <row r="51" customFormat="false" ht="13.8" hidden="false" customHeight="false" outlineLevel="0" collapsed="false">
      <c r="A51" s="33" t="n">
        <v>42</v>
      </c>
      <c r="B51" s="25" t="n">
        <v>39</v>
      </c>
      <c r="C51" s="25" t="n">
        <v>5204003</v>
      </c>
      <c r="D51" s="35" t="n">
        <v>2016</v>
      </c>
      <c r="E51" s="36" t="n">
        <f aca="false">IFERROR(VLOOKUP(B51,Ajustes_EDUCACAO!$A$2:$T$300,4,)+VLOOKUP(B51,Ajustes_EDUCACAO!$A$2:$T$300,5,),"SEM CERTIFICAÇÃO")</f>
        <v>14703041.29</v>
      </c>
      <c r="F51" s="37" t="n">
        <f aca="false">IF(M51=0,0,IF(E51="SEM CERTIFICAÇÃO",0,IFERROR(VLOOKUP(B51,Ajustes_FUNDEB!$A$2:$K$300,3,),0)))</f>
        <v>3301555.5</v>
      </c>
      <c r="G51" s="36" t="n">
        <f aca="false">IF(M51=0,0,IF(E51="SEM CERTIFICAÇÃO",0,IFERROR(VLOOKUP(B51,MDE_2016!$A$2:$E$300,5,),0)))</f>
        <v>0</v>
      </c>
      <c r="H51" s="38" t="n">
        <f aca="false">IF(M51=0,0,IF(E51="SEM CERTIFICAÇÃO",0,IFERROR(((VLOOKUP(B51,Ajustes_EDUCACAO!$A$2:$J$300,6,) - G51)),0)))</f>
        <v>6238780.45</v>
      </c>
      <c r="I51" s="38" t="n">
        <f aca="false">IF(M51=0,0,IF(E51="SEM CERTIFICAÇÃO",0,IFERROR(VLOOKUP(B51,Ajustes_FUNDEB!$A$2:$K$300,5,),0)))</f>
        <v>3301555.5</v>
      </c>
      <c r="J51" s="37" t="n">
        <f aca="false">IF(M51=0,0,IF(E51="SEM CERTIFICAÇÃO",0,IFERROR(VLOOKUP(B51,Ajustes_FUNDEB!$A$2:$K$300,6,),0)))</f>
        <v>259680.6</v>
      </c>
      <c r="K51" s="39" t="n">
        <f aca="false">IF(M51=0,0,IF(E51="SEM CERTIFICAÇÃO",0,IFERROR(VLOOKUP(B51,Ajustes_EDUCACAO!$A$2:$K$300,7,),0)))</f>
        <v>571697.49</v>
      </c>
      <c r="L51" s="40" t="n">
        <f aca="false">IFERROR(((G51+H51-K51)/E51*100),0)</f>
        <v>38.5436104559834</v>
      </c>
      <c r="M51" s="37" t="n">
        <f aca="false">IF(E51="SEM CERTIFICAÇÃO",0,IFERROR(VLOOKUP(B51,Ajustes_EDUCACAO!$A$2:$K$300,10,),0))</f>
        <v>38.54</v>
      </c>
    </row>
    <row r="52" customFormat="false" ht="13.8" hidden="false" customHeight="false" outlineLevel="0" collapsed="false">
      <c r="A52" s="33" t="n">
        <v>43</v>
      </c>
      <c r="B52" s="25" t="n">
        <v>40</v>
      </c>
      <c r="C52" s="25" t="n">
        <v>5204102</v>
      </c>
      <c r="D52" s="35" t="n">
        <v>2016</v>
      </c>
      <c r="E52" s="36" t="n">
        <f aca="false">IFERROR(VLOOKUP(B52,Ajustes_EDUCACAO!$A$2:$T$300,4,)+VLOOKUP(B52,Ajustes_EDUCACAO!$A$2:$T$300,5,),"SEM CERTIFICAÇÃO")</f>
        <v>21603032.72</v>
      </c>
      <c r="F52" s="37" t="n">
        <f aca="false">IF(M52=0,0,IF(E52="SEM CERTIFICAÇÃO",0,IFERROR(VLOOKUP(B52,Ajustes_FUNDEB!$A$2:$K$300,3,),0)))</f>
        <v>4121824.33</v>
      </c>
      <c r="G52" s="36" t="n">
        <f aca="false">IF(M52=0,0,IF(E52="SEM CERTIFICAÇÃO",0,IFERROR(VLOOKUP(B52,MDE_2016!$A$2:$E$300,5,),0)))</f>
        <v>1444053.96</v>
      </c>
      <c r="H52" s="38" t="n">
        <f aca="false">IF(M52=0,0,IF(E52="SEM CERTIFICAÇÃO",0,IFERROR(((VLOOKUP(B52,Ajustes_EDUCACAO!$A$2:$J$300,6,) - G52)),0)))</f>
        <v>6237195.72</v>
      </c>
      <c r="I52" s="38" t="n">
        <f aca="false">IF(M52=0,0,IF(E52="SEM CERTIFICAÇÃO",0,IFERROR(VLOOKUP(B52,Ajustes_FUNDEB!$A$2:$K$300,5,),0)))</f>
        <v>2528289.07</v>
      </c>
      <c r="J52" s="37" t="n">
        <f aca="false">IF(M52=0,0,IF(E52="SEM CERTIFICAÇÃO",0,IFERROR(VLOOKUP(B52,Ajustes_FUNDEB!$A$2:$K$300,6,),0)))</f>
        <v>1542698.41</v>
      </c>
      <c r="K52" s="39" t="n">
        <f aca="false">IF(M52=0,0,IF(E52="SEM CERTIFICAÇÃO",0,IFERROR(VLOOKUP(B52,Ajustes_EDUCACAO!$A$2:$K$300,7,),0)))</f>
        <v>1109202.87</v>
      </c>
      <c r="L52" s="40" t="n">
        <f aca="false">IFERROR(((G52+H52-K52)/E52*100),0)</f>
        <v>30.4218712954854</v>
      </c>
      <c r="M52" s="37" t="n">
        <f aca="false">IF(E52="SEM CERTIFICAÇÃO",0,IFERROR(VLOOKUP(B52,Ajustes_EDUCACAO!$A$2:$K$300,10,),0))</f>
        <v>30.42</v>
      </c>
    </row>
    <row r="53" customFormat="false" ht="13.8" hidden="false" customHeight="false" outlineLevel="0" collapsed="false">
      <c r="A53" s="33" t="n">
        <v>44</v>
      </c>
      <c r="B53" s="25" t="n">
        <v>41</v>
      </c>
      <c r="C53" s="25" t="n">
        <v>5204201</v>
      </c>
      <c r="D53" s="35" t="n">
        <v>2016</v>
      </c>
      <c r="E53" s="36" t="n">
        <f aca="false">IFERROR(VLOOKUP(B53,Ajustes_EDUCACAO!$A$2:$T$300,4,)+VLOOKUP(B53,Ajustes_EDUCACAO!$A$2:$T$300,5,),"SEM CERTIFICAÇÃO")</f>
        <v>34279256.62</v>
      </c>
      <c r="F53" s="37" t="n">
        <f aca="false">IF(M53=0,0,IF(E53="SEM CERTIFICAÇÃO",0,IFERROR(VLOOKUP(B53,Ajustes_FUNDEB!$A$2:$K$300,3,),0)))</f>
        <v>5044691.21</v>
      </c>
      <c r="G53" s="36" t="n">
        <f aca="false">IF(M53=0,0,IF(E53="SEM CERTIFICAÇÃO",0,IFERROR(VLOOKUP(B53,MDE_2016!$A$2:$E$300,5,),0)))</f>
        <v>1573567.08</v>
      </c>
      <c r="H53" s="38" t="n">
        <f aca="false">IF(M53=0,0,IF(E53="SEM CERTIFICAÇÃO",0,IFERROR(((VLOOKUP(B53,Ajustes_EDUCACAO!$A$2:$J$300,6,) - G53)),0)))</f>
        <v>10279821.73</v>
      </c>
      <c r="I53" s="38" t="n">
        <f aca="false">IF(M53=0,0,IF(E53="SEM CERTIFICAÇÃO",0,IFERROR(VLOOKUP(B53,Ajustes_FUNDEB!$A$2:$K$300,5,),0)))</f>
        <v>4190205.01</v>
      </c>
      <c r="J53" s="37" t="n">
        <f aca="false">IF(M53=0,0,IF(E53="SEM CERTIFICAÇÃO",0,IFERROR(VLOOKUP(B53,Ajustes_FUNDEB!$A$2:$K$300,6,),0)))</f>
        <v>0</v>
      </c>
      <c r="K53" s="39" t="n">
        <f aca="false">IF(M53=0,0,IF(E53="SEM CERTIFICAÇÃO",0,IFERROR(VLOOKUP(B53,Ajustes_EDUCACAO!$A$2:$K$300,7,),0)))</f>
        <v>-605349.78</v>
      </c>
      <c r="L53" s="40" t="n">
        <f aca="false">IFERROR(((G53+H53-K53)/E53*100),0)</f>
        <v>36.3448330519835</v>
      </c>
      <c r="M53" s="37" t="n">
        <f aca="false">IF(E53="SEM CERTIFICAÇÃO",0,IFERROR(VLOOKUP(B53,Ajustes_EDUCACAO!$A$2:$K$300,10,),0))</f>
        <v>36.34</v>
      </c>
    </row>
    <row r="54" customFormat="false" ht="13.8" hidden="false" customHeight="false" outlineLevel="0" collapsed="false">
      <c r="A54" s="33" t="n">
        <v>45</v>
      </c>
      <c r="B54" s="25" t="n">
        <v>42</v>
      </c>
      <c r="C54" s="25" t="n">
        <v>5204250</v>
      </c>
      <c r="D54" s="35" t="n">
        <v>2016</v>
      </c>
      <c r="E54" s="36" t="n">
        <f aca="false">IFERROR(VLOOKUP(B54,Ajustes_EDUCACAO!$A$2:$T$300,4,)+VLOOKUP(B54,Ajustes_EDUCACAO!$A$2:$T$300,5,),"SEM CERTIFICAÇÃO")</f>
        <v>10280718.36</v>
      </c>
      <c r="F54" s="37" t="n">
        <f aca="false">IF(M54=0,0,IF(E54="SEM CERTIFICAÇÃO",0,IFERROR(VLOOKUP(B54,Ajustes_FUNDEB!$A$2:$K$300,3,),0)))</f>
        <v>370127.46</v>
      </c>
      <c r="G54" s="36" t="n">
        <f aca="false">IF(M54=0,0,IF(E54="SEM CERTIFICAÇÃO",0,IFERROR(VLOOKUP(B54,MDE_2016!$A$2:$E$300,5,),0)))</f>
        <v>21855.61</v>
      </c>
      <c r="H54" s="38" t="n">
        <f aca="false">IF(M54=0,0,IF(E54="SEM CERTIFICAÇÃO",0,IFERROR(((VLOOKUP(B54,Ajustes_EDUCACAO!$A$2:$J$300,6,) - G54)),0)))</f>
        <v>1096470.83</v>
      </c>
      <c r="I54" s="38" t="n">
        <f aca="false">IF(M54=0,0,IF(E54="SEM CERTIFICAÇÃO",0,IFERROR(VLOOKUP(B54,Ajustes_FUNDEB!$A$2:$K$300,5,),0)))</f>
        <v>307910.93</v>
      </c>
      <c r="J54" s="37" t="n">
        <f aca="false">IF(M54=0,0,IF(E54="SEM CERTIFICAÇÃO",0,IFERROR(VLOOKUP(B54,Ajustes_FUNDEB!$A$2:$K$300,6,),0)))</f>
        <v>64212.38</v>
      </c>
      <c r="K54" s="39" t="n">
        <f aca="false">IF(M54=0,0,IF(E54="SEM CERTIFICAÇÃO",0,IFERROR(VLOOKUP(B54,Ajustes_EDUCACAO!$A$2:$K$300,7,),0)))</f>
        <v>-1496444.36</v>
      </c>
      <c r="L54" s="40" t="n">
        <f aca="false">IFERROR(((G54+H54-K54)/E54*100),0)</f>
        <v>25.4337363250169</v>
      </c>
      <c r="M54" s="37" t="n">
        <f aca="false">IF(E54="SEM CERTIFICAÇÃO",0,IFERROR(VLOOKUP(B54,Ajustes_EDUCACAO!$A$2:$K$300,10,),0))</f>
        <v>25.43</v>
      </c>
    </row>
    <row r="55" customFormat="false" ht="13.8" hidden="false" customHeight="false" outlineLevel="0" collapsed="false">
      <c r="A55" s="33" t="n">
        <v>46</v>
      </c>
      <c r="B55" s="25" t="n">
        <v>43</v>
      </c>
      <c r="C55" s="25" t="n">
        <v>5204300</v>
      </c>
      <c r="D55" s="35" t="n">
        <v>2016</v>
      </c>
      <c r="E55" s="36" t="n">
        <f aca="false">IFERROR(VLOOKUP(B55,Ajustes_EDUCACAO!$A$2:$T$300,4,)+VLOOKUP(B55,Ajustes_EDUCACAO!$A$2:$T$300,5,),"SEM CERTIFICAÇÃO")</f>
        <v>41182779.01</v>
      </c>
      <c r="F55" s="37" t="n">
        <f aca="false">IF(M55=0,0,IF(E55="SEM CERTIFICAÇÃO",0,IFERROR(VLOOKUP(B55,Ajustes_FUNDEB!$A$2:$K$300,3,),0)))</f>
        <v>5855747.18</v>
      </c>
      <c r="G55" s="36" t="n">
        <f aca="false">IF(M55=0,0,IF(E55="SEM CERTIFICAÇÃO",0,IFERROR(VLOOKUP(B55,MDE_2016!$A$2:$E$300,5,),0)))</f>
        <v>735042.7</v>
      </c>
      <c r="H55" s="38" t="n">
        <f aca="false">IF(M55=0,0,IF(E55="SEM CERTIFICAÇÃO",0,IFERROR(((VLOOKUP(B55,Ajustes_EDUCACAO!$A$2:$J$300,6,) - G55)),0)))</f>
        <v>12412137.26</v>
      </c>
      <c r="I55" s="38" t="n">
        <f aca="false">IF(M55=0,0,IF(E55="SEM CERTIFICAÇÃO",0,IFERROR(VLOOKUP(B55,Ajustes_FUNDEB!$A$2:$K$300,5,),0)))</f>
        <v>4700142.21</v>
      </c>
      <c r="J55" s="37" t="n">
        <f aca="false">IF(M55=0,0,IF(E55="SEM CERTIFICAÇÃO",0,IFERROR(VLOOKUP(B55,Ajustes_FUNDEB!$A$2:$K$300,6,),0)))</f>
        <v>1239423.44</v>
      </c>
      <c r="K55" s="39" t="n">
        <f aca="false">IF(M55=0,0,IF(E55="SEM CERTIFICAÇÃO",0,IFERROR(VLOOKUP(B55,Ajustes_EDUCACAO!$A$2:$K$300,7,),0)))</f>
        <v>332509.42</v>
      </c>
      <c r="L55" s="40" t="n">
        <f aca="false">IFERROR(((G55+H55-K55)/E55*100),0)</f>
        <v>31.1165755397137</v>
      </c>
      <c r="M55" s="37" t="n">
        <f aca="false">IF(E55="SEM CERTIFICAÇÃO",0,IFERROR(VLOOKUP(B55,Ajustes_EDUCACAO!$A$2:$K$300,10,),0))</f>
        <v>31.12</v>
      </c>
    </row>
    <row r="56" customFormat="false" ht="13.8" hidden="false" customHeight="false" outlineLevel="0" collapsed="false">
      <c r="A56" s="33" t="n">
        <v>47</v>
      </c>
      <c r="B56" s="25" t="n">
        <v>44</v>
      </c>
      <c r="C56" s="25" t="n">
        <v>5204409</v>
      </c>
      <c r="D56" s="35" t="n">
        <v>2016</v>
      </c>
      <c r="E56" s="36" t="n">
        <f aca="false">IFERROR(VLOOKUP(B56,Ajustes_EDUCACAO!$A$2:$T$300,4,)+VLOOKUP(B56,Ajustes_EDUCACAO!$A$2:$T$300,5,),"SEM CERTIFICAÇÃO")</f>
        <v>39771401.14</v>
      </c>
      <c r="F56" s="37" t="n">
        <f aca="false">IF(M56=0,0,IF(E56="SEM CERTIFICAÇÃO",0,IFERROR(VLOOKUP(B56,Ajustes_FUNDEB!$A$2:$K$300,3,),0)))</f>
        <v>5034850.38</v>
      </c>
      <c r="G56" s="36" t="n">
        <f aca="false">IF(M56=0,0,IF(E56="SEM CERTIFICAÇÃO",0,IFERROR(VLOOKUP(B56,MDE_2016!$A$2:$E$300,5,),0)))</f>
        <v>988641.89</v>
      </c>
      <c r="H56" s="38" t="n">
        <f aca="false">IF(M56=0,0,IF(E56="SEM CERTIFICAÇÃO",0,IFERROR(((VLOOKUP(B56,Ajustes_EDUCACAO!$A$2:$J$300,6,) - G56)),0)))</f>
        <v>10719888.27</v>
      </c>
      <c r="I56" s="38" t="n">
        <f aca="false">IF(M56=0,0,IF(E56="SEM CERTIFICAÇÃO",0,IFERROR(VLOOKUP(B56,Ajustes_FUNDEB!$A$2:$K$300,5,),0)))</f>
        <v>4935003.16</v>
      </c>
      <c r="J56" s="37" t="n">
        <f aca="false">IF(M56=0,0,IF(E56="SEM CERTIFICAÇÃO",0,IFERROR(VLOOKUP(B56,Ajustes_FUNDEB!$A$2:$K$300,6,),0)))</f>
        <v>3800</v>
      </c>
      <c r="K56" s="39" t="n">
        <f aca="false">IF(M56=0,0,IF(E56="SEM CERTIFICAÇÃO",0,IFERROR(VLOOKUP(B56,Ajustes_EDUCACAO!$A$2:$K$300,7,),0)))</f>
        <v>-1322935.61</v>
      </c>
      <c r="L56" s="40" t="n">
        <f aca="false">IFERROR(((G56+H56-K56)/E56*100),0)</f>
        <v>32.7659207281325</v>
      </c>
      <c r="M56" s="37" t="n">
        <f aca="false">IF(E56="SEM CERTIFICAÇÃO",0,IFERROR(VLOOKUP(B56,Ajustes_EDUCACAO!$A$2:$K$300,10,),0))</f>
        <v>32.77</v>
      </c>
    </row>
    <row r="57" customFormat="false" ht="13.8" hidden="false" customHeight="false" outlineLevel="0" collapsed="false">
      <c r="A57" s="33" t="n">
        <v>48</v>
      </c>
      <c r="B57" s="25" t="n">
        <v>45</v>
      </c>
      <c r="C57" s="25" t="n">
        <v>5204508</v>
      </c>
      <c r="D57" s="35" t="n">
        <v>2016</v>
      </c>
      <c r="E57" s="36" t="n">
        <f aca="false">IFERROR(VLOOKUP(B57,Ajustes_EDUCACAO!$A$2:$T$300,4,)+VLOOKUP(B57,Ajustes_EDUCACAO!$A$2:$T$300,5,),"SEM CERTIFICAÇÃO")</f>
        <v>100996048.86</v>
      </c>
      <c r="F57" s="37" t="n">
        <f aca="false">IF(M57=0,0,IF(E57="SEM CERTIFICAÇÃO",0,IFERROR(VLOOKUP(B57,Ajustes_FUNDEB!$A$2:$K$300,3,),0)))</f>
        <v>33414153.38</v>
      </c>
      <c r="G57" s="36" t="n">
        <f aca="false">IF(M57=0,0,IF(E57="SEM CERTIFICAÇÃO",0,IFERROR(VLOOKUP(B57,MDE_2016!$A$2:$E$300,5,),0)))</f>
        <v>19740947.06</v>
      </c>
      <c r="H57" s="38" t="n">
        <f aca="false">IF(M57=0,0,IF(E57="SEM CERTIFICAÇÃO",0,IFERROR(((VLOOKUP(B57,Ajustes_EDUCACAO!$A$2:$J$300,6,) - G57)),0)))</f>
        <v>30839721.28</v>
      </c>
      <c r="I57" s="38" t="n">
        <f aca="false">IF(M57=0,0,IF(E57="SEM CERTIFICAÇÃO",0,IFERROR(VLOOKUP(B57,Ajustes_FUNDEB!$A$2:$K$300,5,),0)))</f>
        <v>33406224.45</v>
      </c>
      <c r="J57" s="37" t="n">
        <f aca="false">IF(M57=0,0,IF(E57="SEM CERTIFICAÇÃO",0,IFERROR(VLOOKUP(B57,Ajustes_FUNDEB!$A$2:$K$300,6,),0)))</f>
        <v>8799284</v>
      </c>
      <c r="K57" s="39" t="n">
        <f aca="false">IF(M57=0,0,IF(E57="SEM CERTIFICAÇÃO",0,IFERROR(VLOOKUP(B57,Ajustes_EDUCACAO!$A$2:$K$300,7,),0)))</f>
        <v>30582636.43</v>
      </c>
      <c r="L57" s="40" t="n">
        <f aca="false">IFERROR(((G57+H57-K57)/E57*100),0)</f>
        <v>19.8008062055191</v>
      </c>
      <c r="M57" s="37" t="n">
        <f aca="false">IF(E57="SEM CERTIFICAÇÃO",0,IFERROR(VLOOKUP(B57,Ajustes_EDUCACAO!$A$2:$K$300,10,),0))</f>
        <v>19.8</v>
      </c>
    </row>
    <row r="58" customFormat="false" ht="13.8" hidden="false" customHeight="false" outlineLevel="0" collapsed="false">
      <c r="A58" s="33" t="n">
        <v>49</v>
      </c>
      <c r="B58" s="25" t="n">
        <v>297</v>
      </c>
      <c r="C58" s="25" t="n">
        <v>5204557</v>
      </c>
      <c r="D58" s="35" t="n">
        <v>2016</v>
      </c>
      <c r="E58" s="36" t="n">
        <f aca="false">IFERROR(VLOOKUP(B58,Ajustes_EDUCACAO!$A$2:$T$300,4,)+VLOOKUP(B58,Ajustes_EDUCACAO!$A$2:$T$300,5,),"SEM CERTIFICAÇÃO")</f>
        <v>10281151.27</v>
      </c>
      <c r="F58" s="37" t="n">
        <f aca="false">IF(M58=0,0,IF(E58="SEM CERTIFICAÇÃO",0,IFERROR(VLOOKUP(B58,Ajustes_FUNDEB!$A$2:$K$300,3,),0)))</f>
        <v>1316253.23</v>
      </c>
      <c r="G58" s="36" t="n">
        <f aca="false">IF(M58=0,0,IF(E58="SEM CERTIFICAÇÃO",0,IFERROR(VLOOKUP(B58,MDE_2016!$A$2:$E$300,5,),0)))</f>
        <v>0</v>
      </c>
      <c r="H58" s="38" t="n">
        <f aca="false">IF(M58=0,0,IF(E58="SEM CERTIFICAÇÃO",0,IFERROR(((VLOOKUP(B58,Ajustes_EDUCACAO!$A$2:$J$300,6,) - G58)),0)))</f>
        <v>3287535.45</v>
      </c>
      <c r="I58" s="38" t="n">
        <f aca="false">IF(M58=0,0,IF(E58="SEM CERTIFICAÇÃO",0,IFERROR(VLOOKUP(B58,Ajustes_FUNDEB!$A$2:$K$300,5,),0)))</f>
        <v>1316253.23</v>
      </c>
      <c r="J58" s="37" t="n">
        <f aca="false">IF(M58=0,0,IF(E58="SEM CERTIFICAÇÃO",0,IFERROR(VLOOKUP(B58,Ajustes_FUNDEB!$A$2:$K$300,6,),0)))</f>
        <v>0</v>
      </c>
      <c r="K58" s="39" t="n">
        <f aca="false">IF(M58=0,0,IF(E58="SEM CERTIFICAÇÃO",0,IFERROR(VLOOKUP(B58,Ajustes_EDUCACAO!$A$2:$K$300,7,),0)))</f>
        <v>-561858.76</v>
      </c>
      <c r="L58" s="40" t="n">
        <f aca="false">IFERROR(((G58+H58-K58)/E58*100),0)</f>
        <v>37.441275873767</v>
      </c>
      <c r="M58" s="37" t="n">
        <f aca="false">IF(E58="SEM CERTIFICAÇÃO",0,IFERROR(VLOOKUP(B58,Ajustes_EDUCACAO!$A$2:$K$300,10,),0))</f>
        <v>37.44</v>
      </c>
    </row>
    <row r="59" customFormat="false" ht="13.8" hidden="false" customHeight="false" outlineLevel="0" collapsed="false">
      <c r="A59" s="33" t="n">
        <v>50</v>
      </c>
      <c r="B59" s="25" t="n">
        <v>46</v>
      </c>
      <c r="C59" s="25" t="n">
        <v>5204607</v>
      </c>
      <c r="D59" s="35" t="n">
        <v>2016</v>
      </c>
      <c r="E59" s="36" t="n">
        <f aca="false">IFERROR(VLOOKUP(B59,Ajustes_EDUCACAO!$A$2:$T$300,4,)+VLOOKUP(B59,Ajustes_EDUCACAO!$A$2:$T$300,5,),"SEM CERTIFICAÇÃO")</f>
        <v>10019814.51</v>
      </c>
      <c r="F59" s="37" t="n">
        <f aca="false">IF(M59=0,0,IF(E59="SEM CERTIFICAÇÃO",0,IFERROR(VLOOKUP(B59,Ajustes_FUNDEB!$A$2:$K$300,3,),0)))</f>
        <v>2208597.48</v>
      </c>
      <c r="G59" s="36" t="n">
        <f aca="false">IF(M59=0,0,IF(E59="SEM CERTIFICAÇÃO",0,IFERROR(VLOOKUP(B59,MDE_2016!$A$2:$E$300,5,),0)))</f>
        <v>3958.92</v>
      </c>
      <c r="H59" s="38" t="n">
        <f aca="false">IF(M59=0,0,IF(E59="SEM CERTIFICAÇÃO",0,IFERROR(((VLOOKUP(B59,Ajustes_EDUCACAO!$A$2:$J$300,6,) - G59)),0)))</f>
        <v>3128200.24</v>
      </c>
      <c r="I59" s="38" t="n">
        <f aca="false">IF(M59=0,0,IF(E59="SEM CERTIFICAÇÃO",0,IFERROR(VLOOKUP(B59,Ajustes_FUNDEB!$A$2:$K$300,5,),0)))</f>
        <v>1949767.61</v>
      </c>
      <c r="J59" s="37" t="n">
        <f aca="false">IF(M59=0,0,IF(E59="SEM CERTIFICAÇÃO",0,IFERROR(VLOOKUP(B59,Ajustes_FUNDEB!$A$2:$K$300,6,),0)))</f>
        <v>195553.77</v>
      </c>
      <c r="K59" s="39" t="n">
        <f aca="false">IF(M59=0,0,IF(E59="SEM CERTIFICAÇÃO",0,IFERROR(VLOOKUP(B59,Ajustes_EDUCACAO!$A$2:$K$300,7,),0)))</f>
        <v>298127.52</v>
      </c>
      <c r="L59" s="40" t="n">
        <f aca="false">IFERROR(((G59+H59-K59)/E59*100),0)</f>
        <v>28.2842724999707</v>
      </c>
      <c r="M59" s="37" t="n">
        <f aca="false">IF(E59="SEM CERTIFICAÇÃO",0,IFERROR(VLOOKUP(B59,Ajustes_EDUCACAO!$A$2:$K$300,10,),0))</f>
        <v>28.28</v>
      </c>
    </row>
    <row r="60" customFormat="false" ht="13.8" hidden="false" customHeight="false" outlineLevel="0" collapsed="false">
      <c r="A60" s="33" t="n">
        <v>51</v>
      </c>
      <c r="B60" s="25" t="n">
        <v>47</v>
      </c>
      <c r="C60" s="25" t="n">
        <v>5204656</v>
      </c>
      <c r="D60" s="35" t="n">
        <v>2016</v>
      </c>
      <c r="E60" s="36" t="n">
        <f aca="false">IFERROR(VLOOKUP(B60,Ajustes_EDUCACAO!$A$2:$T$300,4,)+VLOOKUP(B60,Ajustes_EDUCACAO!$A$2:$T$300,5,),"SEM CERTIFICAÇÃO")</f>
        <v>11211637.4</v>
      </c>
      <c r="F60" s="37" t="n">
        <f aca="false">IF(M60=0,0,IF(E60="SEM CERTIFICAÇÃO",0,IFERROR(VLOOKUP(B60,Ajustes_FUNDEB!$A$2:$K$300,3,),0)))</f>
        <v>2191670.45</v>
      </c>
      <c r="G60" s="36" t="n">
        <f aca="false">IF(M60=0,0,IF(E60="SEM CERTIFICAÇÃO",0,IFERROR(VLOOKUP(B60,MDE_2016!$A$2:$E$300,5,),0)))</f>
        <v>37458.74</v>
      </c>
      <c r="H60" s="38" t="n">
        <f aca="false">IF(M60=0,0,IF(E60="SEM CERTIFICAÇÃO",0,IFERROR(((VLOOKUP(B60,Ajustes_EDUCACAO!$A$2:$J$300,6,) - G60)),0)))</f>
        <v>3177635.02</v>
      </c>
      <c r="I60" s="38" t="n">
        <f aca="false">IF(M60=0,0,IF(E60="SEM CERTIFICAÇÃO",0,IFERROR(VLOOKUP(B60,Ajustes_FUNDEB!$A$2:$K$300,5,),0)))</f>
        <v>1735093.76</v>
      </c>
      <c r="J60" s="37" t="n">
        <f aca="false">IF(M60=0,0,IF(E60="SEM CERTIFICAÇÃO",0,IFERROR(VLOOKUP(B60,Ajustes_FUNDEB!$A$2:$K$300,6,),0)))</f>
        <v>440157.97</v>
      </c>
      <c r="K60" s="39" t="n">
        <f aca="false">IF(M60=0,0,IF(E60="SEM CERTIFICAÇÃO",0,IFERROR(VLOOKUP(B60,Ajustes_EDUCACAO!$A$2:$K$300,7,),0)))</f>
        <v>226601.01</v>
      </c>
      <c r="L60" s="40" t="n">
        <f aca="false">IFERROR(((G60+H60-K60)/E60*100),0)</f>
        <v>26.6552747237437</v>
      </c>
      <c r="M60" s="37" t="n">
        <f aca="false">IF(E60="SEM CERTIFICAÇÃO",0,IFERROR(VLOOKUP(B60,Ajustes_EDUCACAO!$A$2:$K$300,10,),0))</f>
        <v>26.66</v>
      </c>
    </row>
    <row r="61" customFormat="false" ht="13.8" hidden="false" customHeight="false" outlineLevel="0" collapsed="false">
      <c r="A61" s="33" t="n">
        <v>52</v>
      </c>
      <c r="B61" s="25" t="n">
        <v>48</v>
      </c>
      <c r="C61" s="25" t="n">
        <v>5204706</v>
      </c>
      <c r="D61" s="35" t="n">
        <v>2016</v>
      </c>
      <c r="E61" s="36" t="n">
        <f aca="false">IFERROR(VLOOKUP(B61,Ajustes_EDUCACAO!$A$2:$T$300,4,)+VLOOKUP(B61,Ajustes_EDUCACAO!$A$2:$T$300,5,),"SEM CERTIFICAÇÃO")</f>
        <v>17151364.57</v>
      </c>
      <c r="F61" s="37" t="n">
        <f aca="false">IF(M61=0,0,IF(E61="SEM CERTIFICAÇÃO",0,IFERROR(VLOOKUP(B61,Ajustes_FUNDEB!$A$2:$K$300,3,),0)))</f>
        <v>3927374.73</v>
      </c>
      <c r="G61" s="36" t="n">
        <f aca="false">IF(M61=0,0,IF(E61="SEM CERTIFICAÇÃO",0,IFERROR(VLOOKUP(B61,MDE_2016!$A$2:$E$300,5,),0)))</f>
        <v>0</v>
      </c>
      <c r="H61" s="38" t="n">
        <f aca="false">IF(M61=0,0,IF(E61="SEM CERTIFICAÇÃO",0,IFERROR(((VLOOKUP(B61,Ajustes_EDUCACAO!$A$2:$J$300,6,) - G61)),0)))</f>
        <v>5617205.81</v>
      </c>
      <c r="I61" s="38" t="n">
        <f aca="false">IF(M61=0,0,IF(E61="SEM CERTIFICAÇÃO",0,IFERROR(VLOOKUP(B61,Ajustes_FUNDEB!$A$2:$K$300,5,),0)))</f>
        <v>2948399.59</v>
      </c>
      <c r="J61" s="37" t="n">
        <f aca="false">IF(M61=0,0,IF(E61="SEM CERTIFICAÇÃO",0,IFERROR(VLOOKUP(B61,Ajustes_FUNDEB!$A$2:$K$300,6,),0)))</f>
        <v>931540.14</v>
      </c>
      <c r="K61" s="39" t="n">
        <f aca="false">IF(M61=0,0,IF(E61="SEM CERTIFICAÇÃO",0,IFERROR(VLOOKUP(B61,Ajustes_EDUCACAO!$A$2:$K$300,7,),0)))</f>
        <v>1153596.02</v>
      </c>
      <c r="L61" s="40" t="n">
        <f aca="false">IFERROR(((G61+H61-K61)/E61*100),0)</f>
        <v>26.0248085321878</v>
      </c>
      <c r="M61" s="37" t="n">
        <f aca="false">IF(E61="SEM CERTIFICAÇÃO",0,IFERROR(VLOOKUP(B61,Ajustes_EDUCACAO!$A$2:$K$300,10,),0))</f>
        <v>26.02</v>
      </c>
    </row>
    <row r="62" customFormat="false" ht="13.8" hidden="false" customHeight="false" outlineLevel="0" collapsed="false">
      <c r="A62" s="33" t="n">
        <v>53</v>
      </c>
      <c r="B62" s="25" t="n">
        <v>49</v>
      </c>
      <c r="C62" s="25" t="n">
        <v>5204805</v>
      </c>
      <c r="D62" s="35" t="n">
        <v>2016</v>
      </c>
      <c r="E62" s="36" t="n">
        <f aca="false">IFERROR(VLOOKUP(B62,Ajustes_EDUCACAO!$A$2:$T$300,4,)+VLOOKUP(B62,Ajustes_EDUCACAO!$A$2:$T$300,5,),"SEM CERTIFICAÇÃO")</f>
        <v>23415994.45</v>
      </c>
      <c r="F62" s="37" t="n">
        <f aca="false">IF(M62=0,0,IF(E62="SEM CERTIFICAÇÃO",0,IFERROR(VLOOKUP(B62,Ajustes_FUNDEB!$A$2:$K$300,3,),0)))</f>
        <v>3390612.13</v>
      </c>
      <c r="G62" s="36" t="n">
        <f aca="false">IF(M62=0,0,IF(E62="SEM CERTIFICAÇÃO",0,IFERROR(VLOOKUP(B62,MDE_2016!$A$2:$E$300,5,),0)))</f>
        <v>246522.46</v>
      </c>
      <c r="H62" s="38" t="n">
        <f aca="false">IF(M62=0,0,IF(E62="SEM CERTIFICAÇÃO",0,IFERROR(((VLOOKUP(B62,Ajustes_EDUCACAO!$A$2:$J$300,6,) - G62)),0)))</f>
        <v>6736200.38</v>
      </c>
      <c r="I62" s="38" t="n">
        <f aca="false">IF(M62=0,0,IF(E62="SEM CERTIFICAÇÃO",0,IFERROR(VLOOKUP(B62,Ajustes_FUNDEB!$A$2:$K$300,5,),0)))</f>
        <v>3371406.98</v>
      </c>
      <c r="J62" s="37" t="n">
        <f aca="false">IF(M62=0,0,IF(E62="SEM CERTIFICAÇÃO",0,IFERROR(VLOOKUP(B62,Ajustes_FUNDEB!$A$2:$K$300,6,),0)))</f>
        <v>594186.68</v>
      </c>
      <c r="K62" s="39" t="n">
        <f aca="false">IF(M62=0,0,IF(E62="SEM CERTIFICAÇÃO",0,IFERROR(VLOOKUP(B62,Ajustes_EDUCACAO!$A$2:$K$300,7,),0)))</f>
        <v>546804.31</v>
      </c>
      <c r="L62" s="40" t="n">
        <f aca="false">IFERROR(((G62+H62-K62)/E62*100),0)</f>
        <v>27.4851386036265</v>
      </c>
      <c r="M62" s="37" t="n">
        <f aca="false">IF(E62="SEM CERTIFICAÇÃO",0,IFERROR(VLOOKUP(B62,Ajustes_EDUCACAO!$A$2:$K$300,10,),0))</f>
        <v>27.49</v>
      </c>
    </row>
    <row r="63" customFormat="false" ht="13.8" hidden="false" customHeight="false" outlineLevel="0" collapsed="false">
      <c r="A63" s="33" t="n">
        <v>54</v>
      </c>
      <c r="B63" s="25" t="n">
        <v>512</v>
      </c>
      <c r="C63" s="25" t="n">
        <v>5204854</v>
      </c>
      <c r="D63" s="35" t="n">
        <v>2016</v>
      </c>
      <c r="E63" s="36" t="n">
        <f aca="false">IFERROR(VLOOKUP(B63,Ajustes_EDUCACAO!$A$2:$T$300,4,)+VLOOKUP(B63,Ajustes_EDUCACAO!$A$2:$T$300,5,),"SEM CERTIFICAÇÃO")</f>
        <v>13043176.61</v>
      </c>
      <c r="F63" s="37" t="n">
        <f aca="false">IF(M63=0,0,IF(E63="SEM CERTIFICAÇÃO",0,IFERROR(VLOOKUP(B63,Ajustes_FUNDEB!$A$2:$K$300,3,),0)))</f>
        <v>3932249.48</v>
      </c>
      <c r="G63" s="36" t="n">
        <f aca="false">IF(M63=0,0,IF(E63="SEM CERTIFICAÇÃO",0,IFERROR(VLOOKUP(B63,MDE_2016!$A$2:$E$300,5,),0)))</f>
        <v>72157.89</v>
      </c>
      <c r="H63" s="38" t="n">
        <f aca="false">IF(M63=0,0,IF(E63="SEM CERTIFICAÇÃO",0,IFERROR(((VLOOKUP(B63,Ajustes_EDUCACAO!$A$2:$J$300,6,) - G63)),0)))</f>
        <v>6099059.94</v>
      </c>
      <c r="I63" s="38" t="n">
        <f aca="false">IF(M63=0,0,IF(E63="SEM CERTIFICAÇÃO",0,IFERROR(VLOOKUP(B63,Ajustes_FUNDEB!$A$2:$K$300,5,),0)))</f>
        <v>2710603.52</v>
      </c>
      <c r="J63" s="37" t="n">
        <f aca="false">IF(M63=0,0,IF(E63="SEM CERTIFICAÇÃO",0,IFERROR(VLOOKUP(B63,Ajustes_FUNDEB!$A$2:$K$300,6,),0)))</f>
        <v>1206608.9</v>
      </c>
      <c r="K63" s="39" t="n">
        <f aca="false">IF(M63=0,0,IF(E63="SEM CERTIFICAÇÃO",0,IFERROR(VLOOKUP(B63,Ajustes_EDUCACAO!$A$2:$K$300,7,),0)))</f>
        <v>1726958.9</v>
      </c>
      <c r="L63" s="40" t="n">
        <f aca="false">IFERROR(((G63+H63-K63)/E63*100),0)</f>
        <v>34.0734397983437</v>
      </c>
      <c r="M63" s="37" t="n">
        <f aca="false">IF(E63="SEM CERTIFICAÇÃO",0,IFERROR(VLOOKUP(B63,Ajustes_EDUCACAO!$A$2:$K$300,10,),0))</f>
        <v>34.07</v>
      </c>
    </row>
    <row r="64" customFormat="false" ht="13.8" hidden="false" customHeight="false" outlineLevel="0" collapsed="false">
      <c r="A64" s="33" t="n">
        <v>55</v>
      </c>
      <c r="B64" s="25" t="n">
        <v>50</v>
      </c>
      <c r="C64" s="25" t="n">
        <v>5204904</v>
      </c>
      <c r="D64" s="35" t="n">
        <v>2016</v>
      </c>
      <c r="E64" s="36" t="n">
        <f aca="false">IFERROR(VLOOKUP(B64,Ajustes_EDUCACAO!$A$2:$T$300,4,)+VLOOKUP(B64,Ajustes_EDUCACAO!$A$2:$T$300,5,),"SEM CERTIFICAÇÃO")</f>
        <v>23478190.65</v>
      </c>
      <c r="F64" s="37" t="n">
        <f aca="false">IF(M64=0,0,IF(E64="SEM CERTIFICAÇÃO",0,IFERROR(VLOOKUP(B64,Ajustes_FUNDEB!$A$2:$K$300,3,),0)))</f>
        <v>11508139.92</v>
      </c>
      <c r="G64" s="36" t="n">
        <f aca="false">IF(M64=0,0,IF(E64="SEM CERTIFICAÇÃO",0,IFERROR(VLOOKUP(B64,MDE_2016!$A$2:$E$300,5,),0)))</f>
        <v>44190.18</v>
      </c>
      <c r="H64" s="38" t="n">
        <f aca="false">IF(M64=0,0,IF(E64="SEM CERTIFICAÇÃO",0,IFERROR(((VLOOKUP(B64,Ajustes_EDUCACAO!$A$2:$J$300,6,) - G64)),0)))</f>
        <v>15354218.1</v>
      </c>
      <c r="I64" s="38" t="n">
        <f aca="false">IF(M64=0,0,IF(E64="SEM CERTIFICAÇÃO",0,IFERROR(VLOOKUP(B64,Ajustes_FUNDEB!$A$2:$K$300,5,),0)))</f>
        <v>9253085.71</v>
      </c>
      <c r="J64" s="37" t="n">
        <f aca="false">IF(M64=0,0,IF(E64="SEM CERTIFICAÇÃO",0,IFERROR(VLOOKUP(B64,Ajustes_FUNDEB!$A$2:$K$300,6,),0)))</f>
        <v>3013802.42</v>
      </c>
      <c r="K64" s="39" t="n">
        <f aca="false">IF(M64=0,0,IF(E64="SEM CERTIFICAÇÃO",0,IFERROR(VLOOKUP(B64,Ajustes_EDUCACAO!$A$2:$K$300,7,),0)))</f>
        <v>9057545.69</v>
      </c>
      <c r="L64" s="40" t="n">
        <f aca="false">IFERROR(((G64+H64-K64)/E64*100),0)</f>
        <v>27.0074584729552</v>
      </c>
      <c r="M64" s="37" t="n">
        <f aca="false">IF(E64="SEM CERTIFICAÇÃO",0,IFERROR(VLOOKUP(B64,Ajustes_EDUCACAO!$A$2:$K$300,10,),0))</f>
        <v>27.01</v>
      </c>
    </row>
    <row r="65" customFormat="false" ht="13.8" hidden="false" customHeight="false" outlineLevel="0" collapsed="false">
      <c r="A65" s="33" t="n">
        <v>56</v>
      </c>
      <c r="B65" s="25" t="n">
        <v>51</v>
      </c>
      <c r="C65" s="25" t="n">
        <v>5204953</v>
      </c>
      <c r="D65" s="35" t="n">
        <v>2016</v>
      </c>
      <c r="E65" s="36" t="n">
        <f aca="false">IFERROR(VLOOKUP(B65,Ajustes_EDUCACAO!$A$2:$T$300,4,)+VLOOKUP(B65,Ajustes_EDUCACAO!$A$2:$T$300,5,),"SEM CERTIFICAÇÃO")</f>
        <v>10895596.34</v>
      </c>
      <c r="F65" s="37" t="n">
        <f aca="false">IF(M65=0,0,IF(E65="SEM CERTIFICAÇÃO",0,IFERROR(VLOOKUP(B65,Ajustes_FUNDEB!$A$2:$K$300,3,),0)))</f>
        <v>2089713.75</v>
      </c>
      <c r="G65" s="36" t="n">
        <f aca="false">IF(M65=0,0,IF(E65="SEM CERTIFICAÇÃO",0,IFERROR(VLOOKUP(B65,MDE_2016!$A$2:$E$300,5,),0)))</f>
        <v>34.4</v>
      </c>
      <c r="H65" s="38" t="n">
        <f aca="false">IF(M65=0,0,IF(E65="SEM CERTIFICAÇÃO",0,IFERROR(((VLOOKUP(B65,Ajustes_EDUCACAO!$A$2:$J$300,6,) - G65)),0)))</f>
        <v>3134936.34</v>
      </c>
      <c r="I65" s="38" t="n">
        <f aca="false">IF(M65=0,0,IF(E65="SEM CERTIFICAÇÃO",0,IFERROR(VLOOKUP(B65,Ajustes_FUNDEB!$A$2:$K$300,5,),0)))</f>
        <v>1512959.74</v>
      </c>
      <c r="J65" s="37" t="n">
        <f aca="false">IF(M65=0,0,IF(E65="SEM CERTIFICAÇÃO",0,IFERROR(VLOOKUP(B65,Ajustes_FUNDEB!$A$2:$K$300,6,),0)))</f>
        <v>577060.14</v>
      </c>
      <c r="K65" s="39" t="n">
        <f aca="false">IF(M65=0,0,IF(E65="SEM CERTIFICAÇÃO",0,IFERROR(VLOOKUP(B65,Ajustes_EDUCACAO!$A$2:$K$300,7,),0)))</f>
        <v>293425.01</v>
      </c>
      <c r="L65" s="40" t="n">
        <f aca="false">IFERROR(((G65+H65-K65)/E65*100),0)</f>
        <v>26.0797632486447</v>
      </c>
      <c r="M65" s="37" t="n">
        <f aca="false">IF(E65="SEM CERTIFICAÇÃO",0,IFERROR(VLOOKUP(B65,Ajustes_EDUCACAO!$A$2:$K$300,10,),0))</f>
        <v>26.08</v>
      </c>
    </row>
    <row r="66" customFormat="false" ht="13.8" hidden="false" customHeight="false" outlineLevel="0" collapsed="false">
      <c r="A66" s="33" t="n">
        <v>57</v>
      </c>
      <c r="B66" s="25" t="n">
        <v>52</v>
      </c>
      <c r="C66" s="25" t="n">
        <v>5205000</v>
      </c>
      <c r="D66" s="35" t="n">
        <v>2016</v>
      </c>
      <c r="E66" s="36" t="n">
        <f aca="false">IFERROR(VLOOKUP(B66,Ajustes_EDUCACAO!$A$2:$T$300,4,)+VLOOKUP(B66,Ajustes_EDUCACAO!$A$2:$T$300,5,),"SEM CERTIFICAÇÃO")</f>
        <v>15615056.94</v>
      </c>
      <c r="F66" s="37" t="n">
        <f aca="false">IF(M66=0,0,IF(E66="SEM CERTIFICAÇÃO",0,IFERROR(VLOOKUP(B66,Ajustes_FUNDEB!$A$2:$K$300,3,),0)))</f>
        <v>3240358.67</v>
      </c>
      <c r="G66" s="36" t="n">
        <f aca="false">IF(M66=0,0,IF(E66="SEM CERTIFICAÇÃO",0,IFERROR(VLOOKUP(B66,MDE_2016!$A$2:$E$300,5,),0)))</f>
        <v>0</v>
      </c>
      <c r="H66" s="38" t="n">
        <f aca="false">IF(M66=0,0,IF(E66="SEM CERTIFICAÇÃO",0,IFERROR(((VLOOKUP(B66,Ajustes_EDUCACAO!$A$2:$J$300,6,) - G66)),0)))</f>
        <v>5957020.68</v>
      </c>
      <c r="I66" s="38" t="n">
        <f aca="false">IF(M66=0,0,IF(E66="SEM CERTIFICAÇÃO",0,IFERROR(VLOOKUP(B66,Ajustes_FUNDEB!$A$2:$K$300,5,),0)))</f>
        <v>3346154.54</v>
      </c>
      <c r="J66" s="37" t="n">
        <f aca="false">IF(M66=0,0,IF(E66="SEM CERTIFICAÇÃO",0,IFERROR(VLOOKUP(B66,Ajustes_FUNDEB!$A$2:$K$300,6,),0)))</f>
        <v>538349.72</v>
      </c>
      <c r="K66" s="39" t="n">
        <f aca="false">IF(M66=0,0,IF(E66="SEM CERTIFICAÇÃO",0,IFERROR(VLOOKUP(B66,Ajustes_EDUCACAO!$A$2:$K$300,7,),0)))</f>
        <v>1147074.06</v>
      </c>
      <c r="L66" s="40" t="n">
        <f aca="false">IFERROR(((G66+H66-K66)/E66*100),0)</f>
        <v>30.8032602025209</v>
      </c>
      <c r="M66" s="37" t="n">
        <f aca="false">IF(E66="SEM CERTIFICAÇÃO",0,IFERROR(VLOOKUP(B66,Ajustes_EDUCACAO!$A$2:$K$300,10,),0))</f>
        <v>30.8</v>
      </c>
    </row>
    <row r="67" customFormat="false" ht="13.8" hidden="false" customHeight="false" outlineLevel="0" collapsed="false">
      <c r="A67" s="33" t="n">
        <v>58</v>
      </c>
      <c r="B67" s="25" t="n">
        <v>293</v>
      </c>
      <c r="C67" s="25" t="n">
        <v>5205059</v>
      </c>
      <c r="D67" s="35" t="n">
        <v>2016</v>
      </c>
      <c r="E67" s="36" t="n">
        <f aca="false">IFERROR(VLOOKUP(B67,Ajustes_EDUCACAO!$A$2:$T$300,4,)+VLOOKUP(B67,Ajustes_EDUCACAO!$A$2:$T$300,5,),"SEM CERTIFICAÇÃO")</f>
        <v>11535112.12</v>
      </c>
      <c r="F67" s="37" t="n">
        <f aca="false">IF(M67=0,0,IF(E67="SEM CERTIFICAÇÃO",0,IFERROR(VLOOKUP(B67,Ajustes_FUNDEB!$A$2:$K$300,3,),0)))</f>
        <v>1460698.69</v>
      </c>
      <c r="G67" s="36" t="n">
        <f aca="false">IF(M67=0,0,IF(E67="SEM CERTIFICAÇÃO",0,IFERROR(VLOOKUP(B67,MDE_2016!$A$2:$E$300,5,),0)))</f>
        <v>0</v>
      </c>
      <c r="H67" s="38" t="n">
        <f aca="false">IF(M67=0,0,IF(E67="SEM CERTIFICAÇÃO",0,IFERROR(((VLOOKUP(B67,Ajustes_EDUCACAO!$A$2:$J$300,6,) - G67)),0)))</f>
        <v>2631768.07</v>
      </c>
      <c r="I67" s="38" t="n">
        <f aca="false">IF(M67=0,0,IF(E67="SEM CERTIFICAÇÃO",0,IFERROR(VLOOKUP(B67,Ajustes_FUNDEB!$A$2:$K$300,5,),0)))</f>
        <v>1533709.33</v>
      </c>
      <c r="J67" s="37" t="n">
        <f aca="false">IF(M67=0,0,IF(E67="SEM CERTIFICAÇÃO",0,IFERROR(VLOOKUP(B67,Ajustes_FUNDEB!$A$2:$K$300,6,),0)))</f>
        <v>466</v>
      </c>
      <c r="K67" s="39" t="n">
        <f aca="false">IF(M67=0,0,IF(E67="SEM CERTIFICAÇÃO",0,IFERROR(VLOOKUP(B67,Ajustes_EDUCACAO!$A$2:$K$300,7,),0)))</f>
        <v>-479028.45</v>
      </c>
      <c r="L67" s="40" t="n">
        <f aca="false">IFERROR(((G67+H67-K67)/E67*100),0)</f>
        <v>26.9680648756451</v>
      </c>
      <c r="M67" s="37" t="n">
        <f aca="false">IF(E67="SEM CERTIFICAÇÃO",0,IFERROR(VLOOKUP(B67,Ajustes_EDUCACAO!$A$2:$K$300,10,),0))</f>
        <v>26.97</v>
      </c>
    </row>
    <row r="68" customFormat="false" ht="13.8" hidden="false" customHeight="false" outlineLevel="0" collapsed="false">
      <c r="A68" s="33" t="n">
        <v>59</v>
      </c>
      <c r="B68" s="25" t="n">
        <v>53</v>
      </c>
      <c r="C68" s="25" t="n">
        <v>5205109</v>
      </c>
      <c r="D68" s="35" t="n">
        <v>2016</v>
      </c>
      <c r="E68" s="36" t="n">
        <f aca="false">IFERROR(VLOOKUP(B68,Ajustes_EDUCACAO!$A$2:$T$300,4,)+VLOOKUP(B68,Ajustes_EDUCACAO!$A$2:$T$300,5,),"SEM CERTIFICAÇÃO")</f>
        <v>260139123.56</v>
      </c>
      <c r="F68" s="37" t="n">
        <f aca="false">IF(M68=0,0,IF(E68="SEM CERTIFICAÇÃO",0,IFERROR(VLOOKUP(B68,Ajustes_FUNDEB!$A$2:$K$300,3,),0)))</f>
        <v>27205195.51</v>
      </c>
      <c r="G68" s="36" t="n">
        <f aca="false">IF(M68=0,0,IF(E68="SEM CERTIFICAÇÃO",0,IFERROR(VLOOKUP(B68,MDE_2016!$A$2:$E$300,5,),0)))</f>
        <v>2236500.45</v>
      </c>
      <c r="H68" s="38" t="n">
        <f aca="false">IF(M68=0,0,IF(E68="SEM CERTIFICAÇÃO",0,IFERROR(((VLOOKUP(B68,Ajustes_EDUCACAO!$A$2:$J$300,6,) - G68)),0)))</f>
        <v>48860755.72</v>
      </c>
      <c r="I68" s="38" t="n">
        <f aca="false">IF(M68=0,0,IF(E68="SEM CERTIFICAÇÃO",0,IFERROR(VLOOKUP(B68,Ajustes_FUNDEB!$A$2:$K$300,5,),0)))</f>
        <v>26390461.93</v>
      </c>
      <c r="J68" s="37" t="n">
        <f aca="false">IF(M68=0,0,IF(E68="SEM CERTIFICAÇÃO",0,IFERROR(VLOOKUP(B68,Ajustes_FUNDEB!$A$2:$K$300,6,),0)))</f>
        <v>718172.67</v>
      </c>
      <c r="K68" s="39" t="n">
        <f aca="false">IF(M68=0,0,IF(E68="SEM CERTIFICAÇÃO",0,IFERROR(VLOOKUP(B68,Ajustes_EDUCACAO!$A$2:$K$300,7,),0)))</f>
        <v>-12843963.32</v>
      </c>
      <c r="L68" s="40" t="n">
        <f aca="false">IFERROR(((G68+H68-K68)/E68*100),0)</f>
        <v>24.5796244005766</v>
      </c>
      <c r="M68" s="37" t="n">
        <f aca="false">IF(E68="SEM CERTIFICAÇÃO",0,IFERROR(VLOOKUP(B68,Ajustes_EDUCACAO!$A$2:$K$300,10,),0))</f>
        <v>24.58</v>
      </c>
    </row>
    <row r="69" customFormat="false" ht="13.8" hidden="false" customHeight="false" outlineLevel="0" collapsed="false">
      <c r="A69" s="33" t="n">
        <v>60</v>
      </c>
      <c r="B69" s="25" t="n">
        <v>58</v>
      </c>
      <c r="C69" s="25" t="n">
        <v>5205208</v>
      </c>
      <c r="D69" s="35" t="n">
        <v>2016</v>
      </c>
      <c r="E69" s="36" t="n">
        <f aca="false">IFERROR(VLOOKUP(B69,Ajustes_EDUCACAO!$A$2:$T$300,4,)+VLOOKUP(B69,Ajustes_EDUCACAO!$A$2:$T$300,5,),"SEM CERTIFICAÇÃO")</f>
        <v>12847329.75</v>
      </c>
      <c r="F69" s="37" t="n">
        <f aca="false">IF(M69=0,0,IF(E69="SEM CERTIFICAÇÃO",0,IFERROR(VLOOKUP(B69,Ajustes_FUNDEB!$A$2:$K$300,3,),0)))</f>
        <v>1938606.99</v>
      </c>
      <c r="G69" s="36" t="n">
        <f aca="false">IF(M69=0,0,IF(E69="SEM CERTIFICAÇÃO",0,IFERROR(VLOOKUP(B69,MDE_2016!$A$2:$E$300,5,),0)))</f>
        <v>3286.88</v>
      </c>
      <c r="H69" s="38" t="n">
        <f aca="false">IF(M69=0,0,IF(E69="SEM CERTIFICAÇÃO",0,IFERROR(((VLOOKUP(B69,Ajustes_EDUCACAO!$A$2:$J$300,6,) - G69)),0)))</f>
        <v>3282810.34</v>
      </c>
      <c r="I69" s="38" t="n">
        <f aca="false">IF(M69=0,0,IF(E69="SEM CERTIFICAÇÃO",0,IFERROR(VLOOKUP(B69,Ajustes_FUNDEB!$A$2:$K$300,5,),0)))</f>
        <v>1938606.99</v>
      </c>
      <c r="J69" s="37" t="n">
        <f aca="false">IF(M69=0,0,IF(E69="SEM CERTIFICAÇÃO",0,IFERROR(VLOOKUP(B69,Ajustes_FUNDEB!$A$2:$K$300,6,),0)))</f>
        <v>597053.95</v>
      </c>
      <c r="K69" s="39" t="n">
        <f aca="false">IF(M69=0,0,IF(E69="SEM CERTIFICAÇÃO",0,IFERROR(VLOOKUP(B69,Ajustes_EDUCACAO!$A$2:$K$300,7,),0)))</f>
        <v>-335211.45</v>
      </c>
      <c r="L69" s="40" t="n">
        <f aca="false">IFERROR(((G69+H69-K69)/E69*100),0)</f>
        <v>28.1872477819759</v>
      </c>
      <c r="M69" s="37" t="n">
        <f aca="false">IF(E69="SEM CERTIFICAÇÃO",0,IFERROR(VLOOKUP(B69,Ajustes_EDUCACAO!$A$2:$K$300,10,),0))</f>
        <v>28.19</v>
      </c>
    </row>
    <row r="70" customFormat="false" ht="13.8" hidden="false" customHeight="false" outlineLevel="0" collapsed="false">
      <c r="A70" s="33" t="n">
        <v>61</v>
      </c>
      <c r="B70" s="25" t="n">
        <v>59</v>
      </c>
      <c r="C70" s="25" t="n">
        <v>5205307</v>
      </c>
      <c r="D70" s="35" t="n">
        <v>2016</v>
      </c>
      <c r="E70" s="36" t="n">
        <f aca="false">IFERROR(VLOOKUP(B70,Ajustes_EDUCACAO!$A$2:$T$300,4,)+VLOOKUP(B70,Ajustes_EDUCACAO!$A$2:$T$300,5,),"SEM CERTIFICAÇÃO")</f>
        <v>22239165.79</v>
      </c>
      <c r="F70" s="37" t="n">
        <f aca="false">IF(M70=0,0,IF(E70="SEM CERTIFICAÇÃO",0,IFERROR(VLOOKUP(B70,Ajustes_FUNDEB!$A$2:$K$300,3,),0)))</f>
        <v>5254670.43</v>
      </c>
      <c r="G70" s="36" t="n">
        <f aca="false">IF(M70=0,0,IF(E70="SEM CERTIFICAÇÃO",0,IFERROR(VLOOKUP(B70,MDE_2016!$A$2:$E$300,5,),0)))</f>
        <v>55664.28</v>
      </c>
      <c r="H70" s="38" t="n">
        <f aca="false">IF(M70=0,0,IF(E70="SEM CERTIFICAÇÃO",0,IFERROR(((VLOOKUP(B70,Ajustes_EDUCACAO!$A$2:$J$300,6,) - G70)),0)))</f>
        <v>9656309.19</v>
      </c>
      <c r="I70" s="38" t="n">
        <f aca="false">IF(M70=0,0,IF(E70="SEM CERTIFICAÇÃO",0,IFERROR(VLOOKUP(B70,Ajustes_FUNDEB!$A$2:$K$300,5,),0)))</f>
        <v>4994970.98</v>
      </c>
      <c r="J70" s="37" t="n">
        <f aca="false">IF(M70=0,0,IF(E70="SEM CERTIFICAÇÃO",0,IFERROR(VLOOKUP(B70,Ajustes_FUNDEB!$A$2:$K$300,6,),0)))</f>
        <v>292965.92</v>
      </c>
      <c r="K70" s="39" t="n">
        <f aca="false">IF(M70=0,0,IF(E70="SEM CERTIFICAÇÃO",0,IFERROR(VLOOKUP(B70,Ajustes_EDUCACAO!$A$2:$K$300,7,),0)))</f>
        <v>1466684.44</v>
      </c>
      <c r="L70" s="40" t="n">
        <f aca="false">IFERROR(((G70+H70-K70)/E70*100),0)</f>
        <v>37.0755320044763</v>
      </c>
      <c r="M70" s="37" t="n">
        <f aca="false">IF(E70="SEM CERTIFICAÇÃO",0,IFERROR(VLOOKUP(B70,Ajustes_EDUCACAO!$A$2:$K$300,10,),0))</f>
        <v>37.08</v>
      </c>
    </row>
    <row r="71" customFormat="false" ht="13.8" hidden="false" customHeight="false" outlineLevel="0" collapsed="false">
      <c r="A71" s="33" t="n">
        <v>62</v>
      </c>
      <c r="B71" s="25" t="n">
        <v>60</v>
      </c>
      <c r="C71" s="25" t="n">
        <v>5205406</v>
      </c>
      <c r="D71" s="35" t="n">
        <v>2016</v>
      </c>
      <c r="E71" s="36" t="n">
        <f aca="false">IFERROR(VLOOKUP(B71,Ajustes_EDUCACAO!$A$2:$T$300,4,)+VLOOKUP(B71,Ajustes_EDUCACAO!$A$2:$T$300,5,),"SEM CERTIFICAÇÃO")</f>
        <v>33661071.19</v>
      </c>
      <c r="F71" s="37" t="n">
        <f aca="false">IF(M71=0,0,IF(E71="SEM CERTIFICAÇÃO",0,IFERROR(VLOOKUP(B71,Ajustes_FUNDEB!$A$2:$K$300,3,),0)))</f>
        <v>5129715.66</v>
      </c>
      <c r="G71" s="36" t="n">
        <f aca="false">IF(M71=0,0,IF(E71="SEM CERTIFICAÇÃO",0,IFERROR(VLOOKUP(B71,MDE_2016!$A$2:$E$300,5,),0)))</f>
        <v>424701.79</v>
      </c>
      <c r="H71" s="38" t="n">
        <f aca="false">IF(M71=0,0,IF(E71="SEM CERTIFICAÇÃO",0,IFERROR(((VLOOKUP(B71,Ajustes_EDUCACAO!$A$2:$J$300,6,) - G71)),0)))</f>
        <v>9219624.29</v>
      </c>
      <c r="I71" s="38" t="n">
        <f aca="false">IF(M71=0,0,IF(E71="SEM CERTIFICAÇÃO",0,IFERROR(VLOOKUP(B71,Ajustes_FUNDEB!$A$2:$K$300,5,),0)))</f>
        <v>4711272.73</v>
      </c>
      <c r="J71" s="37" t="n">
        <f aca="false">IF(M71=0,0,IF(E71="SEM CERTIFICAÇÃO",0,IFERROR(VLOOKUP(B71,Ajustes_FUNDEB!$A$2:$K$300,6,),0)))</f>
        <v>467870.45</v>
      </c>
      <c r="K71" s="39" t="n">
        <f aca="false">IF(M71=0,0,IF(E71="SEM CERTIFICAÇÃO",0,IFERROR(VLOOKUP(B71,Ajustes_EDUCACAO!$A$2:$K$300,7,),0)))</f>
        <v>796659.72</v>
      </c>
      <c r="L71" s="40" t="n">
        <f aca="false">IFERROR(((G71+H71-K71)/E71*100),0)</f>
        <v>26.2845656635801</v>
      </c>
      <c r="M71" s="37" t="n">
        <f aca="false">IF(E71="SEM CERTIFICAÇÃO",0,IFERROR(VLOOKUP(B71,Ajustes_EDUCACAO!$A$2:$K$300,10,),0))</f>
        <v>26.28</v>
      </c>
    </row>
    <row r="72" customFormat="false" ht="13.8" hidden="false" customHeight="false" outlineLevel="0" collapsed="false">
      <c r="A72" s="33" t="n">
        <v>63</v>
      </c>
      <c r="B72" s="25" t="n">
        <v>61</v>
      </c>
      <c r="C72" s="25" t="n">
        <v>5205455</v>
      </c>
      <c r="D72" s="35" t="n">
        <v>2016</v>
      </c>
      <c r="E72" s="36" t="n">
        <f aca="false">IFERROR(VLOOKUP(B72,Ajustes_EDUCACAO!$A$2:$T$300,4,)+VLOOKUP(B72,Ajustes_EDUCACAO!$A$2:$T$300,5,),"SEM CERTIFICAÇÃO")</f>
        <v>23542231.92</v>
      </c>
      <c r="F72" s="37" t="n">
        <f aca="false">IF(M72=0,0,IF(E72="SEM CERTIFICAÇÃO",0,IFERROR(VLOOKUP(B72,Ajustes_FUNDEB!$A$2:$K$300,3,),0)))</f>
        <v>2454061.5</v>
      </c>
      <c r="G72" s="36" t="n">
        <f aca="false">IF(M72=0,0,IF(E72="SEM CERTIFICAÇÃO",0,IFERROR(VLOOKUP(B72,MDE_2016!$A$2:$E$300,5,),0)))</f>
        <v>0</v>
      </c>
      <c r="H72" s="38" t="n">
        <f aca="false">IF(M72=0,0,IF(E72="SEM CERTIFICAÇÃO",0,IFERROR(((VLOOKUP(B72,Ajustes_EDUCACAO!$A$2:$J$300,6,) - G72)),0)))</f>
        <v>5666582.53</v>
      </c>
      <c r="I72" s="38" t="n">
        <f aca="false">IF(M72=0,0,IF(E72="SEM CERTIFICAÇÃO",0,IFERROR(VLOOKUP(B72,Ajustes_FUNDEB!$A$2:$K$300,5,),0)))</f>
        <v>1815586.25</v>
      </c>
      <c r="J72" s="37" t="n">
        <f aca="false">IF(M72=0,0,IF(E72="SEM CERTIFICAÇÃO",0,IFERROR(VLOOKUP(B72,Ajustes_FUNDEB!$A$2:$K$300,6,),0)))</f>
        <v>650006.39</v>
      </c>
      <c r="K72" s="39" t="n">
        <f aca="false">IF(M72=0,0,IF(E72="SEM CERTIFICAÇÃO",0,IFERROR(VLOOKUP(B72,Ajustes_EDUCACAO!$A$2:$K$300,7,),0)))</f>
        <v>-1303909.78</v>
      </c>
      <c r="L72" s="40" t="n">
        <f aca="false">IFERROR(((G72+H72-K72)/E72*100),0)</f>
        <v>29.6084599526789</v>
      </c>
      <c r="M72" s="37" t="n">
        <f aca="false">IF(E72="SEM CERTIFICAÇÃO",0,IFERROR(VLOOKUP(B72,Ajustes_EDUCACAO!$A$2:$K$300,10,),0))</f>
        <v>29.61</v>
      </c>
    </row>
    <row r="73" customFormat="false" ht="13.8" hidden="false" customHeight="false" outlineLevel="0" collapsed="false">
      <c r="A73" s="33" t="n">
        <v>64</v>
      </c>
      <c r="B73" s="25" t="n">
        <v>291</v>
      </c>
      <c r="C73" s="25" t="n">
        <v>5205471</v>
      </c>
      <c r="D73" s="35" t="n">
        <v>2016</v>
      </c>
      <c r="E73" s="36" t="n">
        <f aca="false">IFERROR(VLOOKUP(B73,Ajustes_EDUCACAO!$A$2:$T$300,4,)+VLOOKUP(B73,Ajustes_EDUCACAO!$A$2:$T$300,5,),"SEM CERTIFICAÇÃO")</f>
        <v>52367442.27</v>
      </c>
      <c r="F73" s="37" t="n">
        <f aca="false">IF(M73=0,0,IF(E73="SEM CERTIFICAÇÃO",0,IFERROR(VLOOKUP(B73,Ajustes_FUNDEB!$A$2:$K$300,3,),0)))</f>
        <v>7806580.45</v>
      </c>
      <c r="G73" s="36" t="n">
        <f aca="false">IF(M73=0,0,IF(E73="SEM CERTIFICAÇÃO",0,IFERROR(VLOOKUP(B73,MDE_2016!$A$2:$E$300,5,),0)))</f>
        <v>2089855.83</v>
      </c>
      <c r="H73" s="38" t="n">
        <f aca="false">IF(M73=0,0,IF(E73="SEM CERTIFICAÇÃO",0,IFERROR(((VLOOKUP(B73,Ajustes_EDUCACAO!$A$2:$J$300,6,) - G73)),0)))</f>
        <v>13091009.38</v>
      </c>
      <c r="I73" s="38" t="n">
        <f aca="false">IF(M73=0,0,IF(E73="SEM CERTIFICAÇÃO",0,IFERROR(VLOOKUP(B73,Ajustes_FUNDEB!$A$2:$K$300,5,),0)))</f>
        <v>5603026.44</v>
      </c>
      <c r="J73" s="37" t="n">
        <f aca="false">IF(M73=0,0,IF(E73="SEM CERTIFICAÇÃO",0,IFERROR(VLOOKUP(B73,Ajustes_FUNDEB!$A$2:$K$300,6,),0)))</f>
        <v>1911370.36</v>
      </c>
      <c r="K73" s="39" t="n">
        <f aca="false">IF(M73=0,0,IF(E73="SEM CERTIFICAÇÃO",0,IFERROR(VLOOKUP(B73,Ajustes_EDUCACAO!$A$2:$K$300,7,),0)))</f>
        <v>-462108.24</v>
      </c>
      <c r="L73" s="40" t="n">
        <f aca="false">IFERROR(((G73+H73-K73)/E73*100),0)</f>
        <v>29.8715628870067</v>
      </c>
      <c r="M73" s="37" t="n">
        <f aca="false">IF(E73="SEM CERTIFICAÇÃO",0,IFERROR(VLOOKUP(B73,Ajustes_EDUCACAO!$A$2:$K$300,10,),0))</f>
        <v>29.87</v>
      </c>
    </row>
    <row r="74" customFormat="false" ht="13.8" hidden="false" customHeight="false" outlineLevel="0" collapsed="false">
      <c r="A74" s="33" t="n">
        <v>65</v>
      </c>
      <c r="B74" s="25" t="n">
        <v>283</v>
      </c>
      <c r="C74" s="25" t="n">
        <v>5205497</v>
      </c>
      <c r="D74" s="35" t="n">
        <v>2016</v>
      </c>
      <c r="E74" s="36" t="n">
        <f aca="false">IFERROR(VLOOKUP(B74,Ajustes_EDUCACAO!$A$2:$T$300,4,)+VLOOKUP(B74,Ajustes_EDUCACAO!$A$2:$T$300,5,),"SEM CERTIFICAÇÃO")</f>
        <v>54692469.6</v>
      </c>
      <c r="F74" s="37" t="n">
        <f aca="false">IF(M74=0,0,IF(E74="SEM CERTIFICAÇÃO",0,IFERROR(VLOOKUP(B74,Ajustes_FUNDEB!$A$2:$K$300,3,),0)))</f>
        <v>37253988.16</v>
      </c>
      <c r="G74" s="36" t="n">
        <f aca="false">IF(M74=0,0,IF(E74="SEM CERTIFICAÇÃO",0,IFERROR(VLOOKUP(B74,MDE_2016!$A$2:$E$300,5,),0)))</f>
        <v>7226.09</v>
      </c>
      <c r="H74" s="38" t="n">
        <f aca="false">IF(M74=0,0,IF(E74="SEM CERTIFICAÇÃO",0,IFERROR(((VLOOKUP(B74,Ajustes_EDUCACAO!$A$2:$J$300,6,) - G74)),0)))</f>
        <v>42706690.91</v>
      </c>
      <c r="I74" s="38" t="n">
        <f aca="false">IF(M74=0,0,IF(E74="SEM CERTIFICAÇÃO",0,IFERROR(VLOOKUP(B74,Ajustes_FUNDEB!$A$2:$K$300,5,),0)))</f>
        <v>29463868.18</v>
      </c>
      <c r="J74" s="37" t="n">
        <f aca="false">IF(M74=0,0,IF(E74="SEM CERTIFICAÇÃO",0,IFERROR(VLOOKUP(B74,Ajustes_FUNDEB!$A$2:$K$300,6,),0)))</f>
        <v>5434044.84</v>
      </c>
      <c r="K74" s="39" t="n">
        <f aca="false">IF(M74=0,0,IF(E74="SEM CERTIFICAÇÃO",0,IFERROR(VLOOKUP(B74,Ajustes_EDUCACAO!$A$2:$K$300,7,),0)))</f>
        <v>30171724.76</v>
      </c>
      <c r="L74" s="40" t="n">
        <f aca="false">IFERROR(((G74+H74-K74)/E74*100),0)</f>
        <v>22.9322104701595</v>
      </c>
      <c r="M74" s="37" t="n">
        <f aca="false">IF(E74="SEM CERTIFICAÇÃO",0,IFERROR(VLOOKUP(B74,Ajustes_EDUCACAO!$A$2:$K$300,10,),0))</f>
        <v>22.93</v>
      </c>
    </row>
    <row r="75" customFormat="false" ht="13.8" hidden="false" customHeight="false" outlineLevel="0" collapsed="false">
      <c r="A75" s="33" t="n">
        <v>66</v>
      </c>
      <c r="B75" s="25" t="n">
        <v>275</v>
      </c>
      <c r="C75" s="25" t="n">
        <v>5205513</v>
      </c>
      <c r="D75" s="35" t="n">
        <v>2016</v>
      </c>
      <c r="E75" s="36" t="n">
        <f aca="false">IFERROR(VLOOKUP(B75,Ajustes_EDUCACAO!$A$2:$T$300,4,)+VLOOKUP(B75,Ajustes_EDUCACAO!$A$2:$T$300,5,),"SEM CERTIFICAÇÃO")</f>
        <v>28846615.48</v>
      </c>
      <c r="F75" s="37" t="n">
        <f aca="false">IF(M75=0,0,IF(E75="SEM CERTIFICAÇÃO",0,IFERROR(VLOOKUP(B75,Ajustes_FUNDEB!$A$2:$K$300,3,),0)))</f>
        <v>12592962.94</v>
      </c>
      <c r="G75" s="36" t="n">
        <f aca="false">IF(M75=0,0,IF(E75="SEM CERTIFICAÇÃO",0,IFERROR(VLOOKUP(B75,MDE_2016!$A$2:$E$300,5,),0)))</f>
        <v>12133.2</v>
      </c>
      <c r="H75" s="38" t="n">
        <f aca="false">IF(M75=0,0,IF(E75="SEM CERTIFICAÇÃO",0,IFERROR(((VLOOKUP(B75,Ajustes_EDUCACAO!$A$2:$J$300,6,) - G75)),0)))</f>
        <v>15748299.47</v>
      </c>
      <c r="I75" s="38" t="n">
        <f aca="false">IF(M75=0,0,IF(E75="SEM CERTIFICAÇÃO",0,IFERROR(VLOOKUP(B75,Ajustes_FUNDEB!$A$2:$K$300,5,),0)))</f>
        <v>9469667.1</v>
      </c>
      <c r="J75" s="37" t="n">
        <f aca="false">IF(M75=0,0,IF(E75="SEM CERTIFICAÇÃO",0,IFERROR(VLOOKUP(B75,Ajustes_FUNDEB!$A$2:$K$300,6,),0)))</f>
        <v>3557531.95</v>
      </c>
      <c r="K75" s="39" t="n">
        <f aca="false">IF(M75=0,0,IF(E75="SEM CERTIFICAÇÃO",0,IFERROR(VLOOKUP(B75,Ajustes_EDUCACAO!$A$2:$K$300,7,),0)))</f>
        <v>8087387.78</v>
      </c>
      <c r="L75" s="40" t="n">
        <f aca="false">IFERROR(((G75+H75-K75)/E75*100),0)</f>
        <v>26.5994632726321</v>
      </c>
      <c r="M75" s="37" t="n">
        <f aca="false">IF(E75="SEM CERTIFICAÇÃO",0,IFERROR(VLOOKUP(B75,Ajustes_EDUCACAO!$A$2:$K$300,10,),0))</f>
        <v>26.6</v>
      </c>
    </row>
    <row r="76" customFormat="false" ht="13.8" hidden="false" customHeight="false" outlineLevel="0" collapsed="false">
      <c r="A76" s="33" t="n">
        <v>67</v>
      </c>
      <c r="B76" s="25" t="n">
        <v>62</v>
      </c>
      <c r="C76" s="25" t="n">
        <v>5205521</v>
      </c>
      <c r="D76" s="35" t="n">
        <v>2016</v>
      </c>
      <c r="E76" s="36" t="n">
        <f aca="false">IFERROR(VLOOKUP(B76,Ajustes_EDUCACAO!$A$2:$T$300,4,)+VLOOKUP(B76,Ajustes_EDUCACAO!$A$2:$T$300,5,),"SEM CERTIFICAÇÃO")</f>
        <v>12633635.37</v>
      </c>
      <c r="F76" s="37" t="n">
        <f aca="false">IF(M76=0,0,IF(E76="SEM CERTIFICAÇÃO",0,IFERROR(VLOOKUP(B76,Ajustes_FUNDEB!$A$2:$K$300,3,),0)))</f>
        <v>1710287.18</v>
      </c>
      <c r="G76" s="36" t="n">
        <f aca="false">IF(M76=0,0,IF(E76="SEM CERTIFICAÇÃO",0,IFERROR(VLOOKUP(B76,MDE_2016!$A$2:$E$300,5,),0)))</f>
        <v>0</v>
      </c>
      <c r="H76" s="38" t="n">
        <f aca="false">IF(M76=0,0,IF(E76="SEM CERTIFICAÇÃO",0,IFERROR(((VLOOKUP(B76,Ajustes_EDUCACAO!$A$2:$J$300,6,) - G76)),0)))</f>
        <v>4436266.34</v>
      </c>
      <c r="I76" s="38" t="n">
        <f aca="false">IF(M76=0,0,IF(E76="SEM CERTIFICAÇÃO",0,IFERROR(VLOOKUP(B76,Ajustes_FUNDEB!$A$2:$K$300,5,),0)))</f>
        <v>1295285.67</v>
      </c>
      <c r="J76" s="37" t="n">
        <f aca="false">IF(M76=0,0,IF(E76="SEM CERTIFICAÇÃO",0,IFERROR(VLOOKUP(B76,Ajustes_FUNDEB!$A$2:$K$300,6,),0)))</f>
        <v>308769.47</v>
      </c>
      <c r="K76" s="39" t="n">
        <f aca="false">IF(M76=0,0,IF(E76="SEM CERTIFICAÇÃO",0,IFERROR(VLOOKUP(B76,Ajustes_EDUCACAO!$A$2:$K$300,7,),0)))</f>
        <v>-376384.02</v>
      </c>
      <c r="L76" s="40" t="n">
        <f aca="false">IFERROR(((G76+H76-K76)/E76*100),0)</f>
        <v>38.0939469840026</v>
      </c>
      <c r="M76" s="37" t="n">
        <f aca="false">IF(E76="SEM CERTIFICAÇÃO",0,IFERROR(VLOOKUP(B76,Ajustes_EDUCACAO!$A$2:$K$300,10,),0))</f>
        <v>38.09</v>
      </c>
    </row>
    <row r="77" customFormat="false" ht="13.8" hidden="false" customHeight="false" outlineLevel="0" collapsed="false">
      <c r="A77" s="33" t="n">
        <v>68</v>
      </c>
      <c r="B77" s="25" t="n">
        <v>63</v>
      </c>
      <c r="C77" s="25" t="n">
        <v>5205703</v>
      </c>
      <c r="D77" s="35" t="n">
        <v>2016</v>
      </c>
      <c r="E77" s="36" t="n">
        <f aca="false">IFERROR(VLOOKUP(B77,Ajustes_EDUCACAO!$A$2:$T$300,4,)+VLOOKUP(B77,Ajustes_EDUCACAO!$A$2:$T$300,5,),"SEM CERTIFICAÇÃO")</f>
        <v>10845023.31</v>
      </c>
      <c r="F77" s="37" t="n">
        <f aca="false">IF(M77=0,0,IF(E77="SEM CERTIFICAÇÃO",0,IFERROR(VLOOKUP(B77,Ajustes_FUNDEB!$A$2:$K$300,3,),0)))</f>
        <v>812031.72</v>
      </c>
      <c r="G77" s="36" t="n">
        <f aca="false">IF(M77=0,0,IF(E77="SEM CERTIFICAÇÃO",0,IFERROR(VLOOKUP(B77,MDE_2016!$A$2:$E$300,5,),0)))</f>
        <v>10840</v>
      </c>
      <c r="H77" s="38" t="n">
        <f aca="false">IF(M77=0,0,IF(E77="SEM CERTIFICAÇÃO",0,IFERROR(((VLOOKUP(B77,Ajustes_EDUCACAO!$A$2:$J$300,6,) - G77)),0)))</f>
        <v>1911142.43</v>
      </c>
      <c r="I77" s="38" t="n">
        <f aca="false">IF(M77=0,0,IF(E77="SEM CERTIFICAÇÃO",0,IFERROR(VLOOKUP(B77,Ajustes_FUNDEB!$A$2:$K$300,5,),0)))</f>
        <v>655179.81</v>
      </c>
      <c r="J77" s="37" t="n">
        <f aca="false">IF(M77=0,0,IF(E77="SEM CERTIFICAÇÃO",0,IFERROR(VLOOKUP(B77,Ajustes_FUNDEB!$A$2:$K$300,6,),0)))</f>
        <v>209794.7</v>
      </c>
      <c r="K77" s="39" t="n">
        <f aca="false">IF(M77=0,0,IF(E77="SEM CERTIFICAÇÃO",0,IFERROR(VLOOKUP(B77,Ajustes_EDUCACAO!$A$2:$K$300,7,),0)))</f>
        <v>-1039372.16</v>
      </c>
      <c r="L77" s="40" t="n">
        <f aca="false">IFERROR(((G77+H77-K77)/E77*100),0)</f>
        <v>27.3061154904977</v>
      </c>
      <c r="M77" s="37" t="n">
        <f aca="false">IF(E77="SEM CERTIFICAÇÃO",0,IFERROR(VLOOKUP(B77,Ajustes_EDUCACAO!$A$2:$K$300,10,),0))</f>
        <v>27.31</v>
      </c>
    </row>
    <row r="78" customFormat="false" ht="13.8" hidden="false" customHeight="false" outlineLevel="0" collapsed="false">
      <c r="A78" s="33" t="n">
        <v>69</v>
      </c>
      <c r="B78" s="25" t="n">
        <v>64</v>
      </c>
      <c r="C78" s="25" t="n">
        <v>5205802</v>
      </c>
      <c r="D78" s="35" t="n">
        <v>2016</v>
      </c>
      <c r="E78" s="36" t="n">
        <f aca="false">IFERROR(VLOOKUP(B78,Ajustes_EDUCACAO!$A$2:$T$300,4,)+VLOOKUP(B78,Ajustes_EDUCACAO!$A$2:$T$300,5,),"SEM CERTIFICAÇÃO")</f>
        <v>18166721.78</v>
      </c>
      <c r="F78" s="37" t="n">
        <f aca="false">IF(M78=0,0,IF(E78="SEM CERTIFICAÇÃO",0,IFERROR(VLOOKUP(B78,Ajustes_FUNDEB!$A$2:$K$300,3,),0)))</f>
        <v>3429048.73</v>
      </c>
      <c r="G78" s="36" t="n">
        <f aca="false">IF(M78=0,0,IF(E78="SEM CERTIFICAÇÃO",0,IFERROR(VLOOKUP(B78,MDE_2016!$A$2:$E$300,5,),0)))</f>
        <v>0</v>
      </c>
      <c r="H78" s="38" t="n">
        <f aca="false">IF(M78=0,0,IF(E78="SEM CERTIFICAÇÃO",0,IFERROR(((VLOOKUP(B78,Ajustes_EDUCACAO!$A$2:$J$300,6,) - G78)),0)))</f>
        <v>5276058.97</v>
      </c>
      <c r="I78" s="38" t="n">
        <f aca="false">IF(M78=0,0,IF(E78="SEM CERTIFICAÇÃO",0,IFERROR(VLOOKUP(B78,Ajustes_FUNDEB!$A$2:$K$300,5,),0)))</f>
        <v>3008479.71</v>
      </c>
      <c r="J78" s="37" t="n">
        <f aca="false">IF(M78=0,0,IF(E78="SEM CERTIFICAÇÃO",0,IFERROR(VLOOKUP(B78,Ajustes_FUNDEB!$A$2:$K$300,6,),0)))</f>
        <v>390581.57</v>
      </c>
      <c r="K78" s="39" t="n">
        <f aca="false">IF(M78=0,0,IF(E78="SEM CERTIFICAÇÃO",0,IFERROR(VLOOKUP(B78,Ajustes_EDUCACAO!$A$2:$K$300,7,),0)))</f>
        <v>264451.91</v>
      </c>
      <c r="L78" s="40" t="n">
        <f aca="false">IFERROR(((G78+H78-K78)/E78*100),0)</f>
        <v>27.5867441616095</v>
      </c>
      <c r="M78" s="37" t="n">
        <f aca="false">IF(E78="SEM CERTIFICAÇÃO",0,IFERROR(VLOOKUP(B78,Ajustes_EDUCACAO!$A$2:$K$300,10,),0))</f>
        <v>27.59</v>
      </c>
    </row>
    <row r="79" customFormat="false" ht="13.8" hidden="false" customHeight="false" outlineLevel="0" collapsed="false">
      <c r="A79" s="33" t="n">
        <v>70</v>
      </c>
      <c r="B79" s="25" t="n">
        <v>65</v>
      </c>
      <c r="C79" s="25" t="n">
        <v>5205901</v>
      </c>
      <c r="D79" s="35" t="n">
        <v>2016</v>
      </c>
      <c r="E79" s="36" t="n">
        <f aca="false">IFERROR(VLOOKUP(B79,Ajustes_EDUCACAO!$A$2:$T$300,4,)+VLOOKUP(B79,Ajustes_EDUCACAO!$A$2:$T$300,5,),"SEM CERTIFICAÇÃO")</f>
        <v>24535655.89</v>
      </c>
      <c r="F79" s="37" t="n">
        <f aca="false">IF(M79=0,0,IF(E79="SEM CERTIFICAÇÃO",0,IFERROR(VLOOKUP(B79,Ajustes_FUNDEB!$A$2:$K$300,3,),0)))</f>
        <v>4201297.25</v>
      </c>
      <c r="G79" s="36" t="n">
        <f aca="false">IF(M79=0,0,IF(E79="SEM CERTIFICAÇÃO",0,IFERROR(VLOOKUP(B79,MDE_2016!$A$2:$E$300,5,),0)))</f>
        <v>379819.67</v>
      </c>
      <c r="H79" s="38" t="n">
        <f aca="false">IF(M79=0,0,IF(E79="SEM CERTIFICAÇÃO",0,IFERROR(((VLOOKUP(B79,Ajustes_EDUCACAO!$A$2:$J$300,6,) - G79)),0)))</f>
        <v>7925855.91</v>
      </c>
      <c r="I79" s="38" t="n">
        <f aca="false">IF(M79=0,0,IF(E79="SEM CERTIFICAÇÃO",0,IFERROR(VLOOKUP(B79,Ajustes_FUNDEB!$A$2:$K$300,5,),0)))</f>
        <v>3010197.29</v>
      </c>
      <c r="J79" s="37" t="n">
        <f aca="false">IF(M79=0,0,IF(E79="SEM CERTIFICAÇÃO",0,IFERROR(VLOOKUP(B79,Ajustes_FUNDEB!$A$2:$K$300,6,),0)))</f>
        <v>1218509.52</v>
      </c>
      <c r="K79" s="39" t="n">
        <f aca="false">IF(M79=0,0,IF(E79="SEM CERTIFICAÇÃO",0,IFERROR(VLOOKUP(B79,Ajustes_EDUCACAO!$A$2:$K$300,7,),0)))</f>
        <v>-162825.06</v>
      </c>
      <c r="L79" s="40" t="n">
        <f aca="false">IFERROR(((G79+H79-K79)/E79*100),0)</f>
        <v>34.5150774773113</v>
      </c>
      <c r="M79" s="37" t="n">
        <f aca="false">IF(E79="SEM CERTIFICAÇÃO",0,IFERROR(VLOOKUP(B79,Ajustes_EDUCACAO!$A$2:$K$300,10,),0))</f>
        <v>34.52</v>
      </c>
    </row>
    <row r="80" customFormat="false" ht="13.8" hidden="false" customHeight="false" outlineLevel="0" collapsed="false">
      <c r="A80" s="33" t="n">
        <v>71</v>
      </c>
      <c r="B80" s="25" t="n">
        <v>66</v>
      </c>
      <c r="C80" s="25" t="n">
        <v>5206206</v>
      </c>
      <c r="D80" s="35" t="n">
        <v>2016</v>
      </c>
      <c r="E80" s="36" t="n">
        <f aca="false">IFERROR(VLOOKUP(B80,Ajustes_EDUCACAO!$A$2:$T$300,4,)+VLOOKUP(B80,Ajustes_EDUCACAO!$A$2:$T$300,5,),"SEM CERTIFICAÇÃO")</f>
        <v>99384632.23</v>
      </c>
      <c r="F80" s="37" t="n">
        <f aca="false">IF(M80=0,0,IF(E80="SEM CERTIFICAÇÃO",0,IFERROR(VLOOKUP(B80,Ajustes_FUNDEB!$A$2:$K$300,3,),0)))</f>
        <v>36892262.57</v>
      </c>
      <c r="G80" s="36" t="n">
        <f aca="false">IF(M80=0,0,IF(E80="SEM CERTIFICAÇÃO",0,IFERROR(VLOOKUP(B80,MDE_2016!$A$2:$E$300,5,),0)))</f>
        <v>225323.56</v>
      </c>
      <c r="H80" s="38" t="n">
        <f aca="false">IF(M80=0,0,IF(E80="SEM CERTIFICAÇÃO",0,IFERROR(((VLOOKUP(B80,Ajustes_EDUCACAO!$A$2:$J$300,6,) - G80)),0)))</f>
        <v>46887778.48</v>
      </c>
      <c r="I80" s="38" t="n">
        <f aca="false">IF(M80=0,0,IF(E80="SEM CERTIFICAÇÃO",0,IFERROR(VLOOKUP(B80,Ajustes_FUNDEB!$A$2:$K$300,5,),0)))</f>
        <v>28922633.07</v>
      </c>
      <c r="J80" s="37" t="n">
        <f aca="false">IF(M80=0,0,IF(E80="SEM CERTIFICAÇÃO",0,IFERROR(VLOOKUP(B80,Ajustes_FUNDEB!$A$2:$K$300,6,),0)))</f>
        <v>9129281.76</v>
      </c>
      <c r="K80" s="39" t="n">
        <f aca="false">IF(M80=0,0,IF(E80="SEM CERTIFICAÇÃO",0,IFERROR(VLOOKUP(B80,Ajustes_EDUCACAO!$A$2:$K$300,7,),0)))</f>
        <v>22611523.35</v>
      </c>
      <c r="L80" s="40" t="n">
        <f aca="false">IFERROR(((G80+H80-K80)/E80*100),0)</f>
        <v>24.6532870728922</v>
      </c>
      <c r="M80" s="37" t="n">
        <f aca="false">IF(E80="SEM CERTIFICAÇÃO",0,IFERROR(VLOOKUP(B80,Ajustes_EDUCACAO!$A$2:$K$300,10,),0))</f>
        <v>24.65</v>
      </c>
    </row>
    <row r="81" customFormat="false" ht="13.8" hidden="false" customHeight="false" outlineLevel="0" collapsed="false">
      <c r="A81" s="33" t="n">
        <v>72</v>
      </c>
      <c r="B81" s="25" t="n">
        <v>67</v>
      </c>
      <c r="C81" s="25" t="n">
        <v>5206305</v>
      </c>
      <c r="D81" s="35" t="n">
        <v>2016</v>
      </c>
      <c r="E81" s="36" t="n">
        <f aca="false">IFERROR(VLOOKUP(B81,Ajustes_EDUCACAO!$A$2:$T$300,4,)+VLOOKUP(B81,Ajustes_EDUCACAO!$A$2:$T$300,5,),"SEM CERTIFICAÇÃO")</f>
        <v>14735294.55</v>
      </c>
      <c r="F81" s="37" t="n">
        <f aca="false">IF(M81=0,0,IF(E81="SEM CERTIFICAÇÃO",0,IFERROR(VLOOKUP(B81,Ajustes_FUNDEB!$A$2:$K$300,3,),0)))</f>
        <v>2322882.91</v>
      </c>
      <c r="G81" s="36" t="n">
        <f aca="false">IF(M81=0,0,IF(E81="SEM CERTIFICAÇÃO",0,IFERROR(VLOOKUP(B81,MDE_2016!$A$2:$E$300,5,),0)))</f>
        <v>0</v>
      </c>
      <c r="H81" s="38" t="n">
        <f aca="false">IF(M81=0,0,IF(E81="SEM CERTIFICAÇÃO",0,IFERROR(((VLOOKUP(B81,Ajustes_EDUCACAO!$A$2:$J$300,6,) - G81)),0)))</f>
        <v>3703376.49</v>
      </c>
      <c r="I81" s="38" t="n">
        <f aca="false">IF(M81=0,0,IF(E81="SEM CERTIFICAÇÃO",0,IFERROR(VLOOKUP(B81,Ajustes_FUNDEB!$A$2:$K$300,5,),0)))</f>
        <v>1523957.11</v>
      </c>
      <c r="J81" s="37" t="n">
        <f aca="false">IF(M81=0,0,IF(E81="SEM CERTIFICAÇÃO",0,IFERROR(VLOOKUP(B81,Ajustes_FUNDEB!$A$2:$K$300,6,),0)))</f>
        <v>834287.04</v>
      </c>
      <c r="K81" s="39" t="n">
        <f aca="false">IF(M81=0,0,IF(E81="SEM CERTIFICAÇÃO",0,IFERROR(VLOOKUP(B81,Ajustes_EDUCACAO!$A$2:$K$300,7,),0)))</f>
        <v>-188243.35</v>
      </c>
      <c r="L81" s="40" t="n">
        <f aca="false">IFERROR(((G81+H81-K81)/E81*100),0)</f>
        <v>26.4101937480442</v>
      </c>
      <c r="M81" s="37" t="n">
        <f aca="false">IF(E81="SEM CERTIFICAÇÃO",0,IFERROR(VLOOKUP(B81,Ajustes_EDUCACAO!$A$2:$K$300,10,),0))</f>
        <v>26.41</v>
      </c>
    </row>
    <row r="82" customFormat="false" ht="13.8" hidden="false" customHeight="false" outlineLevel="0" collapsed="false">
      <c r="A82" s="61" t="n">
        <v>73</v>
      </c>
      <c r="B82" s="45" t="n">
        <v>68</v>
      </c>
      <c r="C82" s="45" t="n">
        <v>5206404</v>
      </c>
      <c r="D82" s="62" t="n">
        <v>2016</v>
      </c>
      <c r="E82" s="47" t="n">
        <v>1</v>
      </c>
      <c r="F82" s="47" t="n">
        <v>1</v>
      </c>
      <c r="G82" s="47" t="n">
        <v>1</v>
      </c>
      <c r="H82" s="47" t="n">
        <v>1</v>
      </c>
      <c r="I82" s="47" t="n">
        <v>1</v>
      </c>
      <c r="J82" s="47" t="n">
        <v>1</v>
      </c>
      <c r="K82" s="47" t="n">
        <v>1</v>
      </c>
      <c r="L82" s="47" t="n">
        <v>1</v>
      </c>
      <c r="M82" s="47" t="n">
        <v>1</v>
      </c>
      <c r="N82" s="49" t="s">
        <v>16</v>
      </c>
    </row>
    <row r="83" customFormat="false" ht="13.8" hidden="false" customHeight="false" outlineLevel="0" collapsed="false">
      <c r="A83" s="33" t="n">
        <v>74</v>
      </c>
      <c r="B83" s="25" t="n">
        <v>69</v>
      </c>
      <c r="C83" s="25" t="n">
        <v>5206503</v>
      </c>
      <c r="D83" s="35" t="n">
        <v>2016</v>
      </c>
      <c r="E83" s="36" t="n">
        <f aca="false">IFERROR(VLOOKUP(B83,Ajustes_EDUCACAO!$A$2:$T$300,4,)+VLOOKUP(B83,Ajustes_EDUCACAO!$A$2:$T$300,5,),"SEM CERTIFICAÇÃO")</f>
        <v>10624529.72</v>
      </c>
      <c r="F83" s="37" t="n">
        <f aca="false">IF(M83=0,0,IF(E83="SEM CERTIFICAÇÃO",0,IFERROR(VLOOKUP(B83,Ajustes_FUNDEB!$A$2:$K$300,3,),0)))</f>
        <v>978673.91</v>
      </c>
      <c r="G83" s="36" t="n">
        <f aca="false">IF(M83=0,0,IF(E83="SEM CERTIFICAÇÃO",0,IFERROR(VLOOKUP(B83,MDE_2016!$A$2:$E$300,5,),0)))</f>
        <v>28970.51</v>
      </c>
      <c r="H83" s="38" t="n">
        <f aca="false">IF(M83=0,0,IF(E83="SEM CERTIFICAÇÃO",0,IFERROR(((VLOOKUP(B83,Ajustes_EDUCACAO!$A$2:$J$300,6,) - G83)),0)))</f>
        <v>2020428.94</v>
      </c>
      <c r="I83" s="38" t="n">
        <f aca="false">IF(M83=0,0,IF(E83="SEM CERTIFICAÇÃO",0,IFERROR(VLOOKUP(B83,Ajustes_FUNDEB!$A$2:$K$300,5,),0)))</f>
        <v>585412.51</v>
      </c>
      <c r="J83" s="37" t="n">
        <f aca="false">IF(M83=0,0,IF(E83="SEM CERTIFICAÇÃO",0,IFERROR(VLOOKUP(B83,Ajustes_FUNDEB!$A$2:$K$300,6,),0)))</f>
        <v>399268.41</v>
      </c>
      <c r="K83" s="39" t="n">
        <f aca="false">IF(M83=0,0,IF(E83="SEM CERTIFICAÇÃO",0,IFERROR(VLOOKUP(B83,Ajustes_EDUCACAO!$A$2:$K$300,7,),0)))</f>
        <v>-898683.13</v>
      </c>
      <c r="L83" s="40" t="n">
        <f aca="false">IFERROR(((G83+H83-K83)/E83*100),0)</f>
        <v>27.7478877436845</v>
      </c>
      <c r="M83" s="37" t="n">
        <f aca="false">IF(E83="SEM CERTIFICAÇÃO",0,IFERROR(VLOOKUP(B83,Ajustes_EDUCACAO!$A$2:$K$300,10,),0))</f>
        <v>27.75</v>
      </c>
    </row>
    <row r="84" customFormat="false" ht="13.8" hidden="false" customHeight="false" outlineLevel="0" collapsed="false">
      <c r="A84" s="33" t="n">
        <v>75</v>
      </c>
      <c r="B84" s="25" t="n">
        <v>70</v>
      </c>
      <c r="C84" s="25" t="n">
        <v>5206602</v>
      </c>
      <c r="D84" s="35" t="n">
        <v>2016</v>
      </c>
      <c r="E84" s="36" t="n">
        <f aca="false">IFERROR(VLOOKUP(B84,Ajustes_EDUCACAO!$A$2:$T$300,4,)+VLOOKUP(B84,Ajustes_EDUCACAO!$A$2:$T$300,5,),"SEM CERTIFICAÇÃO")</f>
        <v>11383406.54</v>
      </c>
      <c r="F84" s="37" t="n">
        <f aca="false">IF(M84=0,0,IF(E84="SEM CERTIFICAÇÃO",0,IFERROR(VLOOKUP(B84,Ajustes_FUNDEB!$A$2:$K$300,3,),0)))</f>
        <v>380348.83</v>
      </c>
      <c r="G84" s="36" t="n">
        <f aca="false">IF(M84=0,0,IF(E84="SEM CERTIFICAÇÃO",0,IFERROR(VLOOKUP(B84,MDE_2016!$A$2:$E$300,5,),0)))</f>
        <v>610119.36</v>
      </c>
      <c r="H84" s="38" t="n">
        <f aca="false">IF(M84=0,0,IF(E84="SEM CERTIFICAÇÃO",0,IFERROR(((VLOOKUP(B84,Ajustes_EDUCACAO!$A$2:$J$300,6,) - G84)),0)))</f>
        <v>860334.44</v>
      </c>
      <c r="I84" s="38" t="n">
        <f aca="false">IF(M84=0,0,IF(E84="SEM CERTIFICAÇÃO",0,IFERROR(VLOOKUP(B84,Ajustes_FUNDEB!$A$2:$K$300,5,),0)))</f>
        <v>364677.53</v>
      </c>
      <c r="J84" s="37" t="n">
        <f aca="false">IF(M84=0,0,IF(E84="SEM CERTIFICAÇÃO",0,IFERROR(VLOOKUP(B84,Ajustes_FUNDEB!$A$2:$K$300,6,),0)))</f>
        <v>1490.47</v>
      </c>
      <c r="K84" s="39" t="n">
        <f aca="false">IF(M84=0,0,IF(E84="SEM CERTIFICAÇÃO",0,IFERROR(VLOOKUP(B84,Ajustes_EDUCACAO!$A$2:$K$300,7,),0)))</f>
        <v>-1545825.84</v>
      </c>
      <c r="L84" s="40" t="n">
        <f aca="false">IFERROR(((G84+H84-K84)/E84*100),0)</f>
        <v>26.4971617186923</v>
      </c>
      <c r="M84" s="37" t="n">
        <f aca="false">IF(E84="SEM CERTIFICAÇÃO",0,IFERROR(VLOOKUP(B84,Ajustes_EDUCACAO!$A$2:$K$300,10,),0))</f>
        <v>26.5</v>
      </c>
    </row>
    <row r="85" customFormat="false" ht="13.8" hidden="false" customHeight="false" outlineLevel="0" collapsed="false">
      <c r="A85" s="33" t="n">
        <v>76</v>
      </c>
      <c r="B85" s="25" t="n">
        <v>71</v>
      </c>
      <c r="C85" s="25" t="n">
        <v>5206701</v>
      </c>
      <c r="D85" s="35" t="n">
        <v>2016</v>
      </c>
      <c r="E85" s="36" t="n">
        <f aca="false">IFERROR(VLOOKUP(B85,Ajustes_EDUCACAO!$A$2:$T$300,4,)+VLOOKUP(B85,Ajustes_EDUCACAO!$A$2:$T$300,5,),"SEM CERTIFICAÇÃO")</f>
        <v>10877010.94</v>
      </c>
      <c r="F85" s="37" t="n">
        <f aca="false">IF(M85=0,0,IF(E85="SEM CERTIFICAÇÃO",0,IFERROR(VLOOKUP(B85,Ajustes_FUNDEB!$A$2:$K$300,3,),0)))</f>
        <v>1175355.03</v>
      </c>
      <c r="G85" s="36" t="n">
        <f aca="false">IF(M85=0,0,IF(E85="SEM CERTIFICAÇÃO",0,IFERROR(VLOOKUP(B85,MDE_2016!$A$2:$E$300,5,),0)))</f>
        <v>0</v>
      </c>
      <c r="H85" s="38" t="n">
        <f aca="false">IF(M85=0,0,IF(E85="SEM CERTIFICAÇÃO",0,IFERROR(((VLOOKUP(B85,Ajustes_EDUCACAO!$A$2:$J$300,6,) - G85)),0)))</f>
        <v>1971278.15</v>
      </c>
      <c r="I85" s="38" t="n">
        <f aca="false">IF(M85=0,0,IF(E85="SEM CERTIFICAÇÃO",0,IFERROR(VLOOKUP(B85,Ajustes_FUNDEB!$A$2:$K$300,5,),0)))</f>
        <v>856399.9</v>
      </c>
      <c r="J85" s="37" t="n">
        <f aca="false">IF(M85=0,0,IF(E85="SEM CERTIFICAÇÃO",0,IFERROR(VLOOKUP(B85,Ajustes_FUNDEB!$A$2:$K$300,6,),0)))</f>
        <v>339000.82</v>
      </c>
      <c r="K85" s="39" t="n">
        <f aca="false">IF(M85=0,0,IF(E85="SEM CERTIFICAÇÃO",0,IFERROR(VLOOKUP(B85,Ajustes_EDUCACAO!$A$2:$K$300,7,),0)))</f>
        <v>-565494.17</v>
      </c>
      <c r="L85" s="40" t="n">
        <f aca="false">IFERROR(((G85+H85-K85)/E85*100),0)</f>
        <v>23.3223293972342</v>
      </c>
      <c r="M85" s="37" t="n">
        <f aca="false">IF(E85="SEM CERTIFICAÇÃO",0,IFERROR(VLOOKUP(B85,Ajustes_EDUCACAO!$A$2:$K$300,10,),0))</f>
        <v>23.32</v>
      </c>
    </row>
    <row r="86" customFormat="false" ht="13.8" hidden="false" customHeight="false" outlineLevel="0" collapsed="false">
      <c r="A86" s="33" t="n">
        <v>77</v>
      </c>
      <c r="B86" s="25" t="n">
        <v>72</v>
      </c>
      <c r="C86" s="25" t="n">
        <v>5206800</v>
      </c>
      <c r="D86" s="35" t="n">
        <v>2016</v>
      </c>
      <c r="E86" s="36" t="n">
        <f aca="false">IFERROR(VLOOKUP(B86,Ajustes_EDUCACAO!$A$2:$T$300,4,)+VLOOKUP(B86,Ajustes_EDUCACAO!$A$2:$T$300,5,),"SEM CERTIFICAÇÃO")</f>
        <v>10821117.18</v>
      </c>
      <c r="F86" s="37" t="n">
        <f aca="false">IF(M86=0,0,IF(E86="SEM CERTIFICAÇÃO",0,IFERROR(VLOOKUP(B86,Ajustes_FUNDEB!$A$2:$K$300,3,),0)))</f>
        <v>1084412.82</v>
      </c>
      <c r="G86" s="36" t="n">
        <f aca="false">IF(M86=0,0,IF(E86="SEM CERTIFICAÇÃO",0,IFERROR(VLOOKUP(B86,MDE_2016!$A$2:$E$300,5,),0)))</f>
        <v>41758.63</v>
      </c>
      <c r="H86" s="38" t="n">
        <f aca="false">IF(M86=0,0,IF(E86="SEM CERTIFICAÇÃO",0,IFERROR(((VLOOKUP(B86,Ajustes_EDUCACAO!$A$2:$J$300,6,) - G86)),0)))</f>
        <v>1748447.1</v>
      </c>
      <c r="I86" s="38" t="n">
        <f aca="false">IF(M86=0,0,IF(E86="SEM CERTIFICAÇÃO",0,IFERROR(VLOOKUP(B86,Ajustes_FUNDEB!$A$2:$K$300,5,),0)))</f>
        <v>895683.93</v>
      </c>
      <c r="J86" s="37" t="n">
        <f aca="false">IF(M86=0,0,IF(E86="SEM CERTIFICAÇÃO",0,IFERROR(VLOOKUP(B86,Ajustes_FUNDEB!$A$2:$K$300,6,),0)))</f>
        <v>243648.65</v>
      </c>
      <c r="K86" s="39" t="n">
        <f aca="false">IF(M86=0,0,IF(E86="SEM CERTIFICAÇÃO",0,IFERROR(VLOOKUP(B86,Ajustes_EDUCACAO!$A$2:$K$300,7,),0)))</f>
        <v>-792387.33</v>
      </c>
      <c r="L86" s="40" t="n">
        <f aca="false">IFERROR(((G86+H86-K86)/E86*100),0)</f>
        <v>23.8662331905364</v>
      </c>
      <c r="M86" s="37" t="n">
        <f aca="false">IF(E86="SEM CERTIFICAÇÃO",0,IFERROR(VLOOKUP(B86,Ajustes_EDUCACAO!$A$2:$K$300,10,),0))</f>
        <v>23.87</v>
      </c>
    </row>
    <row r="87" customFormat="false" ht="13.8" hidden="false" customHeight="false" outlineLevel="0" collapsed="false">
      <c r="A87" s="33" t="n">
        <v>78</v>
      </c>
      <c r="B87" s="25" t="n">
        <v>73</v>
      </c>
      <c r="C87" s="25" t="n">
        <v>5206909</v>
      </c>
      <c r="D87" s="35" t="n">
        <v>2016</v>
      </c>
      <c r="E87" s="36" t="n">
        <f aca="false">IFERROR(VLOOKUP(B87,Ajustes_EDUCACAO!$A$2:$T$300,4,)+VLOOKUP(B87,Ajustes_EDUCACAO!$A$2:$T$300,5,),"SEM CERTIFICAÇÃO")</f>
        <v>17123899.63</v>
      </c>
      <c r="F87" s="37" t="n">
        <f aca="false">IF(M87=0,0,IF(E87="SEM CERTIFICAÇÃO",0,IFERROR(VLOOKUP(B87,Ajustes_FUNDEB!$A$2:$K$300,3,),0)))</f>
        <v>751252.02</v>
      </c>
      <c r="G87" s="36" t="n">
        <f aca="false">IF(M87=0,0,IF(E87="SEM CERTIFICAÇÃO",0,IFERROR(VLOOKUP(B87,MDE_2016!$A$2:$E$300,5,),0)))</f>
        <v>77771.38</v>
      </c>
      <c r="H87" s="38" t="n">
        <f aca="false">IF(M87=0,0,IF(E87="SEM CERTIFICAÇÃO",0,IFERROR(((VLOOKUP(B87,Ajustes_EDUCACAO!$A$2:$J$300,6,) - G87)),0)))</f>
        <v>2718087.24</v>
      </c>
      <c r="I87" s="38" t="n">
        <f aca="false">IF(M87=0,0,IF(E87="SEM CERTIFICAÇÃO",0,IFERROR(VLOOKUP(B87,Ajustes_FUNDEB!$A$2:$K$300,5,),0)))</f>
        <v>676048.04</v>
      </c>
      <c r="J87" s="37" t="n">
        <f aca="false">IF(M87=0,0,IF(E87="SEM CERTIFICAÇÃO",0,IFERROR(VLOOKUP(B87,Ajustes_FUNDEB!$A$2:$K$300,6,),0)))</f>
        <v>88897.49</v>
      </c>
      <c r="K87" s="39" t="n">
        <f aca="false">IF(M87=0,0,IF(E87="SEM CERTIFICAÇÃO",0,IFERROR(VLOOKUP(B87,Ajustes_EDUCACAO!$A$2:$K$300,7,),0)))</f>
        <v>-2449992.13</v>
      </c>
      <c r="L87" s="40" t="n">
        <f aca="false">IFERROR(((G87+H87-K87)/E87*100),0)</f>
        <v>30.634673546028</v>
      </c>
      <c r="M87" s="37" t="n">
        <f aca="false">IF(E87="SEM CERTIFICAÇÃO",0,IFERROR(VLOOKUP(B87,Ajustes_EDUCACAO!$A$2:$K$300,10,),0))</f>
        <v>30.63</v>
      </c>
    </row>
    <row r="88" customFormat="false" ht="13.8" hidden="false" customHeight="false" outlineLevel="0" collapsed="false">
      <c r="A88" s="33" t="n">
        <v>79</v>
      </c>
      <c r="B88" s="25" t="n">
        <v>74</v>
      </c>
      <c r="C88" s="25" t="n">
        <v>5207105</v>
      </c>
      <c r="D88" s="35" t="n">
        <v>2016</v>
      </c>
      <c r="E88" s="36" t="n">
        <f aca="false">IFERROR(VLOOKUP(B88,Ajustes_EDUCACAO!$A$2:$T$300,4,)+VLOOKUP(B88,Ajustes_EDUCACAO!$A$2:$T$300,5,),"SEM CERTIFICAÇÃO")</f>
        <v>10734334.71</v>
      </c>
      <c r="F88" s="37" t="n">
        <f aca="false">IF(M88=0,0,IF(E88="SEM CERTIFICAÇÃO",0,IFERROR(VLOOKUP(B88,Ajustes_FUNDEB!$A$2:$K$300,3,),0)))</f>
        <v>426052.38</v>
      </c>
      <c r="G88" s="36" t="n">
        <f aca="false">IF(M88=0,0,IF(E88="SEM CERTIFICAÇÃO",0,IFERROR(VLOOKUP(B88,MDE_2016!$A$2:$E$300,5,),0)))</f>
        <v>68604.29</v>
      </c>
      <c r="H88" s="38" t="n">
        <f aca="false">IF(M88=0,0,IF(E88="SEM CERTIFICAÇÃO",0,IFERROR(((VLOOKUP(B88,Ajustes_EDUCACAO!$A$2:$J$300,6,) - G88)),0)))</f>
        <v>1282463.53</v>
      </c>
      <c r="I88" s="38" t="n">
        <f aca="false">IF(M88=0,0,IF(E88="SEM CERTIFICAÇÃO",0,IFERROR(VLOOKUP(B88,Ajustes_FUNDEB!$A$2:$K$300,5,),0)))</f>
        <v>337456.62</v>
      </c>
      <c r="J88" s="37" t="n">
        <f aca="false">IF(M88=0,0,IF(E88="SEM CERTIFICAÇÃO",0,IFERROR(VLOOKUP(B88,Ajustes_FUNDEB!$A$2:$K$300,6,),0)))</f>
        <v>132379.71</v>
      </c>
      <c r="K88" s="39" t="n">
        <f aca="false">IF(M88=0,0,IF(E88="SEM CERTIFICAÇÃO",0,IFERROR(VLOOKUP(B88,Ajustes_EDUCACAO!$A$2:$K$300,7,),0)))</f>
        <v>-1379571</v>
      </c>
      <c r="L88" s="40" t="n">
        <f aca="false">IFERROR(((G88+H88-K88)/E88*100),0)</f>
        <v>25.4383610514415</v>
      </c>
      <c r="M88" s="37" t="n">
        <f aca="false">IF(E88="SEM CERTIFICAÇÃO",0,IFERROR(VLOOKUP(B88,Ajustes_EDUCACAO!$A$2:$K$300,10,),0))</f>
        <v>25.44</v>
      </c>
    </row>
    <row r="89" customFormat="false" ht="13.8" hidden="false" customHeight="false" outlineLevel="0" collapsed="false">
      <c r="A89" s="33" t="n">
        <v>80</v>
      </c>
      <c r="B89" s="25" t="n">
        <v>75</v>
      </c>
      <c r="C89" s="25" t="n">
        <v>5208301</v>
      </c>
      <c r="D89" s="35" t="n">
        <v>2016</v>
      </c>
      <c r="E89" s="36" t="n">
        <f aca="false">IFERROR(VLOOKUP(B89,Ajustes_EDUCACAO!$A$2:$T$300,4,)+VLOOKUP(B89,Ajustes_EDUCACAO!$A$2:$T$300,5,),"SEM CERTIFICAÇÃO")</f>
        <v>11283009.78</v>
      </c>
      <c r="F89" s="37" t="n">
        <f aca="false">IF(M89=0,0,IF(E89="SEM CERTIFICAÇÃO",0,IFERROR(VLOOKUP(B89,Ajustes_FUNDEB!$A$2:$K$300,3,),0)))</f>
        <v>2753931.04</v>
      </c>
      <c r="G89" s="36" t="n">
        <f aca="false">IF(M89=0,0,IF(E89="SEM CERTIFICAÇÃO",0,IFERROR(VLOOKUP(B89,MDE_2016!$A$2:$E$300,5,),0)))</f>
        <v>19387.6</v>
      </c>
      <c r="H89" s="38" t="n">
        <f aca="false">IF(M89=0,0,IF(E89="SEM CERTIFICAÇÃO",0,IFERROR(((VLOOKUP(B89,Ajustes_EDUCACAO!$A$2:$J$300,6,) - G89)),0)))</f>
        <v>3766418.06</v>
      </c>
      <c r="I89" s="38" t="n">
        <f aca="false">IF(M89=0,0,IF(E89="SEM CERTIFICAÇÃO",0,IFERROR(VLOOKUP(B89,Ajustes_FUNDEB!$A$2:$K$300,5,),0)))</f>
        <v>1793600.79</v>
      </c>
      <c r="J89" s="37" t="n">
        <f aca="false">IF(M89=0,0,IF(E89="SEM CERTIFICAÇÃO",0,IFERROR(VLOOKUP(B89,Ajustes_FUNDEB!$A$2:$K$300,6,),0)))</f>
        <v>929368.95</v>
      </c>
      <c r="K89" s="39" t="n">
        <f aca="false">IF(M89=0,0,IF(E89="SEM CERTIFICAÇÃO",0,IFERROR(VLOOKUP(B89,Ajustes_EDUCACAO!$A$2:$K$300,7,),0)))</f>
        <v>880055.82</v>
      </c>
      <c r="L89" s="40" t="n">
        <f aca="false">IFERROR(((G89+H89-K89)/E89*100),0)</f>
        <v>25.753322000577</v>
      </c>
      <c r="M89" s="37" t="n">
        <f aca="false">IF(E89="SEM CERTIFICAÇÃO",0,IFERROR(VLOOKUP(B89,Ajustes_EDUCACAO!$A$2:$K$300,10,),0))</f>
        <v>25.75</v>
      </c>
    </row>
    <row r="90" customFormat="false" ht="13.8" hidden="false" customHeight="false" outlineLevel="0" collapsed="false">
      <c r="A90" s="33" t="n">
        <v>81</v>
      </c>
      <c r="B90" s="25" t="n">
        <v>76</v>
      </c>
      <c r="C90" s="25" t="n">
        <v>5207253</v>
      </c>
      <c r="D90" s="35" t="n">
        <v>2016</v>
      </c>
      <c r="E90" s="36" t="n">
        <f aca="false">IFERROR(VLOOKUP(B90,Ajustes_EDUCACAO!$A$2:$T$300,4,)+VLOOKUP(B90,Ajustes_EDUCACAO!$A$2:$T$300,5,),"SEM CERTIFICAÇÃO")</f>
        <v>18345096.01</v>
      </c>
      <c r="F90" s="37" t="n">
        <f aca="false">IF(M90=0,0,IF(E90="SEM CERTIFICAÇÃO",0,IFERROR(VLOOKUP(B90,Ajustes_FUNDEB!$A$2:$K$300,3,),0)))</f>
        <v>2590118.84</v>
      </c>
      <c r="G90" s="36" t="n">
        <f aca="false">IF(M90=0,0,IF(E90="SEM CERTIFICAÇÃO",0,IFERROR(VLOOKUP(B90,MDE_2016!$A$2:$E$300,5,),0)))</f>
        <v>0</v>
      </c>
      <c r="H90" s="38" t="n">
        <f aca="false">IF(M90=0,0,IF(E90="SEM CERTIFICAÇÃO",0,IFERROR(((VLOOKUP(B90,Ajustes_EDUCACAO!$A$2:$J$300,6,) - G90)),0)))</f>
        <v>6135767.71</v>
      </c>
      <c r="I90" s="38" t="n">
        <f aca="false">IF(M90=0,0,IF(E90="SEM CERTIFICAÇÃO",0,IFERROR(VLOOKUP(B90,Ajustes_FUNDEB!$A$2:$K$300,5,),0)))</f>
        <v>2442490.51</v>
      </c>
      <c r="J90" s="37" t="n">
        <f aca="false">IF(M90=0,0,IF(E90="SEM CERTIFICAÇÃO",0,IFERROR(VLOOKUP(B90,Ajustes_FUNDEB!$A$2:$K$300,6,),0)))</f>
        <v>129136.46</v>
      </c>
      <c r="K90" s="39" t="n">
        <f aca="false">IF(M90=0,0,IF(E90="SEM CERTIFICAÇÃO",0,IFERROR(VLOOKUP(B90,Ajustes_EDUCACAO!$A$2:$K$300,7,),0)))</f>
        <v>-110516.77</v>
      </c>
      <c r="L90" s="40" t="n">
        <f aca="false">IFERROR(((G90+H90-K90)/E90*100),0)</f>
        <v>34.0487968915241</v>
      </c>
      <c r="M90" s="37" t="n">
        <f aca="false">IF(E90="SEM CERTIFICAÇÃO",0,IFERROR(VLOOKUP(B90,Ajustes_EDUCACAO!$A$2:$K$300,10,),0))</f>
        <v>34.05</v>
      </c>
    </row>
    <row r="91" customFormat="false" ht="13.8" hidden="false" customHeight="false" outlineLevel="0" collapsed="false">
      <c r="A91" s="33" t="n">
        <v>82</v>
      </c>
      <c r="B91" s="25" t="n">
        <v>77</v>
      </c>
      <c r="C91" s="25" t="n">
        <v>5207352</v>
      </c>
      <c r="D91" s="35" t="n">
        <v>2016</v>
      </c>
      <c r="E91" s="36" t="n">
        <f aca="false">IFERROR(VLOOKUP(B91,Ajustes_EDUCACAO!$A$2:$T$300,4,)+VLOOKUP(B91,Ajustes_EDUCACAO!$A$2:$T$300,5,),"SEM CERTIFICAÇÃO")</f>
        <v>15313110.74</v>
      </c>
      <c r="F91" s="37" t="n">
        <f aca="false">IF(M91=0,0,IF(E91="SEM CERTIFICAÇÃO",0,IFERROR(VLOOKUP(B91,Ajustes_FUNDEB!$A$2:$K$300,3,),0)))</f>
        <v>2656039.75</v>
      </c>
      <c r="G91" s="36" t="n">
        <f aca="false">IF(M91=0,0,IF(E91="SEM CERTIFICAÇÃO",0,IFERROR(VLOOKUP(B91,MDE_2016!$A$2:$E$300,5,),0)))</f>
        <v>17387.53</v>
      </c>
      <c r="H91" s="38" t="n">
        <f aca="false">IF(M91=0,0,IF(E91="SEM CERTIFICAÇÃO",0,IFERROR(((VLOOKUP(B91,Ajustes_EDUCACAO!$A$2:$J$300,6,) - G91)),0)))</f>
        <v>4902537.14</v>
      </c>
      <c r="I91" s="38" t="n">
        <f aca="false">IF(M91=0,0,IF(E91="SEM CERTIFICAÇÃO",0,IFERROR(VLOOKUP(B91,Ajustes_FUNDEB!$A$2:$K$300,5,),0)))</f>
        <v>2487932.62</v>
      </c>
      <c r="J91" s="37" t="n">
        <f aca="false">IF(M91=0,0,IF(E91="SEM CERTIFICAÇÃO",0,IFERROR(VLOOKUP(B91,Ajustes_FUNDEB!$A$2:$K$300,6,),0)))</f>
        <v>274828.04</v>
      </c>
      <c r="K91" s="39" t="n">
        <f aca="false">IF(M91=0,0,IF(E91="SEM CERTIFICAÇÃO",0,IFERROR(VLOOKUP(B91,Ajustes_EDUCACAO!$A$2:$K$300,7,),0)))</f>
        <v>592402.62</v>
      </c>
      <c r="L91" s="40" t="n">
        <f aca="false">IFERROR(((G91+H91-K91)/E91*100),0)</f>
        <v>28.2602413283403</v>
      </c>
      <c r="M91" s="37" t="n">
        <f aca="false">IF(E91="SEM CERTIFICAÇÃO",0,IFERROR(VLOOKUP(B91,Ajustes_EDUCACAO!$A$2:$K$300,10,),0))</f>
        <v>28.26</v>
      </c>
    </row>
    <row r="92" customFormat="false" ht="13.8" hidden="false" customHeight="false" outlineLevel="0" collapsed="false">
      <c r="A92" s="33" t="n">
        <v>83</v>
      </c>
      <c r="B92" s="25" t="n">
        <v>78</v>
      </c>
      <c r="C92" s="25" t="n">
        <v>5207402</v>
      </c>
      <c r="D92" s="35" t="n">
        <v>2016</v>
      </c>
      <c r="E92" s="36" t="n">
        <f aca="false">IFERROR(VLOOKUP(B92,Ajustes_EDUCACAO!$A$2:$T$300,4,)+VLOOKUP(B92,Ajustes_EDUCACAO!$A$2:$T$300,5,),"SEM CERTIFICAÇÃO")</f>
        <v>30750240.06</v>
      </c>
      <c r="F92" s="37" t="n">
        <f aca="false">IF(M92=0,0,IF(E92="SEM CERTIFICAÇÃO",0,IFERROR(VLOOKUP(B92,Ajustes_FUNDEB!$A$2:$K$300,3,),0)))</f>
        <v>4529954.04</v>
      </c>
      <c r="G92" s="36" t="n">
        <f aca="false">IF(M92=0,0,IF(E92="SEM CERTIFICAÇÃO",0,IFERROR(VLOOKUP(B92,MDE_2016!$A$2:$E$300,5,),0)))</f>
        <v>73645.49</v>
      </c>
      <c r="H92" s="38" t="n">
        <f aca="false">IF(M92=0,0,IF(E92="SEM CERTIFICAÇÃO",0,IFERROR(((VLOOKUP(B92,Ajustes_EDUCACAO!$A$2:$J$300,6,) - G92)),0)))</f>
        <v>7629834.96</v>
      </c>
      <c r="I92" s="38" t="n">
        <f aca="false">IF(M92=0,0,IF(E92="SEM CERTIFICAÇÃO",0,IFERROR(VLOOKUP(B92,Ajustes_FUNDEB!$A$2:$K$300,5,),0)))</f>
        <v>4529954.04</v>
      </c>
      <c r="J92" s="37" t="n">
        <f aca="false">IF(M92=0,0,IF(E92="SEM CERTIFICAÇÃO",0,IFERROR(VLOOKUP(B92,Ajustes_FUNDEB!$A$2:$K$300,6,),0)))</f>
        <v>0</v>
      </c>
      <c r="K92" s="39" t="n">
        <f aca="false">IF(M92=0,0,IF(E92="SEM CERTIFICAÇÃO",0,IFERROR(VLOOKUP(B92,Ajustes_EDUCACAO!$A$2:$K$300,7,),0)))</f>
        <v>-405627.76</v>
      </c>
      <c r="L92" s="40" t="n">
        <f aca="false">IFERROR(((G92+H92-K92)/E92*100),0)</f>
        <v>26.370877736816</v>
      </c>
      <c r="M92" s="37" t="n">
        <f aca="false">IF(E92="SEM CERTIFICAÇÃO",0,IFERROR(VLOOKUP(B92,Ajustes_EDUCACAO!$A$2:$K$300,10,),0))</f>
        <v>26.37</v>
      </c>
    </row>
    <row r="93" customFormat="false" ht="13.8" hidden="false" customHeight="false" outlineLevel="0" collapsed="false">
      <c r="A93" s="33" t="n">
        <v>84</v>
      </c>
      <c r="B93" s="25" t="n">
        <v>79</v>
      </c>
      <c r="C93" s="25" t="n">
        <v>5207501</v>
      </c>
      <c r="D93" s="35" t="n">
        <v>2016</v>
      </c>
      <c r="E93" s="36" t="n">
        <f aca="false">IFERROR(VLOOKUP(B93,Ajustes_EDUCACAO!$A$2:$T$300,4,)+VLOOKUP(B93,Ajustes_EDUCACAO!$A$2:$T$300,5,),"SEM CERTIFICAÇÃO")</f>
        <v>10991279.83</v>
      </c>
      <c r="F93" s="37" t="n">
        <f aca="false">IF(M93=0,0,IF(E93="SEM CERTIFICAÇÃO",0,IFERROR(VLOOKUP(B93,Ajustes_FUNDEB!$A$2:$K$300,3,),0)))</f>
        <v>1750486.36</v>
      </c>
      <c r="G93" s="36" t="n">
        <f aca="false">IF(M93=0,0,IF(E93="SEM CERTIFICAÇÃO",0,IFERROR(VLOOKUP(B93,MDE_2016!$A$2:$E$300,5,),0)))</f>
        <v>2084.57</v>
      </c>
      <c r="H93" s="38" t="n">
        <f aca="false">IF(M93=0,0,IF(E93="SEM CERTIFICAÇÃO",0,IFERROR(((VLOOKUP(B93,Ajustes_EDUCACAO!$A$2:$J$300,6,) - G93)),0)))</f>
        <v>2628486.13</v>
      </c>
      <c r="I93" s="38" t="n">
        <f aca="false">IF(M93=0,0,IF(E93="SEM CERTIFICAÇÃO",0,IFERROR(VLOOKUP(B93,Ajustes_FUNDEB!$A$2:$K$300,5,),0)))</f>
        <v>1425264.4</v>
      </c>
      <c r="J93" s="37" t="n">
        <f aca="false">IF(M93=0,0,IF(E93="SEM CERTIFICAÇÃO",0,IFERROR(VLOOKUP(B93,Ajustes_FUNDEB!$A$2:$K$300,6,),0)))</f>
        <v>372434.38</v>
      </c>
      <c r="K93" s="39" t="n">
        <f aca="false">IF(M93=0,0,IF(E93="SEM CERTIFICAÇÃO",0,IFERROR(VLOOKUP(B93,Ajustes_EDUCACAO!$A$2:$K$300,7,),0)))</f>
        <v>-162595.47</v>
      </c>
      <c r="L93" s="40" t="n">
        <f aca="false">IFERROR(((G93+H93-K93)/E93*100),0)</f>
        <v>25.4125653536382</v>
      </c>
      <c r="M93" s="37" t="n">
        <f aca="false">IF(E93="SEM CERTIFICAÇÃO",0,IFERROR(VLOOKUP(B93,Ajustes_EDUCACAO!$A$2:$K$300,10,),0))</f>
        <v>25.41</v>
      </c>
    </row>
    <row r="94" customFormat="false" ht="13.8" hidden="false" customHeight="false" outlineLevel="0" collapsed="false">
      <c r="A94" s="33" t="n">
        <v>85</v>
      </c>
      <c r="B94" s="25" t="n">
        <v>80</v>
      </c>
      <c r="C94" s="25" t="n">
        <v>5207535</v>
      </c>
      <c r="D94" s="35" t="n">
        <v>2016</v>
      </c>
      <c r="E94" s="36" t="n">
        <f aca="false">IFERROR(VLOOKUP(B94,Ajustes_EDUCACAO!$A$2:$T$300,4,)+VLOOKUP(B94,Ajustes_EDUCACAO!$A$2:$T$300,5,),"SEM CERTIFICAÇÃO")</f>
        <v>13910987.16</v>
      </c>
      <c r="F94" s="37" t="n">
        <f aca="false">IF(M94=0,0,IF(E94="SEM CERTIFICAÇÃO",0,IFERROR(VLOOKUP(B94,Ajustes_FUNDEB!$A$2:$K$300,3,),0)))</f>
        <v>2693836.49</v>
      </c>
      <c r="G94" s="36" t="n">
        <f aca="false">IF(M94=0,0,IF(E94="SEM CERTIFICAÇÃO",0,IFERROR(VLOOKUP(B94,MDE_2016!$A$2:$E$300,5,),0)))</f>
        <v>112792.54</v>
      </c>
      <c r="H94" s="38" t="n">
        <f aca="false">IF(M94=0,0,IF(E94="SEM CERTIFICAÇÃO",0,IFERROR(((VLOOKUP(B94,Ajustes_EDUCACAO!$A$2:$J$300,6,) - G94)),0)))</f>
        <v>4124850.07</v>
      </c>
      <c r="I94" s="38" t="n">
        <f aca="false">IF(M94=0,0,IF(E94="SEM CERTIFICAÇÃO",0,IFERROR(VLOOKUP(B94,Ajustes_FUNDEB!$A$2:$K$300,5,),0)))</f>
        <v>1801378.63</v>
      </c>
      <c r="J94" s="37" t="n">
        <f aca="false">IF(M94=0,0,IF(E94="SEM CERTIFICAÇÃO",0,IFERROR(VLOOKUP(B94,Ajustes_FUNDEB!$A$2:$K$300,6,),0)))</f>
        <v>854990.53</v>
      </c>
      <c r="K94" s="39" t="n">
        <f aca="false">IF(M94=0,0,IF(E94="SEM CERTIFICAÇÃO",0,IFERROR(VLOOKUP(B94,Ajustes_EDUCACAO!$A$2:$K$300,7,),0)))</f>
        <v>1009264.81</v>
      </c>
      <c r="L94" s="40" t="n">
        <f aca="false">IFERROR(((G94+H94-K94)/E94*100),0)</f>
        <v>23.2073954412305</v>
      </c>
      <c r="M94" s="37" t="n">
        <f aca="false">IF(E94="SEM CERTIFICAÇÃO",0,IFERROR(VLOOKUP(B94,Ajustes_EDUCACAO!$A$2:$K$300,10,),0))</f>
        <v>23.21</v>
      </c>
    </row>
    <row r="95" customFormat="false" ht="13.8" hidden="false" customHeight="false" outlineLevel="0" collapsed="false">
      <c r="A95" s="33" t="n">
        <v>86</v>
      </c>
      <c r="B95" s="25" t="n">
        <v>81</v>
      </c>
      <c r="C95" s="25" t="n">
        <v>5207600</v>
      </c>
      <c r="D95" s="35" t="n">
        <v>2016</v>
      </c>
      <c r="E95" s="36" t="n">
        <f aca="false">IFERROR(VLOOKUP(B95,Ajustes_EDUCACAO!$A$2:$T$300,4,)+VLOOKUP(B95,Ajustes_EDUCACAO!$A$2:$T$300,5,),"SEM CERTIFICAÇÃO")</f>
        <v>11654877.23</v>
      </c>
      <c r="F95" s="37" t="n">
        <f aca="false">IF(M95=0,0,IF(E95="SEM CERTIFICAÇÃO",0,IFERROR(VLOOKUP(B95,Ajustes_FUNDEB!$A$2:$K$300,3,),0)))</f>
        <v>1157657.44</v>
      </c>
      <c r="G95" s="36" t="n">
        <f aca="false">IF(M95=0,0,IF(E95="SEM CERTIFICAÇÃO",0,IFERROR(VLOOKUP(B95,MDE_2016!$A$2:$E$300,5,),0)))</f>
        <v>22219.03</v>
      </c>
      <c r="H95" s="38" t="n">
        <f aca="false">IF(M95=0,0,IF(E95="SEM CERTIFICAÇÃO",0,IFERROR(((VLOOKUP(B95,Ajustes_EDUCACAO!$A$2:$J$300,6,) - G95)),0)))</f>
        <v>3000226.14</v>
      </c>
      <c r="I95" s="38" t="n">
        <f aca="false">IF(M95=0,0,IF(E95="SEM CERTIFICAÇÃO",0,IFERROR(VLOOKUP(B95,Ajustes_FUNDEB!$A$2:$K$300,5,),0)))</f>
        <v>741540.09</v>
      </c>
      <c r="J95" s="37" t="n">
        <f aca="false">IF(M95=0,0,IF(E95="SEM CERTIFICAÇÃO",0,IFERROR(VLOOKUP(B95,Ajustes_FUNDEB!$A$2:$K$300,6,),0)))</f>
        <v>450817.07</v>
      </c>
      <c r="K95" s="39" t="n">
        <f aca="false">IF(M95=0,0,IF(E95="SEM CERTIFICAÇÃO",0,IFERROR(VLOOKUP(B95,Ajustes_EDUCACAO!$A$2:$K$300,7,),0)))</f>
        <v>-829695.65</v>
      </c>
      <c r="L95" s="40" t="n">
        <f aca="false">IFERROR(((G95+H95-K95)/E95*100),0)</f>
        <v>33.0517494434388</v>
      </c>
      <c r="M95" s="37" t="n">
        <f aca="false">IF(E95="SEM CERTIFICAÇÃO",0,IFERROR(VLOOKUP(B95,Ajustes_EDUCACAO!$A$2:$K$300,10,),0))</f>
        <v>33.05</v>
      </c>
    </row>
    <row r="96" customFormat="false" ht="13.8" hidden="false" customHeight="false" outlineLevel="0" collapsed="false">
      <c r="A96" s="33" t="n">
        <v>87</v>
      </c>
      <c r="B96" s="25" t="n">
        <v>82</v>
      </c>
      <c r="C96" s="25" t="n">
        <v>5207808</v>
      </c>
      <c r="D96" s="35" t="n">
        <v>2016</v>
      </c>
      <c r="E96" s="36" t="n">
        <f aca="false">IFERROR(VLOOKUP(B96,Ajustes_EDUCACAO!$A$2:$T$300,4,)+VLOOKUP(B96,Ajustes_EDUCACAO!$A$2:$T$300,5,),"SEM CERTIFICAÇÃO")</f>
        <v>17261974.44</v>
      </c>
      <c r="F96" s="37" t="n">
        <f aca="false">IF(M96=0,0,IF(E96="SEM CERTIFICAÇÃO",0,IFERROR(VLOOKUP(B96,Ajustes_FUNDEB!$A$2:$K$300,3,),0)))</f>
        <v>2668338.09</v>
      </c>
      <c r="G96" s="36" t="n">
        <f aca="false">IF(M96=0,0,IF(E96="SEM CERTIFICAÇÃO",0,IFERROR(VLOOKUP(B96,MDE_2016!$A$2:$E$300,5,),0)))</f>
        <v>1066827.29</v>
      </c>
      <c r="H96" s="38" t="n">
        <f aca="false">IF(M96=0,0,IF(E96="SEM CERTIFICAÇÃO",0,IFERROR(((VLOOKUP(B96,Ajustes_EDUCACAO!$A$2:$J$300,6,) - G96)),0)))</f>
        <v>3573830.18</v>
      </c>
      <c r="I96" s="38" t="n">
        <f aca="false">IF(M96=0,0,IF(E96="SEM CERTIFICAÇÃO",0,IFERROR(VLOOKUP(B96,Ajustes_FUNDEB!$A$2:$K$300,5,),0)))</f>
        <v>2198336.79</v>
      </c>
      <c r="J96" s="37" t="n">
        <f aca="false">IF(M96=0,0,IF(E96="SEM CERTIFICAÇÃO",0,IFERROR(VLOOKUP(B96,Ajustes_FUNDEB!$A$2:$K$300,6,),0)))</f>
        <v>491459.34</v>
      </c>
      <c r="K96" s="39" t="n">
        <f aca="false">IF(M96=0,0,IF(E96="SEM CERTIFICAÇÃO",0,IFERROR(VLOOKUP(B96,Ajustes_EDUCACAO!$A$2:$K$300,7,),0)))</f>
        <v>-415757.62</v>
      </c>
      <c r="L96" s="40" t="n">
        <f aca="false">IFERROR(((G96+H96-K96)/E96*100),0)</f>
        <v>29.2922174550503</v>
      </c>
      <c r="M96" s="37" t="n">
        <f aca="false">IF(E96="SEM CERTIFICAÇÃO",0,IFERROR(VLOOKUP(B96,Ajustes_EDUCACAO!$A$2:$K$300,10,),0))</f>
        <v>29.29</v>
      </c>
    </row>
    <row r="97" customFormat="false" ht="13.8" hidden="false" customHeight="false" outlineLevel="0" collapsed="false">
      <c r="A97" s="33" t="n">
        <v>88</v>
      </c>
      <c r="B97" s="25" t="n">
        <v>83</v>
      </c>
      <c r="C97" s="25" t="n">
        <v>5207907</v>
      </c>
      <c r="D97" s="35" t="n">
        <v>2016</v>
      </c>
      <c r="E97" s="36" t="n">
        <f aca="false">IFERROR(VLOOKUP(B97,Ajustes_EDUCACAO!$A$2:$T$300,4,)+VLOOKUP(B97,Ajustes_EDUCACAO!$A$2:$T$300,5,),"SEM CERTIFICAÇÃO")</f>
        <v>19086141.63</v>
      </c>
      <c r="F97" s="37" t="n">
        <f aca="false">IF(M97=0,0,IF(E97="SEM CERTIFICAÇÃO",0,IFERROR(VLOOKUP(B97,Ajustes_FUNDEB!$A$2:$K$300,3,),0)))</f>
        <v>6312724.74</v>
      </c>
      <c r="G97" s="36" t="n">
        <f aca="false">IF(M97=0,0,IF(E97="SEM CERTIFICAÇÃO",0,IFERROR(VLOOKUP(B97,MDE_2016!$A$2:$E$300,5,),0)))</f>
        <v>45678.9</v>
      </c>
      <c r="H97" s="38" t="n">
        <f aca="false">IF(M97=0,0,IF(E97="SEM CERTIFICAÇÃO",0,IFERROR(((VLOOKUP(B97,Ajustes_EDUCACAO!$A$2:$J$300,6,) - G97)),0)))</f>
        <v>11240651.69</v>
      </c>
      <c r="I97" s="38" t="n">
        <f aca="false">IF(M97=0,0,IF(E97="SEM CERTIFICAÇÃO",0,IFERROR(VLOOKUP(B97,Ajustes_FUNDEB!$A$2:$K$300,5,),0)))</f>
        <v>5336504.62</v>
      </c>
      <c r="J97" s="37" t="n">
        <f aca="false">IF(M97=0,0,IF(E97="SEM CERTIFICAÇÃO",0,IFERROR(VLOOKUP(B97,Ajustes_FUNDEB!$A$2:$K$300,6,),0)))</f>
        <v>2464521.22</v>
      </c>
      <c r="K97" s="39" t="n">
        <f aca="false">IF(M97=0,0,IF(E97="SEM CERTIFICAÇÃO",0,IFERROR(VLOOKUP(B97,Ajustes_EDUCACAO!$A$2:$K$300,7,),0)))</f>
        <v>3926017.51</v>
      </c>
      <c r="L97" s="40" t="n">
        <f aca="false">IFERROR(((G97+H97-K97)/E97*100),0)</f>
        <v>38.563651169972</v>
      </c>
      <c r="M97" s="37" t="n">
        <f aca="false">IF(E97="SEM CERTIFICAÇÃO",0,IFERROR(VLOOKUP(B97,Ajustes_EDUCACAO!$A$2:$K$300,10,),0))</f>
        <v>38.56</v>
      </c>
    </row>
    <row r="98" customFormat="false" ht="13.8" hidden="false" customHeight="false" outlineLevel="0" collapsed="false">
      <c r="A98" s="33" t="n">
        <v>89</v>
      </c>
      <c r="B98" s="25" t="n">
        <v>84</v>
      </c>
      <c r="C98" s="25" t="n">
        <v>5208004</v>
      </c>
      <c r="D98" s="35" t="n">
        <v>2016</v>
      </c>
      <c r="E98" s="36" t="n">
        <f aca="false">IFERROR(VLOOKUP(B98,Ajustes_EDUCACAO!$A$2:$T$300,4,)+VLOOKUP(B98,Ajustes_EDUCACAO!$A$2:$T$300,5,),"SEM CERTIFICAÇÃO")</f>
        <v>108108950.35</v>
      </c>
      <c r="F98" s="37" t="n">
        <f aca="false">IF(M98=0,0,IF(E98="SEM CERTIFICAÇÃO",0,IFERROR(VLOOKUP(B98,Ajustes_FUNDEB!$A$2:$K$300,3,),0)))</f>
        <v>49047011.34</v>
      </c>
      <c r="G98" s="36" t="n">
        <f aca="false">IF(M98=0,0,IF(E98="SEM CERTIFICAÇÃO",0,IFERROR(VLOOKUP(B98,MDE_2016!$A$2:$E$300,5,),0)))</f>
        <v>39719097.67</v>
      </c>
      <c r="H98" s="38" t="n">
        <f aca="false">IF(M98=0,0,IF(E98="SEM CERTIFICAÇÃO",0,IFERROR(((VLOOKUP(B98,Ajustes_EDUCACAO!$A$2:$J$300,6,) - G98)),0)))</f>
        <v>19031799.78</v>
      </c>
      <c r="I98" s="38" t="n">
        <f aca="false">IF(M98=0,0,IF(E98="SEM CERTIFICAÇÃO",0,IFERROR(VLOOKUP(B98,Ajustes_FUNDEB!$A$2:$K$300,5,),0)))</f>
        <v>38817466.97</v>
      </c>
      <c r="J98" s="37" t="n">
        <f aca="false">IF(M98=0,0,IF(E98="SEM CERTIFICAÇÃO",0,IFERROR(VLOOKUP(B98,Ajustes_FUNDEB!$A$2:$K$300,6,),0)))</f>
        <v>8523031.33</v>
      </c>
      <c r="K98" s="39" t="n">
        <f aca="false">IF(M98=0,0,IF(E98="SEM CERTIFICAÇÃO",0,IFERROR(VLOOKUP(B98,Ajustes_EDUCACAO!$A$2:$K$300,7,),0)))</f>
        <v>36266722.22</v>
      </c>
      <c r="L98" s="40" t="n">
        <f aca="false">IFERROR(((G98+H98-K98)/E98*100),0)</f>
        <v>20.7977000583282</v>
      </c>
      <c r="M98" s="37" t="n">
        <f aca="false">IF(E98="SEM CERTIFICAÇÃO",0,IFERROR(VLOOKUP(B98,Ajustes_EDUCACAO!$A$2:$K$300,10,),0))</f>
        <v>20.8</v>
      </c>
    </row>
    <row r="99" customFormat="false" ht="13.8" hidden="false" customHeight="false" outlineLevel="0" collapsed="false">
      <c r="A99" s="33" t="n">
        <v>90</v>
      </c>
      <c r="B99" s="25" t="n">
        <v>85</v>
      </c>
      <c r="C99" s="25" t="n">
        <v>5208103</v>
      </c>
      <c r="D99" s="35" t="n">
        <v>2016</v>
      </c>
      <c r="E99" s="36" t="n">
        <f aca="false">IFERROR(VLOOKUP(B99,Ajustes_EDUCACAO!$A$2:$T$300,4,)+VLOOKUP(B99,Ajustes_EDUCACAO!$A$2:$T$300,5,),"SEM CERTIFICAÇÃO")</f>
        <v>12777338.42</v>
      </c>
      <c r="F99" s="37" t="n">
        <f aca="false">IF(M99=0,0,IF(E99="SEM CERTIFICAÇÃO",0,IFERROR(VLOOKUP(B99,Ajustes_FUNDEB!$A$2:$K$300,3,),0)))</f>
        <v>1306662.52</v>
      </c>
      <c r="G99" s="36" t="n">
        <f aca="false">IF(M99=0,0,IF(E99="SEM CERTIFICAÇÃO",0,IFERROR(VLOOKUP(B99,MDE_2016!$A$2:$E$300,5,),0)))</f>
        <v>0</v>
      </c>
      <c r="H99" s="38" t="n">
        <f aca="false">IF(M99=0,0,IF(E99="SEM CERTIFICAÇÃO",0,IFERROR(((VLOOKUP(B99,Ajustes_EDUCACAO!$A$2:$J$300,6,) - G99)),0)))</f>
        <v>2717915.32</v>
      </c>
      <c r="I99" s="38" t="n">
        <f aca="false">IF(M99=0,0,IF(E99="SEM CERTIFICAÇÃO",0,IFERROR(VLOOKUP(B99,Ajustes_FUNDEB!$A$2:$K$300,5,),0)))</f>
        <v>937967.79</v>
      </c>
      <c r="J99" s="37" t="n">
        <f aca="false">IF(M99=0,0,IF(E99="SEM CERTIFICAÇÃO",0,IFERROR(VLOOKUP(B99,Ajustes_FUNDEB!$A$2:$K$300,6,),0)))</f>
        <v>355319.97</v>
      </c>
      <c r="K99" s="39" t="n">
        <f aca="false">IF(M99=0,0,IF(E99="SEM CERTIFICAÇÃO",0,IFERROR(VLOOKUP(B99,Ajustes_EDUCACAO!$A$2:$K$300,7,),0)))</f>
        <v>-1047014.63</v>
      </c>
      <c r="L99" s="40" t="n">
        <f aca="false">IFERROR(((G99+H99-K99)/E99*100),0)</f>
        <v>29.4656823373079</v>
      </c>
      <c r="M99" s="37" t="n">
        <f aca="false">IF(E99="SEM CERTIFICAÇÃO",0,IFERROR(VLOOKUP(B99,Ajustes_EDUCACAO!$A$2:$K$300,10,),0))</f>
        <v>29.47</v>
      </c>
    </row>
    <row r="100" customFormat="false" ht="13.8" hidden="false" customHeight="false" outlineLevel="0" collapsed="false">
      <c r="A100" s="33" t="n">
        <v>91</v>
      </c>
      <c r="B100" s="25" t="n">
        <v>475</v>
      </c>
      <c r="C100" s="25" t="n">
        <v>5208152</v>
      </c>
      <c r="D100" s="35" t="n">
        <v>2016</v>
      </c>
      <c r="E100" s="36" t="n">
        <f aca="false">IFERROR(VLOOKUP(B100,Ajustes_EDUCACAO!$A$2:$T$300,4,)+VLOOKUP(B100,Ajustes_EDUCACAO!$A$2:$T$300,5,),"SEM CERTIFICAÇÃO")</f>
        <v>14523952.1</v>
      </c>
      <c r="F100" s="37" t="n">
        <f aca="false">IF(M100=0,0,IF(E100="SEM CERTIFICAÇÃO",0,IFERROR(VLOOKUP(B100,Ajustes_FUNDEB!$A$2:$K$300,3,),0)))</f>
        <v>2652488.61</v>
      </c>
      <c r="G100" s="36" t="n">
        <f aca="false">IF(M100=0,0,IF(E100="SEM CERTIFICAÇÃO",0,IFERROR(VLOOKUP(B100,MDE_2016!$A$2:$E$300,5,),0)))</f>
        <v>865.3</v>
      </c>
      <c r="H100" s="38" t="n">
        <f aca="false">IF(M100=0,0,IF(E100="SEM CERTIFICAÇÃO",0,IFERROR(((VLOOKUP(B100,Ajustes_EDUCACAO!$A$2:$J$300,6,) - G100)),0)))</f>
        <v>4691655.98</v>
      </c>
      <c r="I100" s="38" t="n">
        <f aca="false">IF(M100=0,0,IF(E100="SEM CERTIFICAÇÃO",0,IFERROR(VLOOKUP(B100,Ajustes_FUNDEB!$A$2:$K$300,5,),0)))</f>
        <v>2609349.61</v>
      </c>
      <c r="J100" s="37" t="n">
        <f aca="false">IF(M100=0,0,IF(E100="SEM CERTIFICAÇÃO",0,IFERROR(VLOOKUP(B100,Ajustes_FUNDEB!$A$2:$K$300,6,),0)))</f>
        <v>26375.57</v>
      </c>
      <c r="K100" s="39" t="n">
        <f aca="false">IF(M100=0,0,IF(E100="SEM CERTIFICAÇÃO",0,IFERROR(VLOOKUP(B100,Ajustes_EDUCACAO!$A$2:$K$300,7,),0)))</f>
        <v>82277.29</v>
      </c>
      <c r="L100" s="40" t="n">
        <f aca="false">IFERROR(((G100+H100-K100)/E100*100),0)</f>
        <v>31.7423519318822</v>
      </c>
      <c r="M100" s="37" t="n">
        <f aca="false">IF(E100="SEM CERTIFICAÇÃO",0,IFERROR(VLOOKUP(B100,Ajustes_EDUCACAO!$A$2:$K$300,10,),0))</f>
        <v>31.74</v>
      </c>
    </row>
    <row r="101" customFormat="false" ht="13.8" hidden="false" customHeight="false" outlineLevel="0" collapsed="false">
      <c r="A101" s="33" t="n">
        <v>92</v>
      </c>
      <c r="B101" s="25" t="n">
        <v>86</v>
      </c>
      <c r="C101" s="25" t="n">
        <v>5208400</v>
      </c>
      <c r="D101" s="35" t="n">
        <v>2016</v>
      </c>
      <c r="E101" s="36" t="n">
        <f aca="false">IFERROR(VLOOKUP(B101,Ajustes_EDUCACAO!$A$2:$T$300,4,)+VLOOKUP(B101,Ajustes_EDUCACAO!$A$2:$T$300,5,),"SEM CERTIFICAÇÃO")</f>
        <v>21310570.13</v>
      </c>
      <c r="F101" s="37" t="n">
        <f aca="false">IF(M101=0,0,IF(E101="SEM CERTIFICAÇÃO",0,IFERROR(VLOOKUP(B101,Ajustes_FUNDEB!$A$2:$K$300,3,),0)))</f>
        <v>5051468.84</v>
      </c>
      <c r="G101" s="36" t="n">
        <f aca="false">IF(M101=0,0,IF(E101="SEM CERTIFICAÇÃO",0,IFERROR(VLOOKUP(B101,MDE_2016!$A$2:$E$300,5,),0)))</f>
        <v>143686.71</v>
      </c>
      <c r="H101" s="38" t="n">
        <f aca="false">IF(M101=0,0,IF(E101="SEM CERTIFICAÇÃO",0,IFERROR(((VLOOKUP(B101,Ajustes_EDUCACAO!$A$2:$J$300,6,) - G101)),0)))</f>
        <v>7832352.7</v>
      </c>
      <c r="I101" s="38" t="n">
        <f aca="false">IF(M101=0,0,IF(E101="SEM CERTIFICAÇÃO",0,IFERROR(VLOOKUP(B101,Ajustes_FUNDEB!$A$2:$K$300,5,),0)))</f>
        <v>4490567.22</v>
      </c>
      <c r="J101" s="37" t="n">
        <f aca="false">IF(M101=0,0,IF(E101="SEM CERTIFICAÇÃO",0,IFERROR(VLOOKUP(B101,Ajustes_FUNDEB!$A$2:$K$300,6,),0)))</f>
        <v>1350965.59</v>
      </c>
      <c r="K101" s="39" t="n">
        <f aca="false">IF(M101=0,0,IF(E101="SEM CERTIFICAÇÃO",0,IFERROR(VLOOKUP(B101,Ajustes_EDUCACAO!$A$2:$K$300,7,),0)))</f>
        <v>1686379.76</v>
      </c>
      <c r="L101" s="40" t="n">
        <f aca="false">IFERROR(((G101+H101-K101)/E101*100),0)</f>
        <v>29.5142720801529</v>
      </c>
      <c r="M101" s="37" t="n">
        <f aca="false">IF(E101="SEM CERTIFICAÇÃO",0,IFERROR(VLOOKUP(B101,Ajustes_EDUCACAO!$A$2:$K$300,10,),0))</f>
        <v>29.51</v>
      </c>
    </row>
    <row r="102" customFormat="false" ht="13.8" hidden="false" customHeight="false" outlineLevel="0" collapsed="false">
      <c r="A102" s="33" t="n">
        <v>93</v>
      </c>
      <c r="B102" s="25" t="n">
        <v>87</v>
      </c>
      <c r="C102" s="25" t="n">
        <v>5208509</v>
      </c>
      <c r="D102" s="35" t="n">
        <v>2016</v>
      </c>
      <c r="E102" s="36" t="n">
        <f aca="false">IFERROR(VLOOKUP(B102,Ajustes_EDUCACAO!$A$2:$T$300,4,)+VLOOKUP(B102,Ajustes_EDUCACAO!$A$2:$T$300,5,),"SEM CERTIFICAÇÃO")</f>
        <v>11890723.82</v>
      </c>
      <c r="F102" s="37" t="n">
        <f aca="false">IF(M102=0,0,IF(E102="SEM CERTIFICAÇÃO",0,IFERROR(VLOOKUP(B102,Ajustes_FUNDEB!$A$2:$K$300,3,),0)))</f>
        <v>1678655.32</v>
      </c>
      <c r="G102" s="36" t="n">
        <f aca="false">IF(M102=0,0,IF(E102="SEM CERTIFICAÇÃO",0,IFERROR(VLOOKUP(B102,MDE_2016!$A$2:$E$300,5,),0)))</f>
        <v>36285.34</v>
      </c>
      <c r="H102" s="38" t="n">
        <f aca="false">IF(M102=0,0,IF(E102="SEM CERTIFICAÇÃO",0,IFERROR(((VLOOKUP(B102,Ajustes_EDUCACAO!$A$2:$J$300,6,) - G102)),0)))</f>
        <v>3393204.3</v>
      </c>
      <c r="I102" s="38" t="n">
        <f aca="false">IF(M102=0,0,IF(E102="SEM CERTIFICAÇÃO",0,IFERROR(VLOOKUP(B102,Ajustes_FUNDEB!$A$2:$K$300,5,),0)))</f>
        <v>1358982.21</v>
      </c>
      <c r="J102" s="37" t="n">
        <f aca="false">IF(M102=0,0,IF(E102="SEM CERTIFICAÇÃO",0,IFERROR(VLOOKUP(B102,Ajustes_FUNDEB!$A$2:$K$300,6,),0)))</f>
        <v>333899.9</v>
      </c>
      <c r="K102" s="39" t="n">
        <f aca="false">IF(M102=0,0,IF(E102="SEM CERTIFICAÇÃO",0,IFERROR(VLOOKUP(B102,Ajustes_EDUCACAO!$A$2:$K$300,7,),0)))</f>
        <v>-251491.87</v>
      </c>
      <c r="L102" s="40" t="n">
        <f aca="false">IFERROR(((G102+H102-K102)/E102*100),0)</f>
        <v>30.9567488550079</v>
      </c>
      <c r="M102" s="37" t="n">
        <f aca="false">IF(E102="SEM CERTIFICAÇÃO",0,IFERROR(VLOOKUP(B102,Ajustes_EDUCACAO!$A$2:$K$300,10,),0))</f>
        <v>30.96</v>
      </c>
    </row>
    <row r="103" customFormat="false" ht="13.8" hidden="false" customHeight="false" outlineLevel="0" collapsed="false">
      <c r="A103" s="33" t="n">
        <v>94</v>
      </c>
      <c r="B103" s="25" t="n">
        <v>88</v>
      </c>
      <c r="C103" s="25" t="n">
        <v>5208608</v>
      </c>
      <c r="D103" s="35" t="n">
        <v>2016</v>
      </c>
      <c r="E103" s="36" t="n">
        <f aca="false">IFERROR(VLOOKUP(B103,Ajustes_EDUCACAO!$A$2:$T$300,4,)+VLOOKUP(B103,Ajustes_EDUCACAO!$A$2:$T$300,5,),"SEM CERTIFICAÇÃO")</f>
        <v>89704397.41</v>
      </c>
      <c r="F103" s="37" t="n">
        <f aca="false">IF(M103=0,0,IF(E103="SEM CERTIFICAÇÃO",0,IFERROR(VLOOKUP(B103,Ajustes_FUNDEB!$A$2:$K$300,3,),0)))</f>
        <v>24825353.57</v>
      </c>
      <c r="G103" s="36" t="n">
        <f aca="false">IF(M103=0,0,IF(E103="SEM CERTIFICAÇÃO",0,IFERROR(VLOOKUP(B103,MDE_2016!$A$2:$E$300,5,),0)))</f>
        <v>1835567.85</v>
      </c>
      <c r="H103" s="38" t="n">
        <f aca="false">IF(M103=0,0,IF(E103="SEM CERTIFICAÇÃO",0,IFERROR(((VLOOKUP(B103,Ajustes_EDUCACAO!$A$2:$J$300,6,) - G103)),0)))</f>
        <v>32787081.82</v>
      </c>
      <c r="I103" s="38" t="n">
        <f aca="false">IF(M103=0,0,IF(E103="SEM CERTIFICAÇÃO",0,IFERROR(VLOOKUP(B103,Ajustes_FUNDEB!$A$2:$K$300,5,),0)))</f>
        <v>18900185.28</v>
      </c>
      <c r="J103" s="37" t="n">
        <f aca="false">IF(M103=0,0,IF(E103="SEM CERTIFICAÇÃO",0,IFERROR(VLOOKUP(B103,Ajustes_FUNDEB!$A$2:$K$300,6,),0)))</f>
        <v>6430782.19</v>
      </c>
      <c r="K103" s="39" t="n">
        <f aca="false">IF(M103=0,0,IF(E103="SEM CERTIFICAÇÃO",0,IFERROR(VLOOKUP(B103,Ajustes_EDUCACAO!$A$2:$K$300,7,),0)))</f>
        <v>13103502.23</v>
      </c>
      <c r="L103" s="40" t="n">
        <f aca="false">IFERROR(((G103+H103-K103)/E103*100),0)</f>
        <v>23.9889549022277</v>
      </c>
      <c r="M103" s="37" t="n">
        <f aca="false">IF(E103="SEM CERTIFICAÇÃO",0,IFERROR(VLOOKUP(B103,Ajustes_EDUCACAO!$A$2:$K$300,10,),0))</f>
        <v>23.99</v>
      </c>
    </row>
    <row r="104" customFormat="false" ht="13.8" hidden="false" customHeight="false" outlineLevel="0" collapsed="false">
      <c r="A104" s="33" t="n">
        <v>95</v>
      </c>
      <c r="B104" s="25" t="n">
        <v>89</v>
      </c>
      <c r="C104" s="25" t="n">
        <v>5208707</v>
      </c>
      <c r="D104" s="35" t="n">
        <v>2016</v>
      </c>
      <c r="E104" s="36" t="n">
        <f aca="false">IFERROR(VLOOKUP(B104,Ajustes_EDUCACAO!$A$2:$T$300,4,)+VLOOKUP(B104,Ajustes_EDUCACAO!$A$2:$T$300,5,),"SEM CERTIFICAÇÃO")</f>
        <v>2396742358.25</v>
      </c>
      <c r="F104" s="37" t="n">
        <f aca="false">IF(M104=0,0,IF(E104="SEM CERTIFICAÇÃO",0,IFERROR(VLOOKUP(B104,Ajustes_FUNDEB!$A$2:$K$300,3,),0)))</f>
        <v>369542245.78</v>
      </c>
      <c r="G104" s="36" t="n">
        <f aca="false">IF(M104=0,0,IF(E104="SEM CERTIFICAÇÃO",0,IFERROR(VLOOKUP(B104,MDE_2016!$A$2:$E$300,5,),0)))</f>
        <v>4278900</v>
      </c>
      <c r="H104" s="38" t="n">
        <f aca="false">IF(M104=0,0,IF(E104="SEM CERTIFICAÇÃO",0,IFERROR(((VLOOKUP(B104,Ajustes_EDUCACAO!$A$2:$J$300,6,) - G104)),0)))</f>
        <v>827344781.49</v>
      </c>
      <c r="I104" s="38" t="n">
        <f aca="false">IF(M104=0,0,IF(E104="SEM CERTIFICAÇÃO",0,IFERROR(VLOOKUP(B104,Ajustes_FUNDEB!$A$2:$K$300,5,),0)))</f>
        <v>332035000</v>
      </c>
      <c r="J104" s="37" t="n">
        <f aca="false">IF(M104=0,0,IF(E104="SEM CERTIFICAÇÃO",0,IFERROR(VLOOKUP(B104,Ajustes_FUNDEB!$A$2:$K$300,6,),0)))</f>
        <v>37399539.52</v>
      </c>
      <c r="K104" s="39" t="n">
        <f aca="false">IF(M104=0,0,IF(E104="SEM CERTIFICAÇÃO",0,IFERROR(VLOOKUP(B104,Ajustes_EDUCACAO!$A$2:$K$300,7,),0)))</f>
        <v>210777920.32</v>
      </c>
      <c r="L104" s="40" t="n">
        <f aca="false">IFERROR(((G104+H104-K104)/E104*100),0)</f>
        <v>25.9037338340912</v>
      </c>
      <c r="M104" s="37" t="n">
        <f aca="false">IF(E104="SEM CERTIFICAÇÃO",0,IFERROR(VLOOKUP(B104,Ajustes_EDUCACAO!$A$2:$K$300,10,),0))</f>
        <v>25.9</v>
      </c>
    </row>
    <row r="105" customFormat="false" ht="13.8" hidden="false" customHeight="false" outlineLevel="0" collapsed="false">
      <c r="A105" s="33" t="n">
        <v>96</v>
      </c>
      <c r="B105" s="25" t="n">
        <v>99</v>
      </c>
      <c r="C105" s="25" t="n">
        <v>5208806</v>
      </c>
      <c r="D105" s="35" t="n">
        <v>2016</v>
      </c>
      <c r="E105" s="36" t="n">
        <f aca="false">IFERROR(VLOOKUP(B105,Ajustes_EDUCACAO!$A$2:$T$300,4,)+VLOOKUP(B105,Ajustes_EDUCACAO!$A$2:$T$300,5,),"SEM CERTIFICAÇÃO")</f>
        <v>49668161.31</v>
      </c>
      <c r="F105" s="37" t="n">
        <f aca="false">IF(M105=0,0,IF(E105="SEM CERTIFICAÇÃO",0,IFERROR(VLOOKUP(B105,Ajustes_FUNDEB!$A$2:$K$300,3,),0)))</f>
        <v>18705978.62</v>
      </c>
      <c r="G105" s="36" t="n">
        <f aca="false">IF(M105=0,0,IF(E105="SEM CERTIFICAÇÃO",0,IFERROR(VLOOKUP(B105,MDE_2016!$A$2:$E$300,5,),0)))</f>
        <v>4121898.8</v>
      </c>
      <c r="H105" s="38" t="n">
        <f aca="false">IF(M105=0,0,IF(E105="SEM CERTIFICAÇÃO",0,IFERROR(((VLOOKUP(B105,Ajustes_EDUCACAO!$A$2:$J$300,6,) - G105)),0)))</f>
        <v>26052199.02</v>
      </c>
      <c r="I105" s="38" t="n">
        <f aca="false">IF(M105=0,0,IF(E105="SEM CERTIFICAÇÃO",0,IFERROR(VLOOKUP(B105,Ajustes_FUNDEB!$A$2:$K$300,5,),0)))</f>
        <v>18705978.62</v>
      </c>
      <c r="J105" s="37" t="n">
        <f aca="false">IF(M105=0,0,IF(E105="SEM CERTIFICAÇÃO",0,IFERROR(VLOOKUP(B105,Ajustes_FUNDEB!$A$2:$K$300,6,),0)))</f>
        <v>218411.29</v>
      </c>
      <c r="K105" s="39" t="n">
        <f aca="false">IF(M105=0,0,IF(E105="SEM CERTIFICAÇÃO",0,IFERROR(VLOOKUP(B105,Ajustes_EDUCACAO!$A$2:$K$300,7,),0)))</f>
        <v>12902889.51</v>
      </c>
      <c r="L105" s="40" t="n">
        <f aca="false">IFERROR(((G105+H105-K105)/E105*100),0)</f>
        <v>34.7731984725649</v>
      </c>
      <c r="M105" s="37" t="n">
        <f aca="false">IF(E105="SEM CERTIFICAÇÃO",0,IFERROR(VLOOKUP(B105,Ajustes_EDUCACAO!$A$2:$K$300,10,),0))</f>
        <v>34.77</v>
      </c>
    </row>
    <row r="106" customFormat="false" ht="13.8" hidden="false" customHeight="false" outlineLevel="0" collapsed="false">
      <c r="A106" s="33" t="n">
        <v>97</v>
      </c>
      <c r="B106" s="25" t="n">
        <v>100</v>
      </c>
      <c r="C106" s="25" t="n">
        <v>5208905</v>
      </c>
      <c r="D106" s="35" t="n">
        <v>2016</v>
      </c>
      <c r="E106" s="36" t="n">
        <f aca="false">IFERROR(VLOOKUP(B106,Ajustes_EDUCACAO!$A$2:$T$300,4,)+VLOOKUP(B106,Ajustes_EDUCACAO!$A$2:$T$300,5,),"SEM CERTIFICAÇÃO")</f>
        <v>34766839.91</v>
      </c>
      <c r="F106" s="37" t="n">
        <f aca="false">IF(M106=0,0,IF(E106="SEM CERTIFICAÇÃO",0,IFERROR(VLOOKUP(B106,Ajustes_FUNDEB!$A$2:$K$300,3,),0)))</f>
        <v>5177907.41</v>
      </c>
      <c r="G106" s="36" t="n">
        <f aca="false">IF(M106=0,0,IF(E106="SEM CERTIFICAÇÃO",0,IFERROR(VLOOKUP(B106,MDE_2016!$A$2:$E$300,5,),0)))</f>
        <v>248655.25</v>
      </c>
      <c r="H106" s="38" t="n">
        <f aca="false">IF(M106=0,0,IF(E106="SEM CERTIFICAÇÃO",0,IFERROR(((VLOOKUP(B106,Ajustes_EDUCACAO!$A$2:$J$300,6,) - G106)),0)))</f>
        <v>11124877.63</v>
      </c>
      <c r="I106" s="38" t="n">
        <f aca="false">IF(M106=0,0,IF(E106="SEM CERTIFICAÇÃO",0,IFERROR(VLOOKUP(B106,Ajustes_FUNDEB!$A$2:$K$300,5,),0)))</f>
        <v>3763882.15</v>
      </c>
      <c r="J106" s="37" t="n">
        <f aca="false">IF(M106=0,0,IF(E106="SEM CERTIFICAÇÃO",0,IFERROR(VLOOKUP(B106,Ajustes_FUNDEB!$A$2:$K$300,6,),0)))</f>
        <v>1312591</v>
      </c>
      <c r="K106" s="39" t="n">
        <f aca="false">IF(M106=0,0,IF(E106="SEM CERTIFICAÇÃO",0,IFERROR(VLOOKUP(B106,Ajustes_EDUCACAO!$A$2:$K$300,7,),0)))</f>
        <v>356676.47</v>
      </c>
      <c r="L106" s="40" t="n">
        <f aca="false">IFERROR(((G106+H106-K106)/E106*100),0)</f>
        <v>31.6878279375377</v>
      </c>
      <c r="M106" s="37" t="n">
        <f aca="false">IF(E106="SEM CERTIFICAÇÃO",0,IFERROR(VLOOKUP(B106,Ajustes_EDUCACAO!$A$2:$K$300,10,),0))</f>
        <v>31.69</v>
      </c>
    </row>
    <row r="107" customFormat="false" ht="13.8" hidden="false" customHeight="false" outlineLevel="0" collapsed="false">
      <c r="A107" s="33" t="n">
        <v>98</v>
      </c>
      <c r="B107" s="25" t="n">
        <v>101</v>
      </c>
      <c r="C107" s="25" t="n">
        <v>5209101</v>
      </c>
      <c r="D107" s="35" t="n">
        <v>2016</v>
      </c>
      <c r="E107" s="36" t="n">
        <f aca="false">IFERROR(VLOOKUP(B107,Ajustes_EDUCACAO!$A$2:$T$300,4,)+VLOOKUP(B107,Ajustes_EDUCACAO!$A$2:$T$300,5,),"SEM CERTIFICAÇÃO")</f>
        <v>74512803.91</v>
      </c>
      <c r="F107" s="37" t="n">
        <f aca="false">IF(M107=0,0,IF(E107="SEM CERTIFICAÇÃO",0,IFERROR(VLOOKUP(B107,Ajustes_FUNDEB!$A$2:$K$300,3,),0)))</f>
        <v>12300376.56</v>
      </c>
      <c r="G107" s="36" t="n">
        <f aca="false">IF(M107=0,0,IF(E107="SEM CERTIFICAÇÃO",0,IFERROR(VLOOKUP(B107,MDE_2016!$A$2:$E$300,5,),0)))</f>
        <v>2142205.84</v>
      </c>
      <c r="H107" s="38" t="n">
        <f aca="false">IF(M107=0,0,IF(E107="SEM CERTIFICAÇÃO",0,IFERROR(((VLOOKUP(B107,Ajustes_EDUCACAO!$A$2:$J$300,6,) - G107)),0)))</f>
        <v>22254342.1</v>
      </c>
      <c r="I107" s="38" t="n">
        <f aca="false">IF(M107=0,0,IF(E107="SEM CERTIFICAÇÃO",0,IFERROR(VLOOKUP(B107,Ajustes_FUNDEB!$A$2:$K$300,5,),0)))</f>
        <v>11770884.65</v>
      </c>
      <c r="J107" s="37" t="n">
        <f aca="false">IF(M107=0,0,IF(E107="SEM CERTIFICAÇÃO",0,IFERROR(VLOOKUP(B107,Ajustes_FUNDEB!$A$2:$K$300,6,),0)))</f>
        <v>1222107.07</v>
      </c>
      <c r="K107" s="39" t="n">
        <f aca="false">IF(M107=0,0,IF(E107="SEM CERTIFICAÇÃO",0,IFERROR(VLOOKUP(B107,Ajustes_EDUCACAO!$A$2:$K$300,7,),0)))</f>
        <v>3922970.95</v>
      </c>
      <c r="L107" s="40" t="n">
        <f aca="false">IFERROR(((G107+H107-K107)/E107*100),0)</f>
        <v>27.4765891439664</v>
      </c>
      <c r="M107" s="37" t="n">
        <f aca="false">IF(E107="SEM CERTIFICAÇÃO",0,IFERROR(VLOOKUP(B107,Ajustes_EDUCACAO!$A$2:$K$300,10,),0))</f>
        <v>27.48</v>
      </c>
    </row>
    <row r="108" customFormat="false" ht="13.8" hidden="false" customHeight="false" outlineLevel="0" collapsed="false">
      <c r="A108" s="33" t="n">
        <v>99</v>
      </c>
      <c r="B108" s="25" t="n">
        <v>102</v>
      </c>
      <c r="C108" s="25" t="n">
        <v>5209150</v>
      </c>
      <c r="D108" s="35" t="n">
        <v>2016</v>
      </c>
      <c r="E108" s="36" t="n">
        <f aca="false">IFERROR(VLOOKUP(B108,Ajustes_EDUCACAO!$A$2:$T$300,4,)+VLOOKUP(B108,Ajustes_EDUCACAO!$A$2:$T$300,5,),"SEM CERTIFICAÇÃO")</f>
        <v>15854795.53</v>
      </c>
      <c r="F108" s="37" t="n">
        <f aca="false">IF(M108=0,0,IF(E108="SEM CERTIFICAÇÃO",0,IFERROR(VLOOKUP(B108,Ajustes_FUNDEB!$A$2:$K$300,3,),0)))</f>
        <v>2158023.05</v>
      </c>
      <c r="G108" s="36" t="n">
        <f aca="false">IF(M108=0,0,IF(E108="SEM CERTIFICAÇÃO",0,IFERROR(VLOOKUP(B108,MDE_2016!$A$2:$E$300,5,),0)))</f>
        <v>34013.18</v>
      </c>
      <c r="H108" s="38" t="n">
        <f aca="false">IF(M108=0,0,IF(E108="SEM CERTIFICAÇÃO",0,IFERROR(((VLOOKUP(B108,Ajustes_EDUCACAO!$A$2:$J$300,6,) - G108)),0)))</f>
        <v>4350142.26</v>
      </c>
      <c r="I108" s="38" t="n">
        <f aca="false">IF(M108=0,0,IF(E108="SEM CERTIFICAÇÃO",0,IFERROR(VLOOKUP(B108,Ajustes_FUNDEB!$A$2:$K$300,5,),0)))</f>
        <v>1916554.49</v>
      </c>
      <c r="J108" s="37" t="n">
        <f aca="false">IF(M108=0,0,IF(E108="SEM CERTIFICAÇÃO",0,IFERROR(VLOOKUP(B108,Ajustes_FUNDEB!$A$2:$K$300,6,),0)))</f>
        <v>238590.33</v>
      </c>
      <c r="K108" s="39" t="n">
        <f aca="false">IF(M108=0,0,IF(E108="SEM CERTIFICAÇÃO",0,IFERROR(VLOOKUP(B108,Ajustes_EDUCACAO!$A$2:$K$300,7,),0)))</f>
        <v>-587024.42</v>
      </c>
      <c r="L108" s="40" t="n">
        <f aca="false">IFERROR(((G108+H108-K108)/E108*100),0)</f>
        <v>31.3544242850289</v>
      </c>
      <c r="M108" s="37" t="n">
        <f aca="false">IF(E108="SEM CERTIFICAÇÃO",0,IFERROR(VLOOKUP(B108,Ajustes_EDUCACAO!$A$2:$K$300,10,),0))</f>
        <v>31.35</v>
      </c>
    </row>
    <row r="109" customFormat="false" ht="13.8" hidden="false" customHeight="false" outlineLevel="0" collapsed="false">
      <c r="A109" s="33" t="n">
        <v>100</v>
      </c>
      <c r="B109" s="25" t="n">
        <v>103</v>
      </c>
      <c r="C109" s="25" t="n">
        <v>5209200</v>
      </c>
      <c r="D109" s="35" t="n">
        <v>2016</v>
      </c>
      <c r="E109" s="36" t="n">
        <f aca="false">IFERROR(VLOOKUP(B109,Ajustes_EDUCACAO!$A$2:$T$300,4,)+VLOOKUP(B109,Ajustes_EDUCACAO!$A$2:$T$300,5,),"SEM CERTIFICAÇÃO")</f>
        <v>20622255.49</v>
      </c>
      <c r="F109" s="37" t="n">
        <f aca="false">IF(M109=0,0,IF(E109="SEM CERTIFICAÇÃO",0,IFERROR(VLOOKUP(B109,Ajustes_FUNDEB!$A$2:$K$300,3,),0)))</f>
        <v>5506402.04</v>
      </c>
      <c r="G109" s="36" t="n">
        <f aca="false">IF(M109=0,0,IF(E109="SEM CERTIFICAÇÃO",0,IFERROR(VLOOKUP(B109,MDE_2016!$A$2:$E$300,5,),0)))</f>
        <v>9109.8</v>
      </c>
      <c r="H109" s="38" t="n">
        <f aca="false">IF(M109=0,0,IF(E109="SEM CERTIFICAÇÃO",0,IFERROR(((VLOOKUP(B109,Ajustes_EDUCACAO!$A$2:$J$300,6,) - G109)),0)))</f>
        <v>9111911.84</v>
      </c>
      <c r="I109" s="38" t="n">
        <f aca="false">IF(M109=0,0,IF(E109="SEM CERTIFICAÇÃO",0,IFERROR(VLOOKUP(B109,Ajustes_FUNDEB!$A$2:$K$300,5,),0)))</f>
        <v>3879898.39</v>
      </c>
      <c r="J109" s="37" t="n">
        <f aca="false">IF(M109=0,0,IF(E109="SEM CERTIFICAÇÃO",0,IFERROR(VLOOKUP(B109,Ajustes_FUNDEB!$A$2:$K$300,6,),0)))</f>
        <v>1462518.93</v>
      </c>
      <c r="K109" s="39" t="n">
        <f aca="false">IF(M109=0,0,IF(E109="SEM CERTIFICAÇÃO",0,IFERROR(VLOOKUP(B109,Ajustes_EDUCACAO!$A$2:$K$300,7,),0)))</f>
        <v>3331037.7</v>
      </c>
      <c r="L109" s="40" t="n">
        <f aca="false">IFERROR(((G109+H109-K109)/E109*100),0)</f>
        <v>28.0763854506974</v>
      </c>
      <c r="M109" s="37" t="n">
        <f aca="false">IF(E109="SEM CERTIFICAÇÃO",0,IFERROR(VLOOKUP(B109,Ajustes_EDUCACAO!$A$2:$K$300,10,),0))</f>
        <v>28.08</v>
      </c>
    </row>
    <row r="110" customFormat="false" ht="13.8" hidden="false" customHeight="false" outlineLevel="0" collapsed="false">
      <c r="A110" s="33" t="n">
        <v>101</v>
      </c>
      <c r="B110" s="25" t="n">
        <v>280</v>
      </c>
      <c r="C110" s="25" t="n">
        <v>5209291</v>
      </c>
      <c r="D110" s="35" t="n">
        <v>2016</v>
      </c>
      <c r="E110" s="36" t="n">
        <f aca="false">IFERROR(VLOOKUP(B110,Ajustes_EDUCACAO!$A$2:$T$300,4,)+VLOOKUP(B110,Ajustes_EDUCACAO!$A$2:$T$300,5,),"SEM CERTIFICAÇÃO")</f>
        <v>10118793.37</v>
      </c>
      <c r="F110" s="37" t="n">
        <f aca="false">IF(M110=0,0,IF(E110="SEM CERTIFICAÇÃO",0,IFERROR(VLOOKUP(B110,Ajustes_FUNDEB!$A$2:$K$300,3,),0)))</f>
        <v>780452.89</v>
      </c>
      <c r="G110" s="36" t="n">
        <f aca="false">IF(M110=0,0,IF(E110="SEM CERTIFICAÇÃO",0,IFERROR(VLOOKUP(B110,MDE_2016!$A$2:$E$300,5,),0)))</f>
        <v>64005.16</v>
      </c>
      <c r="H110" s="38" t="n">
        <f aca="false">IF(M110=0,0,IF(E110="SEM CERTIFICAÇÃO",0,IFERROR(((VLOOKUP(B110,Ajustes_EDUCACAO!$A$2:$J$300,6,) - G110)),0)))</f>
        <v>2219989.74</v>
      </c>
      <c r="I110" s="38" t="n">
        <f aca="false">IF(M110=0,0,IF(E110="SEM CERTIFICAÇÃO",0,IFERROR(VLOOKUP(B110,Ajustes_FUNDEB!$A$2:$K$300,5,),0)))</f>
        <v>780452.89</v>
      </c>
      <c r="J110" s="37" t="n">
        <f aca="false">IF(M110=0,0,IF(E110="SEM CERTIFICAÇÃO",0,IFERROR(VLOOKUP(B110,Ajustes_FUNDEB!$A$2:$K$300,6,),0)))</f>
        <v>37263.69</v>
      </c>
      <c r="K110" s="39" t="n">
        <f aca="false">IF(M110=0,0,IF(E110="SEM CERTIFICAÇÃO",0,IFERROR(VLOOKUP(B110,Ajustes_EDUCACAO!$A$2:$K$300,7,),0)))</f>
        <v>-1051112.47</v>
      </c>
      <c r="L110" s="40" t="n">
        <f aca="false">IFERROR(((G110+H110-K110)/E110*100),0)</f>
        <v>32.9595362613873</v>
      </c>
      <c r="M110" s="37" t="n">
        <f aca="false">IF(E110="SEM CERTIFICAÇÃO",0,IFERROR(VLOOKUP(B110,Ajustes_EDUCACAO!$A$2:$K$300,10,),0))</f>
        <v>32.96</v>
      </c>
    </row>
    <row r="111" customFormat="false" ht="13.8" hidden="false" customHeight="false" outlineLevel="0" collapsed="false">
      <c r="A111" s="33" t="n">
        <v>102</v>
      </c>
      <c r="B111" s="25" t="n">
        <v>104</v>
      </c>
      <c r="C111" s="25" t="n">
        <v>5209408</v>
      </c>
      <c r="D111" s="35" t="n">
        <v>2016</v>
      </c>
      <c r="E111" s="36" t="n">
        <f aca="false">IFERROR(VLOOKUP(B111,Ajustes_EDUCACAO!$A$2:$T$300,4,)+VLOOKUP(B111,Ajustes_EDUCACAO!$A$2:$T$300,5,),"SEM CERTIFICAÇÃO")</f>
        <v>13135764.51</v>
      </c>
      <c r="F111" s="37" t="n">
        <f aca="false">IF(M111=0,0,IF(E111="SEM CERTIFICAÇÃO",0,IFERROR(VLOOKUP(B111,Ajustes_FUNDEB!$A$2:$K$300,3,),0)))</f>
        <v>1973281.36</v>
      </c>
      <c r="G111" s="36" t="n">
        <f aca="false">IF(M111=0,0,IF(E111="SEM CERTIFICAÇÃO",0,IFERROR(VLOOKUP(B111,MDE_2016!$A$2:$E$300,5,),0)))</f>
        <v>0</v>
      </c>
      <c r="H111" s="38" t="n">
        <f aca="false">IF(M111=0,0,IF(E111="SEM CERTIFICAÇÃO",0,IFERROR(((VLOOKUP(B111,Ajustes_EDUCACAO!$A$2:$J$300,6,) - G111)),0)))</f>
        <v>4096030.53</v>
      </c>
      <c r="I111" s="38" t="n">
        <f aca="false">IF(M111=0,0,IF(E111="SEM CERTIFICAÇÃO",0,IFERROR(VLOOKUP(B111,Ajustes_FUNDEB!$A$2:$K$300,5,),0)))</f>
        <v>1973281.36</v>
      </c>
      <c r="J111" s="37" t="n">
        <f aca="false">IF(M111=0,0,IF(E111="SEM CERTIFICAÇÃO",0,IFERROR(VLOOKUP(B111,Ajustes_FUNDEB!$A$2:$K$300,6,),0)))</f>
        <v>125812.68</v>
      </c>
      <c r="K111" s="39" t="n">
        <f aca="false">IF(M111=0,0,IF(E111="SEM CERTIFICAÇÃO",0,IFERROR(VLOOKUP(B111,Ajustes_EDUCACAO!$A$2:$K$300,7,),0)))</f>
        <v>-293085.14</v>
      </c>
      <c r="L111" s="40" t="n">
        <f aca="false">IFERROR(((G111+H111-K111)/E111*100),0)</f>
        <v>33.4134771269586</v>
      </c>
      <c r="M111" s="37" t="n">
        <f aca="false">IF(E111="SEM CERTIFICAÇÃO",0,IFERROR(VLOOKUP(B111,Ajustes_EDUCACAO!$A$2:$K$300,10,),0))</f>
        <v>33.41</v>
      </c>
    </row>
    <row r="112" customFormat="false" ht="13.8" hidden="false" customHeight="false" outlineLevel="0" collapsed="false">
      <c r="A112" s="33" t="n">
        <v>103</v>
      </c>
      <c r="B112" s="25" t="n">
        <v>105</v>
      </c>
      <c r="C112" s="25" t="n">
        <v>5209457</v>
      </c>
      <c r="D112" s="35" t="n">
        <v>2016</v>
      </c>
      <c r="E112" s="36" t="n">
        <f aca="false">IFERROR(VLOOKUP(B112,Ajustes_EDUCACAO!$A$2:$T$300,4,)+VLOOKUP(B112,Ajustes_EDUCACAO!$A$2:$T$300,5,),"SEM CERTIFICAÇÃO")</f>
        <v>10805760.62</v>
      </c>
      <c r="F112" s="37" t="n">
        <f aca="false">IF(M112=0,0,IF(E112="SEM CERTIFICAÇÃO",0,IFERROR(VLOOKUP(B112,Ajustes_FUNDEB!$A$2:$K$300,3,),0)))</f>
        <v>621359.73</v>
      </c>
      <c r="G112" s="36" t="n">
        <f aca="false">IF(M112=0,0,IF(E112="SEM CERTIFICAÇÃO",0,IFERROR(VLOOKUP(B112,MDE_2016!$A$2:$E$300,5,),0)))</f>
        <v>0</v>
      </c>
      <c r="H112" s="38" t="n">
        <f aca="false">IF(M112=0,0,IF(E112="SEM CERTIFICAÇÃO",0,IFERROR(((VLOOKUP(B112,Ajustes_EDUCACAO!$A$2:$J$300,6,) - G112)),0)))</f>
        <v>2430277.08</v>
      </c>
      <c r="I112" s="38" t="n">
        <f aca="false">IF(M112=0,0,IF(E112="SEM CERTIFICAÇÃO",0,IFERROR(VLOOKUP(B112,Ajustes_FUNDEB!$A$2:$K$300,5,),0)))</f>
        <v>621359.73</v>
      </c>
      <c r="J112" s="37" t="n">
        <f aca="false">IF(M112=0,0,IF(E112="SEM CERTIFICAÇÃO",0,IFERROR(VLOOKUP(B112,Ajustes_FUNDEB!$A$2:$K$300,6,),0)))</f>
        <v>423426.41</v>
      </c>
      <c r="K112" s="39" t="n">
        <f aca="false">IF(M112=0,0,IF(E112="SEM CERTIFICAÇÃO",0,IFERROR(VLOOKUP(B112,Ajustes_EDUCACAO!$A$2:$K$300,7,),0)))</f>
        <v>-1084033.85</v>
      </c>
      <c r="L112" s="40" t="n">
        <f aca="false">IFERROR(((G112+H112-K112)/E112*100),0)</f>
        <v>32.5225687814654</v>
      </c>
      <c r="M112" s="37" t="n">
        <f aca="false">IF(E112="SEM CERTIFICAÇÃO",0,IFERROR(VLOOKUP(B112,Ajustes_EDUCACAO!$A$2:$K$300,10,),0))</f>
        <v>32.52</v>
      </c>
    </row>
    <row r="113" customFormat="false" ht="13.8" hidden="false" customHeight="false" outlineLevel="0" collapsed="false">
      <c r="A113" s="33" t="n">
        <v>104</v>
      </c>
      <c r="B113" s="25" t="n">
        <v>106</v>
      </c>
      <c r="C113" s="25" t="n">
        <v>5209606</v>
      </c>
      <c r="D113" s="35" t="n">
        <v>2016</v>
      </c>
      <c r="E113" s="36" t="n">
        <f aca="false">IFERROR(VLOOKUP(B113,Ajustes_EDUCACAO!$A$2:$T$300,4,)+VLOOKUP(B113,Ajustes_EDUCACAO!$A$2:$T$300,5,),"SEM CERTIFICAÇÃO")</f>
        <v>10642316.19</v>
      </c>
      <c r="F113" s="37" t="n">
        <f aca="false">IF(M113=0,0,IF(E113="SEM CERTIFICAÇÃO",0,IFERROR(VLOOKUP(B113,Ajustes_FUNDEB!$A$2:$K$300,3,),0)))</f>
        <v>668921.86</v>
      </c>
      <c r="G113" s="36" t="n">
        <f aca="false">IF(M113=0,0,IF(E113="SEM CERTIFICAÇÃO",0,IFERROR(VLOOKUP(B113,MDE_2016!$A$2:$E$300,5,),0)))</f>
        <v>166230.08</v>
      </c>
      <c r="H113" s="38" t="n">
        <f aca="false">IF(M113=0,0,IF(E113="SEM CERTIFICAÇÃO",0,IFERROR(((VLOOKUP(B113,Ajustes_EDUCACAO!$A$2:$J$300,6,) - G113)),0)))</f>
        <v>2125650.65</v>
      </c>
      <c r="I113" s="38" t="n">
        <f aca="false">IF(M113=0,0,IF(E113="SEM CERTIFICAÇÃO",0,IFERROR(VLOOKUP(B113,Ajustes_FUNDEB!$A$2:$K$300,5,),0)))</f>
        <v>126199.48</v>
      </c>
      <c r="J113" s="37" t="n">
        <f aca="false">IF(M113=0,0,IF(E113="SEM CERTIFICAÇÃO",0,IFERROR(VLOOKUP(B113,Ajustes_FUNDEB!$A$2:$K$300,6,),0)))</f>
        <v>254971.52</v>
      </c>
      <c r="K113" s="39" t="n">
        <f aca="false">IF(M113=0,0,IF(E113="SEM CERTIFICAÇÃO",0,IFERROR(VLOOKUP(B113,Ajustes_EDUCACAO!$A$2:$K$300,7,),0)))</f>
        <v>-788699.77</v>
      </c>
      <c r="L113" s="40" t="n">
        <f aca="false">IFERROR(((G113+H113-K113)/E113*100),0)</f>
        <v>28.9465229655049</v>
      </c>
      <c r="M113" s="37" t="n">
        <f aca="false">IF(E113="SEM CERTIFICAÇÃO",0,IFERROR(VLOOKUP(B113,Ajustes_EDUCACAO!$A$2:$K$300,10,),0))</f>
        <v>28.95</v>
      </c>
    </row>
    <row r="114" customFormat="false" ht="13.8" hidden="false" customHeight="false" outlineLevel="0" collapsed="false">
      <c r="A114" s="33" t="n">
        <v>105</v>
      </c>
      <c r="B114" s="25" t="n">
        <v>107</v>
      </c>
      <c r="C114" s="25" t="n">
        <v>5209705</v>
      </c>
      <c r="D114" s="35" t="n">
        <v>2016</v>
      </c>
      <c r="E114" s="36" t="n">
        <f aca="false">IFERROR(VLOOKUP(B114,Ajustes_EDUCACAO!$A$2:$T$300,4,)+VLOOKUP(B114,Ajustes_EDUCACAO!$A$2:$T$300,5,),"SEM CERTIFICAÇÃO")</f>
        <v>36969369.62</v>
      </c>
      <c r="F114" s="37" t="n">
        <f aca="false">IF(M114=0,0,IF(E114="SEM CERTIFICAÇÃO",0,IFERROR(VLOOKUP(B114,Ajustes_FUNDEB!$A$2:$K$300,3,),0)))</f>
        <v>10122506.14</v>
      </c>
      <c r="G114" s="36" t="n">
        <f aca="false">IF(M114=0,0,IF(E114="SEM CERTIFICAÇÃO",0,IFERROR(VLOOKUP(B114,MDE_2016!$A$2:$E$300,5,),0)))</f>
        <v>24939.04</v>
      </c>
      <c r="H114" s="38" t="n">
        <f aca="false">IF(M114=0,0,IF(E114="SEM CERTIFICAÇÃO",0,IFERROR(((VLOOKUP(B114,Ajustes_EDUCACAO!$A$2:$J$300,6,) - G114)),0)))</f>
        <v>14589544.36</v>
      </c>
      <c r="I114" s="38" t="n">
        <f aca="false">IF(M114=0,0,IF(E114="SEM CERTIFICAÇÃO",0,IFERROR(VLOOKUP(B114,Ajustes_FUNDEB!$A$2:$K$300,5,),0)))</f>
        <v>7958342.58</v>
      </c>
      <c r="J114" s="37" t="n">
        <f aca="false">IF(M114=0,0,IF(E114="SEM CERTIFICAÇÃO",0,IFERROR(VLOOKUP(B114,Ajustes_FUNDEB!$A$2:$K$300,6,),0)))</f>
        <v>1975013.83</v>
      </c>
      <c r="K114" s="39" t="n">
        <f aca="false">IF(M114=0,0,IF(E114="SEM CERTIFICAÇÃO",0,IFERROR(VLOOKUP(B114,Ajustes_EDUCACAO!$A$2:$K$300,7,),0)))</f>
        <v>5688597.33</v>
      </c>
      <c r="L114" s="40" t="n">
        <f aca="false">IFERROR(((G114+H114-K114)/E114*100),0)</f>
        <v>24.144003973417</v>
      </c>
      <c r="M114" s="37" t="n">
        <f aca="false">IF(E114="SEM CERTIFICAÇÃO",0,IFERROR(VLOOKUP(B114,Ajustes_EDUCACAO!$A$2:$K$300,10,),0))</f>
        <v>24.14</v>
      </c>
    </row>
    <row r="115" customFormat="false" ht="13.8" hidden="false" customHeight="false" outlineLevel="0" collapsed="false">
      <c r="A115" s="33" t="n">
        <v>106</v>
      </c>
      <c r="B115" s="25" t="n">
        <v>108</v>
      </c>
      <c r="C115" s="25" t="n">
        <v>5209804</v>
      </c>
      <c r="D115" s="35" t="n">
        <v>2016</v>
      </c>
      <c r="E115" s="36" t="n">
        <f aca="false">IFERROR(VLOOKUP(B115,Ajustes_EDUCACAO!$A$2:$T$300,4,)+VLOOKUP(B115,Ajustes_EDUCACAO!$A$2:$T$300,5,),"SEM CERTIFICAÇÃO")</f>
        <v>12424218.19</v>
      </c>
      <c r="F115" s="37" t="n">
        <f aca="false">IF(M115=0,0,IF(E115="SEM CERTIFICAÇÃO",0,IFERROR(VLOOKUP(B115,Ajustes_FUNDEB!$A$2:$K$300,3,),0)))</f>
        <v>1081472.8</v>
      </c>
      <c r="G115" s="36" t="n">
        <f aca="false">IF(M115=0,0,IF(E115="SEM CERTIFICAÇÃO",0,IFERROR(VLOOKUP(B115,MDE_2016!$A$2:$E$300,5,),0)))</f>
        <v>99393.07</v>
      </c>
      <c r="H115" s="38" t="n">
        <f aca="false">IF(M115=0,0,IF(E115="SEM CERTIFICAÇÃO",0,IFERROR(((VLOOKUP(B115,Ajustes_EDUCACAO!$A$2:$J$300,6,) - G115)),0)))</f>
        <v>2414465.1</v>
      </c>
      <c r="I115" s="38" t="n">
        <f aca="false">IF(M115=0,0,IF(E115="SEM CERTIFICAÇÃO",0,IFERROR(VLOOKUP(B115,Ajustes_FUNDEB!$A$2:$K$300,5,),0)))</f>
        <v>1081472.8</v>
      </c>
      <c r="J115" s="37" t="n">
        <f aca="false">IF(M115=0,0,IF(E115="SEM CERTIFICAÇÃO",0,IFERROR(VLOOKUP(B115,Ajustes_FUNDEB!$A$2:$K$300,6,),0)))</f>
        <v>332348.34</v>
      </c>
      <c r="K115" s="39" t="n">
        <f aca="false">IF(M115=0,0,IF(E115="SEM CERTIFICAÇÃO",0,IFERROR(VLOOKUP(B115,Ajustes_EDUCACAO!$A$2:$K$300,7,),0)))</f>
        <v>-1122257.97</v>
      </c>
      <c r="L115" s="40" t="n">
        <f aca="false">IFERROR(((G115+H115-K115)/E115*100),0)</f>
        <v>29.2663577248397</v>
      </c>
      <c r="M115" s="37" t="n">
        <f aca="false">IF(E115="SEM CERTIFICAÇÃO",0,IFERROR(VLOOKUP(B115,Ajustes_EDUCACAO!$A$2:$K$300,10,),0))</f>
        <v>29.27</v>
      </c>
    </row>
    <row r="116" customFormat="false" ht="13.8" hidden="false" customHeight="false" outlineLevel="0" collapsed="false">
      <c r="A116" s="33" t="n">
        <v>107</v>
      </c>
      <c r="B116" s="25" t="n">
        <v>109</v>
      </c>
      <c r="C116" s="25" t="n">
        <v>5209903</v>
      </c>
      <c r="D116" s="35" t="n">
        <v>2016</v>
      </c>
      <c r="E116" s="36" t="n">
        <f aca="false">IFERROR(VLOOKUP(B116,Ajustes_EDUCACAO!$A$2:$T$300,4,)+VLOOKUP(B116,Ajustes_EDUCACAO!$A$2:$T$300,5,),"SEM CERTIFICAÇÃO")</f>
        <v>16223412.14</v>
      </c>
      <c r="F116" s="37" t="n">
        <f aca="false">IF(M116=0,0,IF(E116="SEM CERTIFICAÇÃO",0,IFERROR(VLOOKUP(B116,Ajustes_FUNDEB!$A$2:$K$300,3,),0)))</f>
        <v>5466458.22</v>
      </c>
      <c r="G116" s="36" t="n">
        <f aca="false">IF(M116=0,0,IF(E116="SEM CERTIFICAÇÃO",0,IFERROR(VLOOKUP(B116,MDE_2016!$A$2:$E$300,5,),0)))</f>
        <v>1244673.42</v>
      </c>
      <c r="H116" s="38" t="n">
        <f aca="false">IF(M116=0,0,IF(E116="SEM CERTIFICAÇÃO",0,IFERROR(((VLOOKUP(B116,Ajustes_EDUCACAO!$A$2:$J$300,6,) - G116)),0)))</f>
        <v>7733201.52</v>
      </c>
      <c r="I116" s="38" t="n">
        <f aca="false">IF(M116=0,0,IF(E116="SEM CERTIFICAÇÃO",0,IFERROR(VLOOKUP(B116,Ajustes_FUNDEB!$A$2:$K$300,5,),0)))</f>
        <v>5160750.35</v>
      </c>
      <c r="J116" s="37" t="n">
        <f aca="false">IF(M116=0,0,IF(E116="SEM CERTIFICAÇÃO",0,IFERROR(VLOOKUP(B116,Ajustes_FUNDEB!$A$2:$K$300,6,),0)))</f>
        <v>271477.13</v>
      </c>
      <c r="K116" s="39" t="n">
        <f aca="false">IF(M116=0,0,IF(E116="SEM CERTIFICAÇÃO",0,IFERROR(VLOOKUP(B116,Ajustes_EDUCACAO!$A$2:$K$300,7,),0)))</f>
        <v>2691955.08</v>
      </c>
      <c r="L116" s="40" t="n">
        <f aca="false">IFERROR(((G116+H116-K116)/E116*100),0)</f>
        <v>38.7459789947739</v>
      </c>
      <c r="M116" s="37" t="n">
        <f aca="false">IF(E116="SEM CERTIFICAÇÃO",0,IFERROR(VLOOKUP(B116,Ajustes_EDUCACAO!$A$2:$K$300,10,),0))</f>
        <v>38.75</v>
      </c>
    </row>
    <row r="117" customFormat="false" ht="13.8" hidden="false" customHeight="false" outlineLevel="0" collapsed="false">
      <c r="A117" s="33" t="n">
        <v>108</v>
      </c>
      <c r="B117" s="25" t="n">
        <v>295</v>
      </c>
      <c r="C117" s="25" t="n">
        <v>5209937</v>
      </c>
      <c r="D117" s="35" t="n">
        <v>2016</v>
      </c>
      <c r="E117" s="36" t="n">
        <f aca="false">IFERROR(VLOOKUP(B117,Ajustes_EDUCACAO!$A$2:$T$300,4,)+VLOOKUP(B117,Ajustes_EDUCACAO!$A$2:$T$300,5,),"SEM CERTIFICAÇÃO")</f>
        <v>15451196.92</v>
      </c>
      <c r="F117" s="37" t="n">
        <f aca="false">IF(M117=0,0,IF(E117="SEM CERTIFICAÇÃO",0,IFERROR(VLOOKUP(B117,Ajustes_FUNDEB!$A$2:$K$300,3,),0)))</f>
        <v>3723455.18</v>
      </c>
      <c r="G117" s="36" t="n">
        <f aca="false">IF(M117=0,0,IF(E117="SEM CERTIFICAÇÃO",0,IFERROR(VLOOKUP(B117,MDE_2016!$A$2:$E$300,5,),0)))</f>
        <v>1363727.49</v>
      </c>
      <c r="H117" s="38" t="n">
        <f aca="false">IF(M117=0,0,IF(E117="SEM CERTIFICAÇÃO",0,IFERROR(((VLOOKUP(B117,Ajustes_EDUCACAO!$A$2:$J$300,6,) - G117)),0)))</f>
        <v>5176728.42</v>
      </c>
      <c r="I117" s="38" t="n">
        <f aca="false">IF(M117=0,0,IF(E117="SEM CERTIFICAÇÃO",0,IFERROR(VLOOKUP(B117,Ajustes_FUNDEB!$A$2:$K$300,5,),0)))</f>
        <v>3723455.18</v>
      </c>
      <c r="J117" s="37" t="n">
        <f aca="false">IF(M117=0,0,IF(E117="SEM CERTIFICAÇÃO",0,IFERROR(VLOOKUP(B117,Ajustes_FUNDEB!$A$2:$K$300,6,),0)))</f>
        <v>1383108.8</v>
      </c>
      <c r="K117" s="39" t="n">
        <f aca="false">IF(M117=0,0,IF(E117="SEM CERTIFICAÇÃO",0,IFERROR(VLOOKUP(B117,Ajustes_EDUCACAO!$A$2:$K$300,7,),0)))</f>
        <v>1502134.42</v>
      </c>
      <c r="L117" s="40" t="n">
        <f aca="false">IFERROR(((G117+H117-K117)/E117*100),0)</f>
        <v>32.607968923614</v>
      </c>
      <c r="M117" s="37" t="n">
        <f aca="false">IF(E117="SEM CERTIFICAÇÃO",0,IFERROR(VLOOKUP(B117,Ajustes_EDUCACAO!$A$2:$K$300,10,),0))</f>
        <v>32.61</v>
      </c>
    </row>
    <row r="118" customFormat="false" ht="13.8" hidden="false" customHeight="false" outlineLevel="0" collapsed="false">
      <c r="A118" s="33" t="n">
        <v>109</v>
      </c>
      <c r="B118" s="25" t="n">
        <v>110</v>
      </c>
      <c r="C118" s="25" t="n">
        <v>5209952</v>
      </c>
      <c r="D118" s="35" t="n">
        <v>2016</v>
      </c>
      <c r="E118" s="36" t="n">
        <f aca="false">IFERROR(VLOOKUP(B118,Ajustes_EDUCACAO!$A$2:$T$300,4,)+VLOOKUP(B118,Ajustes_EDUCACAO!$A$2:$T$300,5,),"SEM CERTIFICAÇÃO")</f>
        <v>23643870.46</v>
      </c>
      <c r="F118" s="37" t="n">
        <f aca="false">IF(M118=0,0,IF(E118="SEM CERTIFICAÇÃO",0,IFERROR(VLOOKUP(B118,Ajustes_FUNDEB!$A$2:$K$300,3,),0)))</f>
        <v>7716453.08</v>
      </c>
      <c r="G118" s="36" t="n">
        <f aca="false">IF(M118=0,0,IF(E118="SEM CERTIFICAÇÃO",0,IFERROR(VLOOKUP(B118,MDE_2016!$A$2:$E$300,5,),0)))</f>
        <v>121891.38</v>
      </c>
      <c r="H118" s="38" t="n">
        <f aca="false">IF(M118=0,0,IF(E118="SEM CERTIFICAÇÃO",0,IFERROR(((VLOOKUP(B118,Ajustes_EDUCACAO!$A$2:$J$300,6,) - G118)),0)))</f>
        <v>11460557.42</v>
      </c>
      <c r="I118" s="38" t="n">
        <f aca="false">IF(M118=0,0,IF(E118="SEM CERTIFICAÇÃO",0,IFERROR(VLOOKUP(B118,Ajustes_FUNDEB!$A$2:$K$300,5,),0)))</f>
        <v>6420885.42</v>
      </c>
      <c r="J118" s="37" t="n">
        <f aca="false">IF(M118=0,0,IF(E118="SEM CERTIFICAÇÃO",0,IFERROR(VLOOKUP(B118,Ajustes_FUNDEB!$A$2:$K$300,6,),0)))</f>
        <v>1257570.43</v>
      </c>
      <c r="K118" s="39" t="n">
        <f aca="false">IF(M118=0,0,IF(E118="SEM CERTIFICAÇÃO",0,IFERROR(VLOOKUP(B118,Ajustes_EDUCACAO!$A$2:$K$300,7,),0)))</f>
        <v>3477520.54</v>
      </c>
      <c r="L118" s="40" t="n">
        <f aca="false">IFERROR(((G118+H118-K118)/E118*100),0)</f>
        <v>34.2791941518698</v>
      </c>
      <c r="M118" s="37" t="n">
        <f aca="false">IF(E118="SEM CERTIFICAÇÃO",0,IFERROR(VLOOKUP(B118,Ajustes_EDUCACAO!$A$2:$K$300,10,),0))</f>
        <v>34.28</v>
      </c>
    </row>
    <row r="119" customFormat="false" ht="13.8" hidden="false" customHeight="false" outlineLevel="0" collapsed="false">
      <c r="A119" s="33" t="n">
        <v>110</v>
      </c>
      <c r="B119" s="25" t="n">
        <v>111</v>
      </c>
      <c r="C119" s="25" t="n">
        <v>5210000</v>
      </c>
      <c r="D119" s="35" t="n">
        <v>2016</v>
      </c>
      <c r="E119" s="36" t="n">
        <f aca="false">IFERROR(VLOOKUP(B119,Ajustes_EDUCACAO!$A$2:$T$300,4,)+VLOOKUP(B119,Ajustes_EDUCACAO!$A$2:$T$300,5,),"SEM CERTIFICAÇÃO")</f>
        <v>58816360.06</v>
      </c>
      <c r="F119" s="37" t="n">
        <f aca="false">IF(M119=0,0,IF(E119="SEM CERTIFICAÇÃO",0,IFERROR(VLOOKUP(B119,Ajustes_FUNDEB!$A$2:$K$300,3,),0)))</f>
        <v>17045379.14</v>
      </c>
      <c r="G119" s="36" t="n">
        <f aca="false">IF(M119=0,0,IF(E119="SEM CERTIFICAÇÃO",0,IFERROR(VLOOKUP(B119,MDE_2016!$A$2:$E$300,5,),0)))</f>
        <v>173788.62</v>
      </c>
      <c r="H119" s="38" t="n">
        <f aca="false">IF(M119=0,0,IF(E119="SEM CERTIFICAÇÃO",0,IFERROR(((VLOOKUP(B119,Ajustes_EDUCACAO!$A$2:$J$300,6,) - G119)),0)))</f>
        <v>23340253.33</v>
      </c>
      <c r="I119" s="38" t="n">
        <f aca="false">IF(M119=0,0,IF(E119="SEM CERTIFICAÇÃO",0,IFERROR(VLOOKUP(B119,Ajustes_FUNDEB!$A$2:$K$300,5,),0)))</f>
        <v>13616876.12</v>
      </c>
      <c r="J119" s="37" t="n">
        <f aca="false">IF(M119=0,0,IF(E119="SEM CERTIFICAÇÃO",0,IFERROR(VLOOKUP(B119,Ajustes_FUNDEB!$A$2:$K$300,6,),0)))</f>
        <v>3491487.74</v>
      </c>
      <c r="K119" s="39" t="n">
        <f aca="false">IF(M119=0,0,IF(E119="SEM CERTIFICAÇÃO",0,IFERROR(VLOOKUP(B119,Ajustes_EDUCACAO!$A$2:$K$300,7,),0)))</f>
        <v>8758645.99</v>
      </c>
      <c r="L119" s="40" t="n">
        <f aca="false">IFERROR(((G119+H119-K119)/E119*100),0)</f>
        <v>25.0872307380934</v>
      </c>
      <c r="M119" s="37" t="n">
        <f aca="false">IF(E119="SEM CERTIFICAÇÃO",0,IFERROR(VLOOKUP(B119,Ajustes_EDUCACAO!$A$2:$K$300,10,),0))</f>
        <v>25.09</v>
      </c>
    </row>
    <row r="120" customFormat="false" ht="13.8" hidden="false" customHeight="false" outlineLevel="0" collapsed="false">
      <c r="A120" s="33" t="n">
        <v>111</v>
      </c>
      <c r="B120" s="25" t="n">
        <v>112</v>
      </c>
      <c r="C120" s="25" t="n">
        <v>5210109</v>
      </c>
      <c r="D120" s="35" t="n">
        <v>2016</v>
      </c>
      <c r="E120" s="36" t="n">
        <f aca="false">IFERROR(VLOOKUP(B120,Ajustes_EDUCACAO!$A$2:$T$300,4,)+VLOOKUP(B120,Ajustes_EDUCACAO!$A$2:$T$300,5,),"SEM CERTIFICAÇÃO")</f>
        <v>54184905.27</v>
      </c>
      <c r="F120" s="37" t="n">
        <f aca="false">IF(M120=0,0,IF(E120="SEM CERTIFICAÇÃO",0,IFERROR(VLOOKUP(B120,Ajustes_FUNDEB!$A$2:$K$300,3,),0)))</f>
        <v>11726165.03</v>
      </c>
      <c r="G120" s="36" t="n">
        <f aca="false">IF(M120=0,0,IF(E120="SEM CERTIFICAÇÃO",0,IFERROR(VLOOKUP(B120,MDE_2016!$A$2:$E$300,5,),0)))</f>
        <v>1503312.5</v>
      </c>
      <c r="H120" s="38" t="n">
        <f aca="false">IF(M120=0,0,IF(E120="SEM CERTIFICAÇÃO",0,IFERROR(((VLOOKUP(B120,Ajustes_EDUCACAO!$A$2:$J$300,6,) - G120)),0)))</f>
        <v>20003548.76</v>
      </c>
      <c r="I120" s="38" t="n">
        <f aca="false">IF(M120=0,0,IF(E120="SEM CERTIFICAÇÃO",0,IFERROR(VLOOKUP(B120,Ajustes_FUNDEB!$A$2:$K$300,5,),0)))</f>
        <v>8533538.76</v>
      </c>
      <c r="J120" s="37" t="n">
        <f aca="false">IF(M120=0,0,IF(E120="SEM CERTIFICAÇÃO",0,IFERROR(VLOOKUP(B120,Ajustes_FUNDEB!$A$2:$K$300,6,),0)))</f>
        <v>6070061.47</v>
      </c>
      <c r="K120" s="39" t="n">
        <f aca="false">IF(M120=0,0,IF(E120="SEM CERTIFICAÇÃO",0,IFERROR(VLOOKUP(B120,Ajustes_EDUCACAO!$A$2:$K$300,7,),0)))</f>
        <v>5015087.34</v>
      </c>
      <c r="L120" s="40" t="n">
        <f aca="false">IFERROR(((G120+H120-K120)/E120*100),0)</f>
        <v>30.4361036303792</v>
      </c>
      <c r="M120" s="37" t="n">
        <f aca="false">IF(E120="SEM CERTIFICAÇÃO",0,IFERROR(VLOOKUP(B120,Ajustes_EDUCACAO!$A$2:$K$300,10,),0))</f>
        <v>30.44</v>
      </c>
    </row>
    <row r="121" customFormat="false" ht="13.8" hidden="false" customHeight="false" outlineLevel="0" collapsed="false">
      <c r="A121" s="33" t="n">
        <v>112</v>
      </c>
      <c r="B121" s="25" t="n">
        <v>496</v>
      </c>
      <c r="C121" s="25" t="n">
        <v>5210158</v>
      </c>
      <c r="D121" s="35" t="n">
        <v>2016</v>
      </c>
      <c r="E121" s="36" t="n">
        <f aca="false">IFERROR(VLOOKUP(B121,Ajustes_EDUCACAO!$A$2:$T$300,4,)+VLOOKUP(B121,Ajustes_EDUCACAO!$A$2:$T$300,5,),"SEM CERTIFICAÇÃO")</f>
        <v>10070864.31</v>
      </c>
      <c r="F121" s="37" t="n">
        <f aca="false">IF(M121=0,0,IF(E121="SEM CERTIFICAÇÃO",0,IFERROR(VLOOKUP(B121,Ajustes_FUNDEB!$A$2:$K$300,3,),0)))</f>
        <v>1007095.64</v>
      </c>
      <c r="G121" s="36" t="n">
        <f aca="false">IF(M121=0,0,IF(E121="SEM CERTIFICAÇÃO",0,IFERROR(VLOOKUP(B121,MDE_2016!$A$2:$E$300,5,),0)))</f>
        <v>0</v>
      </c>
      <c r="H121" s="38" t="n">
        <f aca="false">IF(M121=0,0,IF(E121="SEM CERTIFICAÇÃO",0,IFERROR(((VLOOKUP(B121,Ajustes_EDUCACAO!$A$2:$J$300,6,) - G121)),0)))</f>
        <v>2740879.25</v>
      </c>
      <c r="I121" s="38" t="n">
        <f aca="false">IF(M121=0,0,IF(E121="SEM CERTIFICAÇÃO",0,IFERROR(VLOOKUP(B121,Ajustes_FUNDEB!$A$2:$K$300,5,),0)))</f>
        <v>874987.16</v>
      </c>
      <c r="J121" s="37" t="n">
        <f aca="false">IF(M121=0,0,IF(E121="SEM CERTIFICAÇÃO",0,IFERROR(VLOOKUP(B121,Ajustes_FUNDEB!$A$2:$K$300,6,),0)))</f>
        <v>242945.3</v>
      </c>
      <c r="K121" s="39" t="n">
        <f aca="false">IF(M121=0,0,IF(E121="SEM CERTIFICAÇÃO",0,IFERROR(VLOOKUP(B121,Ajustes_EDUCACAO!$A$2:$K$300,7,),0)))</f>
        <v>-725385.33</v>
      </c>
      <c r="L121" s="40" t="n">
        <f aca="false">IFERROR(((G121+H121-K121)/E121*100),0)</f>
        <v>34.4187397754741</v>
      </c>
      <c r="M121" s="37" t="n">
        <f aca="false">IF(E121="SEM CERTIFICAÇÃO",0,IFERROR(VLOOKUP(B121,Ajustes_EDUCACAO!$A$2:$K$300,10,),0))</f>
        <v>34.42</v>
      </c>
    </row>
    <row r="122" customFormat="false" ht="13.8" hidden="false" customHeight="false" outlineLevel="0" collapsed="false">
      <c r="A122" s="33" t="n">
        <v>113</v>
      </c>
      <c r="B122" s="25" t="n">
        <v>113</v>
      </c>
      <c r="C122" s="25" t="n">
        <v>5210208</v>
      </c>
      <c r="D122" s="35" t="n">
        <v>2016</v>
      </c>
      <c r="E122" s="36" t="n">
        <f aca="false">IFERROR(VLOOKUP(B122,Ajustes_EDUCACAO!$A$2:$T$300,4,)+VLOOKUP(B122,Ajustes_EDUCACAO!$A$2:$T$300,5,),"SEM CERTIFICAÇÃO")</f>
        <v>39511089.05</v>
      </c>
      <c r="F122" s="37" t="n">
        <f aca="false">IF(M122=0,0,IF(E122="SEM CERTIFICAÇÃO",0,IFERROR(VLOOKUP(B122,Ajustes_FUNDEB!$A$2:$K$300,3,),0)))</f>
        <v>6256662.25</v>
      </c>
      <c r="G122" s="36" t="n">
        <f aca="false">IF(M122=0,0,IF(E122="SEM CERTIFICAÇÃO",0,IFERROR(VLOOKUP(B122,MDE_2016!$A$2:$E$300,5,),0)))</f>
        <v>3268186.85</v>
      </c>
      <c r="H122" s="38" t="n">
        <f aca="false">IF(M122=0,0,IF(E122="SEM CERTIFICAÇÃO",0,IFERROR(((VLOOKUP(B122,Ajustes_EDUCACAO!$A$2:$J$300,6,) - G122)),0)))</f>
        <v>7429710.66</v>
      </c>
      <c r="I122" s="38" t="n">
        <f aca="false">IF(M122=0,0,IF(E122="SEM CERTIFICAÇÃO",0,IFERROR(VLOOKUP(B122,Ajustes_FUNDEB!$A$2:$K$300,5,),0)))</f>
        <v>5677804.48</v>
      </c>
      <c r="J122" s="37" t="n">
        <f aca="false">IF(M122=0,0,IF(E122="SEM CERTIFICAÇÃO",0,IFERROR(VLOOKUP(B122,Ajustes_FUNDEB!$A$2:$K$300,6,),0)))</f>
        <v>638390.92</v>
      </c>
      <c r="K122" s="39" t="n">
        <f aca="false">IF(M122=0,0,IF(E122="SEM CERTIFICAÇÃO",0,IFERROR(VLOOKUP(B122,Ajustes_EDUCACAO!$A$2:$K$300,7,),0)))</f>
        <v>521196.03</v>
      </c>
      <c r="L122" s="40" t="n">
        <f aca="false">IFERROR(((G122+H122-K122)/E122*100),0)</f>
        <v>25.7565704329782</v>
      </c>
      <c r="M122" s="37" t="n">
        <f aca="false">IF(E122="SEM CERTIFICAÇÃO",0,IFERROR(VLOOKUP(B122,Ajustes_EDUCACAO!$A$2:$K$300,10,),0))</f>
        <v>25.76</v>
      </c>
    </row>
    <row r="123" customFormat="false" ht="13.8" hidden="false" customHeight="false" outlineLevel="0" collapsed="false">
      <c r="A123" s="33" t="n">
        <v>114</v>
      </c>
      <c r="B123" s="25" t="n">
        <v>115</v>
      </c>
      <c r="C123" s="25" t="n">
        <v>5210307</v>
      </c>
      <c r="D123" s="35" t="n">
        <v>2016</v>
      </c>
      <c r="E123" s="36" t="n">
        <f aca="false">IFERROR(VLOOKUP(B123,Ajustes_EDUCACAO!$A$2:$T$300,4,)+VLOOKUP(B123,Ajustes_EDUCACAO!$A$2:$T$300,5,),"SEM CERTIFICAÇÃO")</f>
        <v>10821294.7</v>
      </c>
      <c r="F123" s="37" t="n">
        <f aca="false">IF(M123=0,0,IF(E123="SEM CERTIFICAÇÃO",0,IFERROR(VLOOKUP(B123,Ajustes_FUNDEB!$A$2:$K$300,3,),0)))</f>
        <v>570966.16</v>
      </c>
      <c r="G123" s="36" t="n">
        <f aca="false">IF(M123=0,0,IF(E123="SEM CERTIFICAÇÃO",0,IFERROR(VLOOKUP(B123,MDE_2016!$A$2:$E$300,5,),0)))</f>
        <v>153.44</v>
      </c>
      <c r="H123" s="38" t="n">
        <f aca="false">IF(M123=0,0,IF(E123="SEM CERTIFICAÇÃO",0,IFERROR(((VLOOKUP(B123,Ajustes_EDUCACAO!$A$2:$J$300,6,) - G123)),0)))</f>
        <v>2279648.89</v>
      </c>
      <c r="I123" s="38" t="n">
        <f aca="false">IF(M123=0,0,IF(E123="SEM CERTIFICAÇÃO",0,IFERROR(VLOOKUP(B123,Ajustes_FUNDEB!$A$2:$K$300,5,),0)))</f>
        <v>564974.4</v>
      </c>
      <c r="J123" s="37" t="n">
        <f aca="false">IF(M123=0,0,IF(E123="SEM CERTIFICAÇÃO",0,IFERROR(VLOOKUP(B123,Ajustes_FUNDEB!$A$2:$K$300,6,),0)))</f>
        <v>0</v>
      </c>
      <c r="K123" s="39" t="n">
        <f aca="false">IF(M123=0,0,IF(E123="SEM CERTIFICAÇÃO",0,IFERROR(VLOOKUP(B123,Ajustes_EDUCACAO!$A$2:$K$300,7,),0)))</f>
        <v>-1274791.16</v>
      </c>
      <c r="L123" s="40" t="n">
        <f aca="false">IFERROR(((G123+H123-K123)/E123*100),0)</f>
        <v>32.8481349833306</v>
      </c>
      <c r="M123" s="37" t="n">
        <f aca="false">IF(E123="SEM CERTIFICAÇÃO",0,IFERROR(VLOOKUP(B123,Ajustes_EDUCACAO!$A$2:$K$300,10,),0))</f>
        <v>32.85</v>
      </c>
    </row>
    <row r="124" customFormat="false" ht="13.8" hidden="false" customHeight="false" outlineLevel="0" collapsed="false">
      <c r="A124" s="33" t="n">
        <v>115</v>
      </c>
      <c r="B124" s="25" t="n">
        <v>116</v>
      </c>
      <c r="C124" s="25" t="n">
        <v>5210406</v>
      </c>
      <c r="D124" s="35" t="n">
        <v>2016</v>
      </c>
      <c r="E124" s="36" t="n">
        <f aca="false">IFERROR(VLOOKUP(B124,Ajustes_EDUCACAO!$A$2:$T$300,4,)+VLOOKUP(B124,Ajustes_EDUCACAO!$A$2:$T$300,5,),"SEM CERTIFICAÇÃO")</f>
        <v>64292762.56</v>
      </c>
      <c r="F124" s="37" t="n">
        <f aca="false">IF(M124=0,0,IF(E124="SEM CERTIFICAÇÃO",0,IFERROR(VLOOKUP(B124,Ajustes_FUNDEB!$A$2:$K$300,3,),0)))</f>
        <v>17697032.7</v>
      </c>
      <c r="G124" s="36" t="n">
        <f aca="false">IF(M124=0,0,IF(E124="SEM CERTIFICAÇÃO",0,IFERROR(VLOOKUP(B124,MDE_2016!$A$2:$E$300,5,),0)))</f>
        <v>1804696.46</v>
      </c>
      <c r="H124" s="38" t="n">
        <f aca="false">IF(M124=0,0,IF(E124="SEM CERTIFICAÇÃO",0,IFERROR(((VLOOKUP(B124,Ajustes_EDUCACAO!$A$2:$J$300,6,) - G124)),0)))</f>
        <v>27051641.99</v>
      </c>
      <c r="I124" s="38" t="n">
        <f aca="false">IF(M124=0,0,IF(E124="SEM CERTIFICAÇÃO",0,IFERROR(VLOOKUP(B124,Ajustes_FUNDEB!$A$2:$K$300,5,),0)))</f>
        <v>12360829.16</v>
      </c>
      <c r="J124" s="37" t="n">
        <f aca="false">IF(M124=0,0,IF(E124="SEM CERTIFICAÇÃO",0,IFERROR(VLOOKUP(B124,Ajustes_FUNDEB!$A$2:$K$300,6,),0)))</f>
        <v>5275570.18</v>
      </c>
      <c r="K124" s="39" t="n">
        <f aca="false">IF(M124=0,0,IF(E124="SEM CERTIFICAÇÃO",0,IFERROR(VLOOKUP(B124,Ajustes_EDUCACAO!$A$2:$K$300,7,),0)))</f>
        <v>7705899.79</v>
      </c>
      <c r="L124" s="40" t="n">
        <f aca="false">IFERROR(((G124+H124-K124)/E124*100),0)</f>
        <v>32.8970755304872</v>
      </c>
      <c r="M124" s="37" t="n">
        <f aca="false">IF(E124="SEM CERTIFICAÇÃO",0,IFERROR(VLOOKUP(B124,Ajustes_EDUCACAO!$A$2:$K$300,10,),0))</f>
        <v>32.9</v>
      </c>
    </row>
    <row r="125" customFormat="false" ht="13.8" hidden="false" customHeight="false" outlineLevel="0" collapsed="false">
      <c r="A125" s="33" t="n">
        <v>116</v>
      </c>
      <c r="B125" s="25" t="n">
        <v>118</v>
      </c>
      <c r="C125" s="25" t="n">
        <v>5210562</v>
      </c>
      <c r="D125" s="35" t="n">
        <v>2016</v>
      </c>
      <c r="E125" s="36" t="n">
        <f aca="false">IFERROR(VLOOKUP(B125,Ajustes_EDUCACAO!$A$2:$T$300,4,)+VLOOKUP(B125,Ajustes_EDUCACAO!$A$2:$T$300,5,),"SEM CERTIFICAÇÃO")</f>
        <v>11223765.08</v>
      </c>
      <c r="F125" s="37" t="n">
        <f aca="false">IF(M125=0,0,IF(E125="SEM CERTIFICAÇÃO",0,IFERROR(VLOOKUP(B125,Ajustes_FUNDEB!$A$2:$K$300,3,),0)))</f>
        <v>2045221.68</v>
      </c>
      <c r="G125" s="36" t="n">
        <f aca="false">IF(M125=0,0,IF(E125="SEM CERTIFICAÇÃO",0,IFERROR(VLOOKUP(B125,MDE_2016!$A$2:$E$300,5,),0)))</f>
        <v>34795.83</v>
      </c>
      <c r="H125" s="38" t="n">
        <f aca="false">IF(M125=0,0,IF(E125="SEM CERTIFICAÇÃO",0,IFERROR(((VLOOKUP(B125,Ajustes_EDUCACAO!$A$2:$J$300,6,) - G125)),0)))</f>
        <v>3028390.5</v>
      </c>
      <c r="I125" s="38" t="n">
        <f aca="false">IF(M125=0,0,IF(E125="SEM CERTIFICAÇÃO",0,IFERROR(VLOOKUP(B125,Ajustes_FUNDEB!$A$2:$K$300,5,),0)))</f>
        <v>1468752.67</v>
      </c>
      <c r="J125" s="37" t="n">
        <f aca="false">IF(M125=0,0,IF(E125="SEM CERTIFICAÇÃO",0,IFERROR(VLOOKUP(B125,Ajustes_FUNDEB!$A$2:$K$300,6,),0)))</f>
        <v>547815.85</v>
      </c>
      <c r="K125" s="39" t="n">
        <f aca="false">IF(M125=0,0,IF(E125="SEM CERTIFICAÇÃO",0,IFERROR(VLOOKUP(B125,Ajustes_EDUCACAO!$A$2:$K$300,7,),0)))</f>
        <v>47117.5</v>
      </c>
      <c r="L125" s="40" t="n">
        <f aca="false">IFERROR(((G125+H125-K125)/E125*100),0)</f>
        <v>26.8721664120932</v>
      </c>
      <c r="M125" s="37" t="n">
        <f aca="false">IF(E125="SEM CERTIFICAÇÃO",0,IFERROR(VLOOKUP(B125,Ajustes_EDUCACAO!$A$2:$K$300,10,),0))</f>
        <v>26.87</v>
      </c>
    </row>
    <row r="126" customFormat="false" ht="13.8" hidden="false" customHeight="false" outlineLevel="0" collapsed="false">
      <c r="A126" s="33" t="n">
        <v>117</v>
      </c>
      <c r="B126" s="25" t="n">
        <v>119</v>
      </c>
      <c r="C126" s="25" t="n">
        <v>5210604</v>
      </c>
      <c r="D126" s="35" t="n">
        <v>2016</v>
      </c>
      <c r="E126" s="36" t="n">
        <f aca="false">IFERROR(VLOOKUP(B126,Ajustes_EDUCACAO!$A$2:$T$300,4,)+VLOOKUP(B126,Ajustes_EDUCACAO!$A$2:$T$300,5,),"SEM CERTIFICAÇÃO")</f>
        <v>11846486.61</v>
      </c>
      <c r="F126" s="37" t="n">
        <f aca="false">IF(M126=0,0,IF(E126="SEM CERTIFICAÇÃO",0,IFERROR(VLOOKUP(B126,Ajustes_FUNDEB!$A$2:$K$300,3,),0)))</f>
        <v>1368449.09</v>
      </c>
      <c r="G126" s="36" t="n">
        <f aca="false">IF(M126=0,0,IF(E126="SEM CERTIFICAÇÃO",0,IFERROR(VLOOKUP(B126,MDE_2016!$A$2:$E$300,5,),0)))</f>
        <v>160216.15</v>
      </c>
      <c r="H126" s="38" t="n">
        <f aca="false">IF(M126=0,0,IF(E126="SEM CERTIFICAÇÃO",0,IFERROR(((VLOOKUP(B126,Ajustes_EDUCACAO!$A$2:$J$300,6,) - G126)),0)))</f>
        <v>2486513.17</v>
      </c>
      <c r="I126" s="38" t="n">
        <f aca="false">IF(M126=0,0,IF(E126="SEM CERTIFICAÇÃO",0,IFERROR(VLOOKUP(B126,Ajustes_FUNDEB!$A$2:$K$300,5,),0)))</f>
        <v>1072200.72</v>
      </c>
      <c r="J126" s="37" t="n">
        <f aca="false">IF(M126=0,0,IF(E126="SEM CERTIFICAÇÃO",0,IFERROR(VLOOKUP(B126,Ajustes_FUNDEB!$A$2:$K$300,6,),0)))</f>
        <v>296306.11</v>
      </c>
      <c r="K126" s="39" t="n">
        <f aca="false">IF(M126=0,0,IF(E126="SEM CERTIFICAÇÃO",0,IFERROR(VLOOKUP(B126,Ajustes_EDUCACAO!$A$2:$K$300,7,),0)))</f>
        <v>-671712.14</v>
      </c>
      <c r="L126" s="40" t="n">
        <f aca="false">IFERROR(((G126+H126-K126)/E126*100),0)</f>
        <v>28.0120306488069</v>
      </c>
      <c r="M126" s="37" t="n">
        <f aca="false">IF(E126="SEM CERTIFICAÇÃO",0,IFERROR(VLOOKUP(B126,Ajustes_EDUCACAO!$A$2:$K$300,10,),0))</f>
        <v>28.01</v>
      </c>
    </row>
    <row r="127" customFormat="false" ht="13.8" hidden="false" customHeight="false" outlineLevel="0" collapsed="false">
      <c r="A127" s="33" t="n">
        <v>118</v>
      </c>
      <c r="B127" s="25" t="n">
        <v>120</v>
      </c>
      <c r="C127" s="25" t="n">
        <v>5210802</v>
      </c>
      <c r="D127" s="35" t="n">
        <v>2016</v>
      </c>
      <c r="E127" s="36" t="n">
        <f aca="false">IFERROR(VLOOKUP(B127,Ajustes_EDUCACAO!$A$2:$T$300,4,)+VLOOKUP(B127,Ajustes_EDUCACAO!$A$2:$T$300,5,),"SEM CERTIFICAÇÃO")</f>
        <v>16419582.45</v>
      </c>
      <c r="F127" s="37" t="n">
        <f aca="false">IF(M127=0,0,IF(E127="SEM CERTIFICAÇÃO",0,IFERROR(VLOOKUP(B127,Ajustes_FUNDEB!$A$2:$K$300,3,),0)))</f>
        <v>1987276.88</v>
      </c>
      <c r="G127" s="36" t="n">
        <f aca="false">IF(M127=0,0,IF(E127="SEM CERTIFICAÇÃO",0,IFERROR(VLOOKUP(B127,MDE_2016!$A$2:$E$300,5,),0)))</f>
        <v>379974.14</v>
      </c>
      <c r="H127" s="38" t="n">
        <f aca="false">IF(M127=0,0,IF(E127="SEM CERTIFICAÇÃO",0,IFERROR(((VLOOKUP(B127,Ajustes_EDUCACAO!$A$2:$J$300,6,) - G127)),0)))</f>
        <v>4582520.58</v>
      </c>
      <c r="I127" s="38" t="n">
        <f aca="false">IF(M127=0,0,IF(E127="SEM CERTIFICAÇÃO",0,IFERROR(VLOOKUP(B127,Ajustes_FUNDEB!$A$2:$K$300,5,),0)))</f>
        <v>1709113.4</v>
      </c>
      <c r="J127" s="37" t="n">
        <f aca="false">IF(M127=0,0,IF(E127="SEM CERTIFICAÇÃO",0,IFERROR(VLOOKUP(B127,Ajustes_FUNDEB!$A$2:$K$300,6,),0)))</f>
        <v>158328.34</v>
      </c>
      <c r="K127" s="39" t="n">
        <f aca="false">IF(M127=0,0,IF(E127="SEM CERTIFICAÇÃO",0,IFERROR(VLOOKUP(B127,Ajustes_EDUCACAO!$A$2:$K$300,7,),0)))</f>
        <v>-714849.73</v>
      </c>
      <c r="L127" s="40" t="n">
        <f aca="false">IFERROR(((G127+H127-K127)/E127*100),0)</f>
        <v>34.5766676301808</v>
      </c>
      <c r="M127" s="37" t="n">
        <f aca="false">IF(E127="SEM CERTIFICAÇÃO",0,IFERROR(VLOOKUP(B127,Ajustes_EDUCACAO!$A$2:$K$300,10,),0))</f>
        <v>34.58</v>
      </c>
    </row>
    <row r="128" customFormat="false" ht="13.8" hidden="false" customHeight="false" outlineLevel="0" collapsed="false">
      <c r="A128" s="33" t="n">
        <v>119</v>
      </c>
      <c r="B128" s="25" t="n">
        <v>121</v>
      </c>
      <c r="C128" s="25" t="n">
        <v>5210901</v>
      </c>
      <c r="D128" s="35" t="n">
        <v>2016</v>
      </c>
      <c r="E128" s="36" t="n">
        <f aca="false">IFERROR(VLOOKUP(B128,Ajustes_EDUCACAO!$A$2:$T$300,4,)+VLOOKUP(B128,Ajustes_EDUCACAO!$A$2:$T$300,5,),"SEM CERTIFICAÇÃO")</f>
        <v>28133029.28</v>
      </c>
      <c r="F128" s="37" t="n">
        <f aca="false">IF(M128=0,0,IF(E128="SEM CERTIFICAÇÃO",0,IFERROR(VLOOKUP(B128,Ajustes_FUNDEB!$A$2:$K$300,3,),0)))</f>
        <v>7111063.47</v>
      </c>
      <c r="G128" s="36" t="n">
        <f aca="false">IF(M128=0,0,IF(E128="SEM CERTIFICAÇÃO",0,IFERROR(VLOOKUP(B128,MDE_2016!$A$2:$E$300,5,),0)))</f>
        <v>159125.39</v>
      </c>
      <c r="H128" s="38" t="n">
        <f aca="false">IF(M128=0,0,IF(E128="SEM CERTIFICAÇÃO",0,IFERROR(((VLOOKUP(B128,Ajustes_EDUCACAO!$A$2:$J$300,6,) - G128)),0)))</f>
        <v>10395174.63</v>
      </c>
      <c r="I128" s="38" t="n">
        <f aca="false">IF(M128=0,0,IF(E128="SEM CERTIFICAÇÃO",0,IFERROR(VLOOKUP(B128,Ajustes_FUNDEB!$A$2:$K$300,5,),0)))</f>
        <v>5926494.96</v>
      </c>
      <c r="J128" s="37" t="n">
        <f aca="false">IF(M128=0,0,IF(E128="SEM CERTIFICAÇÃO",0,IFERROR(VLOOKUP(B128,Ajustes_FUNDEB!$A$2:$K$300,6,),0)))</f>
        <v>2159501.42</v>
      </c>
      <c r="K128" s="39" t="n">
        <f aca="false">IF(M128=0,0,IF(E128="SEM CERTIFICAÇÃO",0,IFERROR(VLOOKUP(B128,Ajustes_EDUCACAO!$A$2:$K$300,7,),0)))</f>
        <v>2470058.74</v>
      </c>
      <c r="L128" s="40" t="n">
        <f aca="false">IFERROR(((G128+H128-K128)/E128*100),0)</f>
        <v>28.7357653508972</v>
      </c>
      <c r="M128" s="37" t="n">
        <f aca="false">IF(E128="SEM CERTIFICAÇÃO",0,IFERROR(VLOOKUP(B128,Ajustes_EDUCACAO!$A$2:$K$300,10,),0))</f>
        <v>28.74</v>
      </c>
    </row>
    <row r="129" customFormat="false" ht="13.8" hidden="false" customHeight="false" outlineLevel="0" collapsed="false">
      <c r="A129" s="33" t="n">
        <v>120</v>
      </c>
      <c r="B129" s="25" t="n">
        <v>122</v>
      </c>
      <c r="C129" s="25" t="n">
        <v>5211008</v>
      </c>
      <c r="D129" s="35" t="n">
        <v>2016</v>
      </c>
      <c r="E129" s="36" t="n">
        <f aca="false">IFERROR(VLOOKUP(B129,Ajustes_EDUCACAO!$A$2:$T$300,4,)+VLOOKUP(B129,Ajustes_EDUCACAO!$A$2:$T$300,5,),"SEM CERTIFICAÇÃO")</f>
        <v>14560258.07</v>
      </c>
      <c r="F129" s="37" t="n">
        <f aca="false">IF(M129=0,0,IF(E129="SEM CERTIFICAÇÃO",0,IFERROR(VLOOKUP(B129,Ajustes_FUNDEB!$A$2:$K$300,3,),0)))</f>
        <v>1905592.51</v>
      </c>
      <c r="G129" s="36" t="n">
        <f aca="false">IF(M129=0,0,IF(E129="SEM CERTIFICAÇÃO",0,IFERROR(VLOOKUP(B129,MDE_2016!$A$2:$E$300,5,),0)))</f>
        <v>0</v>
      </c>
      <c r="H129" s="38" t="n">
        <f aca="false">IF(M129=0,0,IF(E129="SEM CERTIFICAÇÃO",0,IFERROR(((VLOOKUP(B129,Ajustes_EDUCACAO!$A$2:$J$300,6,) - G129)),0)))</f>
        <v>4681401.43</v>
      </c>
      <c r="I129" s="38" t="n">
        <f aca="false">IF(M129=0,0,IF(E129="SEM CERTIFICAÇÃO",0,IFERROR(VLOOKUP(B129,Ajustes_FUNDEB!$A$2:$K$300,5,),0)))</f>
        <v>1284764.88</v>
      </c>
      <c r="J129" s="37" t="n">
        <f aca="false">IF(M129=0,0,IF(E129="SEM CERTIFICAÇÃO",0,IFERROR(VLOOKUP(B129,Ajustes_FUNDEB!$A$2:$K$300,6,),0)))</f>
        <v>1033523.96</v>
      </c>
      <c r="K129" s="39" t="n">
        <f aca="false">IF(M129=0,0,IF(E129="SEM CERTIFICAÇÃO",0,IFERROR(VLOOKUP(B129,Ajustes_EDUCACAO!$A$2:$K$300,7,),0)))</f>
        <v>-472395.85</v>
      </c>
      <c r="L129" s="40" t="n">
        <f aca="false">IFERROR(((G129+H129-K129)/E129*100),0)</f>
        <v>35.3963319552618</v>
      </c>
      <c r="M129" s="37" t="n">
        <f aca="false">IF(E129="SEM CERTIFICAÇÃO",0,IFERROR(VLOOKUP(B129,Ajustes_EDUCACAO!$A$2:$K$300,10,),0))</f>
        <v>35.4</v>
      </c>
    </row>
    <row r="130" customFormat="false" ht="13.8" hidden="false" customHeight="false" outlineLevel="0" collapsed="false">
      <c r="A130" s="33" t="n">
        <v>121</v>
      </c>
      <c r="B130" s="25" t="n">
        <v>123</v>
      </c>
      <c r="C130" s="25" t="n">
        <v>5211206</v>
      </c>
      <c r="D130" s="35" t="n">
        <v>2016</v>
      </c>
      <c r="E130" s="36" t="n">
        <f aca="false">IFERROR(VLOOKUP(B130,Ajustes_EDUCACAO!$A$2:$T$300,4,)+VLOOKUP(B130,Ajustes_EDUCACAO!$A$2:$T$300,5,),"SEM CERTIFICAÇÃO")</f>
        <v>33039346.38</v>
      </c>
      <c r="F130" s="37" t="n">
        <f aca="false">IF(M130=0,0,IF(E130="SEM CERTIFICAÇÃO",0,IFERROR(VLOOKUP(B130,Ajustes_FUNDEB!$A$2:$K$300,3,),0)))</f>
        <v>7684749.25</v>
      </c>
      <c r="G130" s="36" t="n">
        <f aca="false">IF(M130=0,0,IF(E130="SEM CERTIFICAÇÃO",0,IFERROR(VLOOKUP(B130,MDE_2016!$A$2:$E$300,5,),0)))</f>
        <v>289115.12</v>
      </c>
      <c r="H130" s="38" t="n">
        <f aca="false">IF(M130=0,0,IF(E130="SEM CERTIFICAÇÃO",0,IFERROR(((VLOOKUP(B130,Ajustes_EDUCACAO!$A$2:$J$300,6,) - G130)),0)))</f>
        <v>11835483.69</v>
      </c>
      <c r="I130" s="38" t="n">
        <f aca="false">IF(M130=0,0,IF(E130="SEM CERTIFICAÇÃO",0,IFERROR(VLOOKUP(B130,Ajustes_FUNDEB!$A$2:$K$300,5,),0)))</f>
        <v>6666834.86</v>
      </c>
      <c r="J130" s="37" t="n">
        <f aca="false">IF(M130=0,0,IF(E130="SEM CERTIFICAÇÃO",0,IFERROR(VLOOKUP(B130,Ajustes_FUNDEB!$A$2:$K$300,6,),0)))</f>
        <v>1065530.98</v>
      </c>
      <c r="K130" s="39" t="n">
        <f aca="false">IF(M130=0,0,IF(E130="SEM CERTIFICAÇÃO",0,IFERROR(VLOOKUP(B130,Ajustes_EDUCACAO!$A$2:$K$300,7,),0)))</f>
        <v>3990087.08</v>
      </c>
      <c r="L130" s="40" t="n">
        <f aca="false">IFERROR(((G130+H130-K130)/E130*100),0)</f>
        <v>24.6206799506304</v>
      </c>
      <c r="M130" s="37" t="n">
        <f aca="false">IF(E130="SEM CERTIFICAÇÃO",0,IFERROR(VLOOKUP(B130,Ajustes_EDUCACAO!$A$2:$K$300,10,),0))</f>
        <v>24.62</v>
      </c>
    </row>
    <row r="131" customFormat="false" ht="13.8" hidden="false" customHeight="false" outlineLevel="0" collapsed="false">
      <c r="A131" s="33" t="n">
        <v>122</v>
      </c>
      <c r="B131" s="25" t="n">
        <v>124</v>
      </c>
      <c r="C131" s="25" t="n">
        <v>5211305</v>
      </c>
      <c r="D131" s="35" t="n">
        <v>2016</v>
      </c>
      <c r="E131" s="36" t="n">
        <f aca="false">IFERROR(VLOOKUP(B131,Ajustes_EDUCACAO!$A$2:$T$300,4,)+VLOOKUP(B131,Ajustes_EDUCACAO!$A$2:$T$300,5,),"SEM CERTIFICAÇÃO")</f>
        <v>20739759.11</v>
      </c>
      <c r="F131" s="37" t="n">
        <f aca="false">IF(M131=0,0,IF(E131="SEM CERTIFICAÇÃO",0,IFERROR(VLOOKUP(B131,Ajustes_FUNDEB!$A$2:$K$300,3,),0)))</f>
        <v>2564815.38</v>
      </c>
      <c r="G131" s="36" t="n">
        <f aca="false">IF(M131=0,0,IF(E131="SEM CERTIFICAÇÃO",0,IFERROR(VLOOKUP(B131,MDE_2016!$A$2:$E$300,5,),0)))</f>
        <v>275432.62</v>
      </c>
      <c r="H131" s="38" t="n">
        <f aca="false">IF(M131=0,0,IF(E131="SEM CERTIFICAÇÃO",0,IFERROR(((VLOOKUP(B131,Ajustes_EDUCACAO!$A$2:$J$300,6,) - G131)),0)))</f>
        <v>7062099.8</v>
      </c>
      <c r="I131" s="38" t="n">
        <f aca="false">IF(M131=0,0,IF(E131="SEM CERTIFICAÇÃO",0,IFERROR(VLOOKUP(B131,Ajustes_FUNDEB!$A$2:$K$300,5,),0)))</f>
        <v>184857.58</v>
      </c>
      <c r="J131" s="37" t="n">
        <f aca="false">IF(M131=0,0,IF(E131="SEM CERTIFICAÇÃO",0,IFERROR(VLOOKUP(B131,Ajustes_FUNDEB!$A$2:$K$300,6,),0)))</f>
        <v>3003557.16</v>
      </c>
      <c r="K131" s="39" t="n">
        <f aca="false">IF(M131=0,0,IF(E131="SEM CERTIFICAÇÃO",0,IFERROR(VLOOKUP(B131,Ajustes_EDUCACAO!$A$2:$K$300,7,),0)))</f>
        <v>1027817.27</v>
      </c>
      <c r="L131" s="40" t="n">
        <f aca="false">IFERROR(((G131+H131-K131)/E131*100),0)</f>
        <v>30.4232807938337</v>
      </c>
      <c r="M131" s="37" t="n">
        <f aca="false">IF(E131="SEM CERTIFICAÇÃO",0,IFERROR(VLOOKUP(B131,Ajustes_EDUCACAO!$A$2:$K$300,10,),0))</f>
        <v>30.42</v>
      </c>
    </row>
    <row r="132" customFormat="false" ht="13.8" hidden="false" customHeight="false" outlineLevel="0" collapsed="false">
      <c r="A132" s="33" t="n">
        <v>123</v>
      </c>
      <c r="B132" s="25" t="n">
        <v>125</v>
      </c>
      <c r="C132" s="25" t="n">
        <v>5211404</v>
      </c>
      <c r="D132" s="35" t="n">
        <v>2016</v>
      </c>
      <c r="E132" s="36" t="n">
        <f aca="false">IFERROR(VLOOKUP(B132,Ajustes_EDUCACAO!$A$2:$T$300,4,)+VLOOKUP(B132,Ajustes_EDUCACAO!$A$2:$T$300,5,),"SEM CERTIFICAÇÃO")</f>
        <v>12810110.18</v>
      </c>
      <c r="F132" s="37" t="n">
        <f aca="false">IF(M132=0,0,IF(E132="SEM CERTIFICAÇÃO",0,IFERROR(VLOOKUP(B132,Ajustes_FUNDEB!$A$2:$K$300,3,),0)))</f>
        <v>2079656.57</v>
      </c>
      <c r="G132" s="36" t="n">
        <f aca="false">IF(M132=0,0,IF(E132="SEM CERTIFICAÇÃO",0,IFERROR(VLOOKUP(B132,MDE_2016!$A$2:$E$300,5,),0)))</f>
        <v>92793.3</v>
      </c>
      <c r="H132" s="38" t="n">
        <f aca="false">IF(M132=0,0,IF(E132="SEM CERTIFICAÇÃO",0,IFERROR(((VLOOKUP(B132,Ajustes_EDUCACAO!$A$2:$J$300,6,) - G132)),0)))</f>
        <v>3223107.96</v>
      </c>
      <c r="I132" s="38" t="n">
        <f aca="false">IF(M132=0,0,IF(E132="SEM CERTIFICAÇÃO",0,IFERROR(VLOOKUP(B132,Ajustes_FUNDEB!$A$2:$K$300,5,),0)))</f>
        <v>2079656.57</v>
      </c>
      <c r="J132" s="37" t="n">
        <f aca="false">IF(M132=0,0,IF(E132="SEM CERTIFICAÇÃO",0,IFERROR(VLOOKUP(B132,Ajustes_FUNDEB!$A$2:$K$300,6,),0)))</f>
        <v>61788.53</v>
      </c>
      <c r="K132" s="39" t="n">
        <f aca="false">IF(M132=0,0,IF(E132="SEM CERTIFICAÇÃO",0,IFERROR(VLOOKUP(B132,Ajustes_EDUCACAO!$A$2:$K$300,7,),0)))</f>
        <v>-85807.81</v>
      </c>
      <c r="L132" s="40" t="n">
        <f aca="false">IFERROR(((G132+H132-K132)/E132*100),0)</f>
        <v>26.5548775318964</v>
      </c>
      <c r="M132" s="37" t="n">
        <f aca="false">IF(E132="SEM CERTIFICAÇÃO",0,IFERROR(VLOOKUP(B132,Ajustes_EDUCACAO!$A$2:$K$300,10,),0))</f>
        <v>26.55</v>
      </c>
    </row>
    <row r="133" customFormat="false" ht="13.8" hidden="false" customHeight="false" outlineLevel="0" collapsed="false">
      <c r="A133" s="33" t="n">
        <v>124</v>
      </c>
      <c r="B133" s="25" t="n">
        <v>126</v>
      </c>
      <c r="C133" s="25" t="n">
        <v>5211503</v>
      </c>
      <c r="D133" s="35" t="n">
        <v>2016</v>
      </c>
      <c r="E133" s="36" t="n">
        <f aca="false">IFERROR(VLOOKUP(B133,Ajustes_EDUCACAO!$A$2:$T$300,4,)+VLOOKUP(B133,Ajustes_EDUCACAO!$A$2:$T$300,5,),"SEM CERTIFICAÇÃO")</f>
        <v>165868264.99</v>
      </c>
      <c r="F133" s="37" t="n">
        <f aca="false">IF(M133=0,0,IF(E133="SEM CERTIFICAÇÃO",0,IFERROR(VLOOKUP(B133,Ajustes_FUNDEB!$A$2:$K$300,3,),0)))</f>
        <v>44558248.7</v>
      </c>
      <c r="G133" s="36" t="n">
        <f aca="false">IF(M133=0,0,IF(E133="SEM CERTIFICAÇÃO",0,IFERROR(VLOOKUP(B133,MDE_2016!$A$2:$E$300,5,),0)))</f>
        <v>88970.24</v>
      </c>
      <c r="H133" s="38" t="n">
        <f aca="false">IF(M133=0,0,IF(E133="SEM CERTIFICAÇÃO",0,IFERROR(((VLOOKUP(B133,Ajustes_EDUCACAO!$A$2:$J$300,6,) - G133)),0)))</f>
        <v>64742951.28</v>
      </c>
      <c r="I133" s="38" t="n">
        <f aca="false">IF(M133=0,0,IF(E133="SEM CERTIFICAÇÃO",0,IFERROR(VLOOKUP(B133,Ajustes_FUNDEB!$A$2:$K$300,5,),0)))</f>
        <v>38076178.53</v>
      </c>
      <c r="J133" s="37" t="n">
        <f aca="false">IF(M133=0,0,IF(E133="SEM CERTIFICAÇÃO",0,IFERROR(VLOOKUP(B133,Ajustes_FUNDEB!$A$2:$K$300,6,),0)))</f>
        <v>6506375.24</v>
      </c>
      <c r="K133" s="39" t="n">
        <f aca="false">IF(M133=0,0,IF(E133="SEM CERTIFICAÇÃO",0,IFERROR(VLOOKUP(B133,Ajustes_EDUCACAO!$A$2:$K$300,7,),0)))</f>
        <v>22501328.38</v>
      </c>
      <c r="L133" s="40" t="n">
        <f aca="false">IFERROR(((G133+H133-K133)/E133*100),0)</f>
        <v>25.5206100712225</v>
      </c>
      <c r="M133" s="37" t="n">
        <f aca="false">IF(E133="SEM CERTIFICAÇÃO",0,IFERROR(VLOOKUP(B133,Ajustes_EDUCACAO!$A$2:$K$300,10,),0))</f>
        <v>25.52</v>
      </c>
    </row>
    <row r="134" customFormat="false" ht="13.8" hidden="false" customHeight="false" outlineLevel="0" collapsed="false">
      <c r="A134" s="33" t="n">
        <v>125</v>
      </c>
      <c r="B134" s="25" t="n">
        <v>135</v>
      </c>
      <c r="C134" s="25" t="n">
        <v>5211602</v>
      </c>
      <c r="D134" s="35" t="n">
        <v>2016</v>
      </c>
      <c r="E134" s="36" t="n">
        <f aca="false">IFERROR(VLOOKUP(B134,Ajustes_EDUCACAO!$A$2:$T$300,4,)+VLOOKUP(B134,Ajustes_EDUCACAO!$A$2:$T$300,5,),"SEM CERTIFICAÇÃO")</f>
        <v>15264174.75</v>
      </c>
      <c r="F134" s="37" t="n">
        <f aca="false">IF(M134=0,0,IF(E134="SEM CERTIFICAÇÃO",0,IFERROR(VLOOKUP(B134,Ajustes_FUNDEB!$A$2:$K$300,3,),0)))</f>
        <v>263777.07</v>
      </c>
      <c r="G134" s="36" t="n">
        <f aca="false">IF(M134=0,0,IF(E134="SEM CERTIFICAÇÃO",0,IFERROR(VLOOKUP(B134,MDE_2016!$A$2:$E$300,5,),0)))</f>
        <v>0</v>
      </c>
      <c r="H134" s="38" t="n">
        <f aca="false">IF(M134=0,0,IF(E134="SEM CERTIFICAÇÃO",0,IFERROR(((VLOOKUP(B134,Ajustes_EDUCACAO!$A$2:$J$300,6,) - G134)),0)))</f>
        <v>1591030.96</v>
      </c>
      <c r="I134" s="38" t="n">
        <f aca="false">IF(M134=0,0,IF(E134="SEM CERTIFICAÇÃO",0,IFERROR(VLOOKUP(B134,Ajustes_FUNDEB!$A$2:$K$300,5,),0)))</f>
        <v>263777.07</v>
      </c>
      <c r="J134" s="37" t="n">
        <f aca="false">IF(M134=0,0,IF(E134="SEM CERTIFICAÇÃO",0,IFERROR(VLOOKUP(B134,Ajustes_FUNDEB!$A$2:$K$300,6,),0)))</f>
        <v>0</v>
      </c>
      <c r="K134" s="39" t="n">
        <f aca="false">IF(M134=0,0,IF(E134="SEM CERTIFICAÇÃO",0,IFERROR(VLOOKUP(B134,Ajustes_EDUCACAO!$A$2:$K$300,7,),0)))</f>
        <v>-2433322.15</v>
      </c>
      <c r="L134" s="40" t="n">
        <f aca="false">IFERROR(((G134+H134-K134)/E134*100),0)</f>
        <v>26.3646949534563</v>
      </c>
      <c r="M134" s="37" t="n">
        <f aca="false">IF(E134="SEM CERTIFICAÇÃO",0,IFERROR(VLOOKUP(B134,Ajustes_EDUCACAO!$A$2:$K$300,10,),0))</f>
        <v>26.36</v>
      </c>
    </row>
    <row r="135" customFormat="false" ht="13.8" hidden="false" customHeight="false" outlineLevel="0" collapsed="false">
      <c r="A135" s="33" t="n">
        <v>126</v>
      </c>
      <c r="B135" s="25" t="n">
        <v>136</v>
      </c>
      <c r="C135" s="25" t="n">
        <v>5211701</v>
      </c>
      <c r="D135" s="35" t="n">
        <v>2016</v>
      </c>
      <c r="E135" s="36" t="n">
        <f aca="false">IFERROR(VLOOKUP(B135,Ajustes_EDUCACAO!$A$2:$T$300,4,)+VLOOKUP(B135,Ajustes_EDUCACAO!$A$2:$T$300,5,),"SEM CERTIFICAÇÃO")</f>
        <v>17586125</v>
      </c>
      <c r="F135" s="37" t="n">
        <f aca="false">IF(M135=0,0,IF(E135="SEM CERTIFICAÇÃO",0,IFERROR(VLOOKUP(B135,Ajustes_FUNDEB!$A$2:$K$300,3,),0)))</f>
        <v>3223934.63</v>
      </c>
      <c r="G135" s="36" t="n">
        <f aca="false">IF(M135=0,0,IF(E135="SEM CERTIFICAÇÃO",0,IFERROR(VLOOKUP(B135,MDE_2016!$A$2:$E$300,5,),0)))</f>
        <v>12970</v>
      </c>
      <c r="H135" s="38" t="n">
        <f aca="false">IF(M135=0,0,IF(E135="SEM CERTIFICAÇÃO",0,IFERROR(((VLOOKUP(B135,Ajustes_EDUCACAO!$A$2:$J$300,6,) - G135)),0)))</f>
        <v>5314033.37</v>
      </c>
      <c r="I135" s="38" t="n">
        <f aca="false">IF(M135=0,0,IF(E135="SEM CERTIFICAÇÃO",0,IFERROR(VLOOKUP(B135,Ajustes_FUNDEB!$A$2:$K$300,5,),0)))</f>
        <v>2874727.66</v>
      </c>
      <c r="J135" s="37" t="n">
        <f aca="false">IF(M135=0,0,IF(E135="SEM CERTIFICAÇÃO",0,IFERROR(VLOOKUP(B135,Ajustes_FUNDEB!$A$2:$K$300,6,),0)))</f>
        <v>320177.81</v>
      </c>
      <c r="K135" s="39" t="n">
        <f aca="false">IF(M135=0,0,IF(E135="SEM CERTIFICAÇÃO",0,IFERROR(VLOOKUP(B135,Ajustes_EDUCACAO!$A$2:$K$300,7,),0)))</f>
        <v>219729.48</v>
      </c>
      <c r="L135" s="40" t="n">
        <f aca="false">IFERROR(((G135+H135-K135)/E135*100),0)</f>
        <v>29.0414965775576</v>
      </c>
      <c r="M135" s="37" t="n">
        <f aca="false">IF(E135="SEM CERTIFICAÇÃO",0,IFERROR(VLOOKUP(B135,Ajustes_EDUCACAO!$A$2:$K$300,10,),0))</f>
        <v>29.04</v>
      </c>
    </row>
    <row r="136" customFormat="false" ht="13.8" hidden="false" customHeight="false" outlineLevel="0" collapsed="false">
      <c r="A136" s="33" t="n">
        <v>127</v>
      </c>
      <c r="B136" s="25" t="n">
        <v>137</v>
      </c>
      <c r="C136" s="25" t="n">
        <v>5211800</v>
      </c>
      <c r="D136" s="35" t="n">
        <v>2016</v>
      </c>
      <c r="E136" s="36" t="n">
        <f aca="false">IFERROR(VLOOKUP(B136,Ajustes_EDUCACAO!$A$2:$T$300,4,)+VLOOKUP(B136,Ajustes_EDUCACAO!$A$2:$T$300,5,),"SEM CERTIFICAÇÃO")</f>
        <v>47364654.33</v>
      </c>
      <c r="F136" s="37" t="n">
        <f aca="false">IF(M136=0,0,IF(E136="SEM CERTIFICAÇÃO",0,IFERROR(VLOOKUP(B136,Ajustes_FUNDEB!$A$2:$K$300,3,),0)))</f>
        <v>16924594.34</v>
      </c>
      <c r="G136" s="36" t="n">
        <f aca="false">IF(M136=0,0,IF(E136="SEM CERTIFICAÇÃO",0,IFERROR(VLOOKUP(B136,MDE_2016!$A$2:$E$300,5,),0)))</f>
        <v>931919.72</v>
      </c>
      <c r="H136" s="38" t="n">
        <f aca="false">IF(M136=0,0,IF(E136="SEM CERTIFICAÇÃO",0,IFERROR(((VLOOKUP(B136,Ajustes_EDUCACAO!$A$2:$J$300,6,) - G136)),0)))</f>
        <v>23691513.46</v>
      </c>
      <c r="I136" s="38" t="n">
        <f aca="false">IF(M136=0,0,IF(E136="SEM CERTIFICAÇÃO",0,IFERROR(VLOOKUP(B136,Ajustes_FUNDEB!$A$2:$K$300,5,),0)))</f>
        <v>15399762.66</v>
      </c>
      <c r="J136" s="37" t="n">
        <f aca="false">IF(M136=0,0,IF(E136="SEM CERTIFICAÇÃO",0,IFERROR(VLOOKUP(B136,Ajustes_FUNDEB!$A$2:$K$300,6,),0)))</f>
        <v>2160343.98</v>
      </c>
      <c r="K136" s="39" t="n">
        <f aca="false">IF(M136=0,0,IF(E136="SEM CERTIFICAÇÃO",0,IFERROR(VLOOKUP(B136,Ajustes_EDUCACAO!$A$2:$K$300,7,),0)))</f>
        <v>10767139.13</v>
      </c>
      <c r="L136" s="40" t="n">
        <f aca="false">IFERROR(((G136+H136-K136)/E136*100),0)</f>
        <v>29.2545026370511</v>
      </c>
      <c r="M136" s="37" t="n">
        <f aca="false">IF(E136="SEM CERTIFICAÇÃO",0,IFERROR(VLOOKUP(B136,Ajustes_EDUCACAO!$A$2:$K$300,10,),0))</f>
        <v>29.25</v>
      </c>
    </row>
    <row r="137" customFormat="false" ht="13.8" hidden="false" customHeight="false" outlineLevel="0" collapsed="false">
      <c r="A137" s="33" t="n">
        <v>128</v>
      </c>
      <c r="B137" s="25" t="n">
        <v>139</v>
      </c>
      <c r="C137" s="25" t="n">
        <v>5211909</v>
      </c>
      <c r="D137" s="35" t="n">
        <v>2016</v>
      </c>
      <c r="E137" s="36" t="n">
        <f aca="false">IFERROR(VLOOKUP(B137,Ajustes_EDUCACAO!$A$2:$T$300,4,)+VLOOKUP(B137,Ajustes_EDUCACAO!$A$2:$T$300,5,),"SEM CERTIFICAÇÃO")</f>
        <v>204886174.45</v>
      </c>
      <c r="F137" s="37" t="n">
        <f aca="false">IF(M137=0,0,IF(E137="SEM CERTIFICAÇÃO",0,IFERROR(VLOOKUP(B137,Ajustes_FUNDEB!$A$2:$K$300,3,),0)))</f>
        <v>39004541.05</v>
      </c>
      <c r="G137" s="36" t="n">
        <f aca="false">IF(M137=0,0,IF(E137="SEM CERTIFICAÇÃO",0,IFERROR(VLOOKUP(B137,MDE_2016!$A$2:$E$300,5,),0)))</f>
        <v>13132973.25</v>
      </c>
      <c r="H137" s="38" t="n">
        <f aca="false">IF(M137=0,0,IF(E137="SEM CERTIFICAÇÃO",0,IFERROR(((VLOOKUP(B137,Ajustes_EDUCACAO!$A$2:$J$300,6,) - G137)),0)))</f>
        <v>53233782.72</v>
      </c>
      <c r="I137" s="38" t="n">
        <f aca="false">IF(M137=0,0,IF(E137="SEM CERTIFICAÇÃO",0,IFERROR(VLOOKUP(B137,Ajustes_FUNDEB!$A$2:$K$300,5,),0)))</f>
        <v>33193418.93</v>
      </c>
      <c r="J137" s="37" t="n">
        <f aca="false">IF(M137=0,0,IF(E137="SEM CERTIFICAÇÃO",0,IFERROR(VLOOKUP(B137,Ajustes_FUNDEB!$A$2:$K$300,6,),0)))</f>
        <v>5801921.05</v>
      </c>
      <c r="K137" s="39" t="n">
        <f aca="false">IF(M137=0,0,IF(E137="SEM CERTIFICAÇÃO",0,IFERROR(VLOOKUP(B137,Ajustes_EDUCACAO!$A$2:$K$300,7,),0)))</f>
        <v>10023811.19</v>
      </c>
      <c r="L137" s="40" t="n">
        <f aca="false">IFERROR(((G137+H137-K137)/E137*100),0)</f>
        <v>27.4996323842973</v>
      </c>
      <c r="M137" s="37" t="n">
        <f aca="false">IF(E137="SEM CERTIFICAÇÃO",0,IFERROR(VLOOKUP(B137,Ajustes_EDUCACAO!$A$2:$K$300,10,),0))</f>
        <v>27.5</v>
      </c>
    </row>
    <row r="138" customFormat="false" ht="13.8" hidden="false" customHeight="false" outlineLevel="0" collapsed="false">
      <c r="A138" s="33" t="n">
        <v>129</v>
      </c>
      <c r="B138" s="25" t="n">
        <v>141</v>
      </c>
      <c r="C138" s="25" t="n">
        <v>5212006</v>
      </c>
      <c r="D138" s="35" t="n">
        <v>2016</v>
      </c>
      <c r="E138" s="36" t="n">
        <f aca="false">IFERROR(VLOOKUP(B138,Ajustes_EDUCACAO!$A$2:$T$300,4,)+VLOOKUP(B138,Ajustes_EDUCACAO!$A$2:$T$300,5,),"SEM CERTIFICAÇÃO")</f>
        <v>10483477.55</v>
      </c>
      <c r="F138" s="37" t="n">
        <f aca="false">IF(M138=0,0,IF(E138="SEM CERTIFICAÇÃO",0,IFERROR(VLOOKUP(B138,Ajustes_FUNDEB!$A$2:$K$300,3,),0)))</f>
        <v>1097070.2</v>
      </c>
      <c r="G138" s="36" t="n">
        <f aca="false">IF(M138=0,0,IF(E138="SEM CERTIFICAÇÃO",0,IFERROR(VLOOKUP(B138,MDE_2016!$A$2:$E$300,5,),0)))</f>
        <v>0</v>
      </c>
      <c r="H138" s="38" t="n">
        <f aca="false">IF(M138=0,0,IF(E138="SEM CERTIFICAÇÃO",0,IFERROR(((VLOOKUP(B138,Ajustes_EDUCACAO!$A$2:$J$300,6,) - G138)),0)))</f>
        <v>2575579.33</v>
      </c>
      <c r="I138" s="38" t="n">
        <f aca="false">IF(M138=0,0,IF(E138="SEM CERTIFICAÇÃO",0,IFERROR(VLOOKUP(B138,Ajustes_FUNDEB!$A$2:$K$300,5,),0)))</f>
        <v>968924.07</v>
      </c>
      <c r="J138" s="37" t="n">
        <f aca="false">IF(M138=0,0,IF(E138="SEM CERTIFICAÇÃO",0,IFERROR(VLOOKUP(B138,Ajustes_FUNDEB!$A$2:$K$300,6,),0)))</f>
        <v>72537.11</v>
      </c>
      <c r="K138" s="39" t="n">
        <f aca="false">IF(M138=0,0,IF(E138="SEM CERTIFICAÇÃO",0,IFERROR(VLOOKUP(B138,Ajustes_EDUCACAO!$A$2:$K$300,7,),0)))</f>
        <v>-791172.56</v>
      </c>
      <c r="L138" s="40" t="n">
        <f aca="false">IFERROR(((G138+H138-K138)/E138*100),0)</f>
        <v>32.1148385537393</v>
      </c>
      <c r="M138" s="37" t="n">
        <f aca="false">IF(E138="SEM CERTIFICAÇÃO",0,IFERROR(VLOOKUP(B138,Ajustes_EDUCACAO!$A$2:$K$300,10,),0))</f>
        <v>32.11</v>
      </c>
    </row>
    <row r="139" customFormat="false" ht="13.8" hidden="false" customHeight="false" outlineLevel="0" collapsed="false">
      <c r="A139" s="33" t="n">
        <v>130</v>
      </c>
      <c r="B139" s="25" t="n">
        <v>285</v>
      </c>
      <c r="C139" s="25" t="n">
        <v>5212055</v>
      </c>
      <c r="D139" s="35" t="n">
        <v>2016</v>
      </c>
      <c r="E139" s="36" t="n">
        <f aca="false">IFERROR(VLOOKUP(B139,Ajustes_EDUCACAO!$A$2:$T$300,4,)+VLOOKUP(B139,Ajustes_EDUCACAO!$A$2:$T$300,5,),"SEM CERTIFICAÇÃO")</f>
        <v>10033693.4</v>
      </c>
      <c r="F139" s="37" t="n">
        <f aca="false">IF(M139=0,0,IF(E139="SEM CERTIFICAÇÃO",0,IFERROR(VLOOKUP(B139,Ajustes_FUNDEB!$A$2:$K$300,3,),0)))</f>
        <v>939993.28</v>
      </c>
      <c r="G139" s="36" t="n">
        <f aca="false">IF(M139=0,0,IF(E139="SEM CERTIFICAÇÃO",0,IFERROR(VLOOKUP(B139,MDE_2016!$A$2:$E$300,5,),0)))</f>
        <v>59215.11</v>
      </c>
      <c r="H139" s="38" t="n">
        <f aca="false">IF(M139=0,0,IF(E139="SEM CERTIFICAÇÃO",0,IFERROR(((VLOOKUP(B139,Ajustes_EDUCACAO!$A$2:$J$300,6,) - G139)),0)))</f>
        <v>1785344.37</v>
      </c>
      <c r="I139" s="38" t="n">
        <f aca="false">IF(M139=0,0,IF(E139="SEM CERTIFICAÇÃO",0,IFERROR(VLOOKUP(B139,Ajustes_FUNDEB!$A$2:$K$300,5,),0)))</f>
        <v>705098.84</v>
      </c>
      <c r="J139" s="37" t="n">
        <f aca="false">IF(M139=0,0,IF(E139="SEM CERTIFICAÇÃO",0,IFERROR(VLOOKUP(B139,Ajustes_FUNDEB!$A$2:$K$300,6,),0)))</f>
        <v>234943.86</v>
      </c>
      <c r="K139" s="39" t="n">
        <f aca="false">IF(M139=0,0,IF(E139="SEM CERTIFICAÇÃO",0,IFERROR(VLOOKUP(B139,Ajustes_EDUCACAO!$A$2:$K$300,7,),0)))</f>
        <v>-849788.67</v>
      </c>
      <c r="L139" s="40" t="n">
        <f aca="false">IFERROR(((G139+H139-K139)/E139*100),0)</f>
        <v>26.8530045974895</v>
      </c>
      <c r="M139" s="37" t="n">
        <f aca="false">IF(E139="SEM CERTIFICAÇÃO",0,IFERROR(VLOOKUP(B139,Ajustes_EDUCACAO!$A$2:$K$300,10,),0))</f>
        <v>26.85</v>
      </c>
    </row>
    <row r="140" customFormat="false" ht="13.8" hidden="false" customHeight="false" outlineLevel="0" collapsed="false">
      <c r="A140" s="33" t="n">
        <v>131</v>
      </c>
      <c r="B140" s="25" t="n">
        <v>142</v>
      </c>
      <c r="C140" s="25" t="n">
        <v>5212105</v>
      </c>
      <c r="D140" s="35" t="n">
        <v>2016</v>
      </c>
      <c r="E140" s="36" t="n">
        <f aca="false">IFERROR(VLOOKUP(B140,Ajustes_EDUCACAO!$A$2:$T$300,4,)+VLOOKUP(B140,Ajustes_EDUCACAO!$A$2:$T$300,5,),"SEM CERTIFICAÇÃO")</f>
        <v>18660284.47</v>
      </c>
      <c r="F140" s="37" t="n">
        <f aca="false">IF(M140=0,0,IF(E140="SEM CERTIFICAÇÃO",0,IFERROR(VLOOKUP(B140,Ajustes_FUNDEB!$A$2:$K$300,3,),0)))</f>
        <v>3768491.85</v>
      </c>
      <c r="G140" s="36" t="n">
        <f aca="false">IF(M140=0,0,IF(E140="SEM CERTIFICAÇÃO",0,IFERROR(VLOOKUP(B140,MDE_2016!$A$2:$E$300,5,),0)))</f>
        <v>255792.41</v>
      </c>
      <c r="H140" s="38" t="n">
        <f aca="false">IF(M140=0,0,IF(E140="SEM CERTIFICAÇÃO",0,IFERROR(((VLOOKUP(B140,Ajustes_EDUCACAO!$A$2:$J$300,6,) - G140)),0)))</f>
        <v>5505499.91</v>
      </c>
      <c r="I140" s="38" t="n">
        <f aca="false">IF(M140=0,0,IF(E140="SEM CERTIFICAÇÃO",0,IFERROR(VLOOKUP(B140,Ajustes_FUNDEB!$A$2:$K$300,5,),0)))</f>
        <v>3168614.98</v>
      </c>
      <c r="J140" s="37" t="n">
        <f aca="false">IF(M140=0,0,IF(E140="SEM CERTIFICAÇÃO",0,IFERROR(VLOOKUP(B140,Ajustes_FUNDEB!$A$2:$K$300,6,),0)))</f>
        <v>553753.16</v>
      </c>
      <c r="K140" s="39" t="n">
        <f aca="false">IF(M140=0,0,IF(E140="SEM CERTIFICAÇÃO",0,IFERROR(VLOOKUP(B140,Ajustes_EDUCACAO!$A$2:$K$300,7,),0)))</f>
        <v>667706.42</v>
      </c>
      <c r="L140" s="40" t="n">
        <f aca="false">IFERROR(((G140+H140-K140)/E140*100),0)</f>
        <v>27.2964000532196</v>
      </c>
      <c r="M140" s="37" t="n">
        <f aca="false">IF(E140="SEM CERTIFICAÇÃO",0,IFERROR(VLOOKUP(B140,Ajustes_EDUCACAO!$A$2:$K$300,10,),0))</f>
        <v>27.3</v>
      </c>
    </row>
    <row r="141" customFormat="false" ht="13.8" hidden="false" customHeight="false" outlineLevel="0" collapsed="false">
      <c r="A141" s="33" t="n">
        <v>132</v>
      </c>
      <c r="B141" s="25" t="n">
        <v>143</v>
      </c>
      <c r="C141" s="25" t="n">
        <v>5212204</v>
      </c>
      <c r="D141" s="35" t="n">
        <v>2016</v>
      </c>
      <c r="E141" s="36" t="n">
        <f aca="false">IFERROR(VLOOKUP(B141,Ajustes_EDUCACAO!$A$2:$T$300,4,)+VLOOKUP(B141,Ajustes_EDUCACAO!$A$2:$T$300,5,),"SEM CERTIFICAÇÃO")</f>
        <v>34552266.35</v>
      </c>
      <c r="F141" s="37" t="n">
        <f aca="false">IF(M141=0,0,IF(E141="SEM CERTIFICAÇÃO",0,IFERROR(VLOOKUP(B141,Ajustes_FUNDEB!$A$2:$K$300,3,),0)))</f>
        <v>6017158.36</v>
      </c>
      <c r="G141" s="36" t="n">
        <f aca="false">IF(M141=0,0,IF(E141="SEM CERTIFICAÇÃO",0,IFERROR(VLOOKUP(B141,MDE_2016!$A$2:$E$300,5,),0)))</f>
        <v>85057.79</v>
      </c>
      <c r="H141" s="38" t="n">
        <f aca="false">IF(M141=0,0,IF(E141="SEM CERTIFICAÇÃO",0,IFERROR(((VLOOKUP(B141,Ajustes_EDUCACAO!$A$2:$J$300,6,) - G141)),0)))</f>
        <v>15140947.29</v>
      </c>
      <c r="I141" s="38" t="n">
        <f aca="false">IF(M141=0,0,IF(E141="SEM CERTIFICAÇÃO",0,IFERROR(VLOOKUP(B141,Ajustes_FUNDEB!$A$2:$K$300,5,),0)))</f>
        <v>5719625.88</v>
      </c>
      <c r="J141" s="37" t="n">
        <f aca="false">IF(M141=0,0,IF(E141="SEM CERTIFICAÇÃO",0,IFERROR(VLOOKUP(B141,Ajustes_FUNDEB!$A$2:$K$300,6,),0)))</f>
        <v>174577.59</v>
      </c>
      <c r="K141" s="39" t="n">
        <f aca="false">IF(M141=0,0,IF(E141="SEM CERTIFICAÇÃO",0,IFERROR(VLOOKUP(B141,Ajustes_EDUCACAO!$A$2:$K$300,7,),0)))</f>
        <v>862696.25</v>
      </c>
      <c r="L141" s="40" t="n">
        <f aca="false">IFERROR(((G141+H141-K141)/E141*100),0)</f>
        <v>41.5698023524874</v>
      </c>
      <c r="M141" s="37" t="n">
        <f aca="false">IF(E141="SEM CERTIFICAÇÃO",0,IFERROR(VLOOKUP(B141,Ajustes_EDUCACAO!$A$2:$K$300,10,),0))</f>
        <v>41.57</v>
      </c>
    </row>
    <row r="142" customFormat="false" ht="13.8" hidden="false" customHeight="false" outlineLevel="0" collapsed="false">
      <c r="A142" s="33" t="n">
        <v>133</v>
      </c>
      <c r="B142" s="25" t="n">
        <v>514</v>
      </c>
      <c r="C142" s="25" t="n">
        <v>5212253</v>
      </c>
      <c r="D142" s="35" t="n">
        <v>2016</v>
      </c>
      <c r="E142" s="36" t="n">
        <f aca="false">IFERROR(VLOOKUP(B142,Ajustes_EDUCACAO!$A$2:$T$300,4,)+VLOOKUP(B142,Ajustes_EDUCACAO!$A$2:$T$300,5,),"SEM CERTIFICAÇÃO")</f>
        <v>10886315.24</v>
      </c>
      <c r="F142" s="37" t="n">
        <f aca="false">IF(M142=0,0,IF(E142="SEM CERTIFICAÇÃO",0,IFERROR(VLOOKUP(B142,Ajustes_FUNDEB!$A$2:$K$300,3,),0)))</f>
        <v>702437.71</v>
      </c>
      <c r="G142" s="36" t="n">
        <f aca="false">IF(M142=0,0,IF(E142="SEM CERTIFICAÇÃO",0,IFERROR(VLOOKUP(B142,MDE_2016!$A$2:$E$300,5,),0)))</f>
        <v>541.04</v>
      </c>
      <c r="H142" s="38" t="n">
        <f aca="false">IF(M142=0,0,IF(E142="SEM CERTIFICAÇÃO",0,IFERROR(((VLOOKUP(B142,Ajustes_EDUCACAO!$A$2:$J$300,6,) - G142)),0)))</f>
        <v>2152575.97</v>
      </c>
      <c r="I142" s="38" t="n">
        <f aca="false">IF(M142=0,0,IF(E142="SEM CERTIFICAÇÃO",0,IFERROR(VLOOKUP(B142,Ajustes_FUNDEB!$A$2:$K$300,5,),0)))</f>
        <v>702437.71</v>
      </c>
      <c r="J142" s="37" t="n">
        <f aca="false">IF(M142=0,0,IF(E142="SEM CERTIFICAÇÃO",0,IFERROR(VLOOKUP(B142,Ajustes_FUNDEB!$A$2:$K$300,6,),0)))</f>
        <v>71841.26</v>
      </c>
      <c r="K142" s="39" t="n">
        <f aca="false">IF(M142=0,0,IF(E142="SEM CERTIFICAÇÃO",0,IFERROR(VLOOKUP(B142,Ajustes_EDUCACAO!$A$2:$K$300,7,),0)))</f>
        <v>-1140135.28</v>
      </c>
      <c r="L142" s="40" t="n">
        <f aca="false">IFERROR(((G142+H142-K142)/E142*100),0)</f>
        <v>30.2513037460047</v>
      </c>
      <c r="M142" s="37" t="n">
        <f aca="false">IF(E142="SEM CERTIFICAÇÃO",0,IFERROR(VLOOKUP(B142,Ajustes_EDUCACAO!$A$2:$K$300,10,),0))</f>
        <v>30.25</v>
      </c>
    </row>
    <row r="143" customFormat="false" ht="13.8" hidden="false" customHeight="false" outlineLevel="0" collapsed="false">
      <c r="A143" s="33" t="n">
        <v>134</v>
      </c>
      <c r="B143" s="25" t="n">
        <v>144</v>
      </c>
      <c r="C143" s="25" t="n">
        <v>5212303</v>
      </c>
      <c r="D143" s="35" t="n">
        <v>2016</v>
      </c>
      <c r="E143" s="36" t="n">
        <f aca="false">IFERROR(VLOOKUP(B143,Ajustes_EDUCACAO!$A$2:$T$300,4,)+VLOOKUP(B143,Ajustes_EDUCACAO!$A$2:$T$300,5,),"SEM CERTIFICAÇÃO")</f>
        <v>14446421.59</v>
      </c>
      <c r="F143" s="37" t="n">
        <f aca="false">IF(M143=0,0,IF(E143="SEM CERTIFICAÇÃO",0,IFERROR(VLOOKUP(B143,Ajustes_FUNDEB!$A$2:$K$300,3,),0)))</f>
        <v>3715274.1</v>
      </c>
      <c r="G143" s="36" t="n">
        <f aca="false">IF(M143=0,0,IF(E143="SEM CERTIFICAÇÃO",0,IFERROR(VLOOKUP(B143,MDE_2016!$A$2:$E$300,5,),0)))</f>
        <v>18598.31</v>
      </c>
      <c r="H143" s="38" t="n">
        <f aca="false">IF(M143=0,0,IF(E143="SEM CERTIFICAÇÃO",0,IFERROR(((VLOOKUP(B143,Ajustes_EDUCACAO!$A$2:$J$300,6,) - G143)),0)))</f>
        <v>6017956.11</v>
      </c>
      <c r="I143" s="38" t="n">
        <f aca="false">IF(M143=0,0,IF(E143="SEM CERTIFICAÇÃO",0,IFERROR(VLOOKUP(B143,Ajustes_FUNDEB!$A$2:$K$300,5,),0)))</f>
        <v>2465854.16</v>
      </c>
      <c r="J143" s="37" t="n">
        <f aca="false">IF(M143=0,0,IF(E143="SEM CERTIFICAÇÃO",0,IFERROR(VLOOKUP(B143,Ajustes_FUNDEB!$A$2:$K$300,6,),0)))</f>
        <v>1202257.22</v>
      </c>
      <c r="K143" s="39" t="n">
        <f aca="false">IF(M143=0,0,IF(E143="SEM CERTIFICAÇÃO",0,IFERROR(VLOOKUP(B143,Ajustes_EDUCACAO!$A$2:$K$300,7,),0)))</f>
        <v>1609835.7</v>
      </c>
      <c r="L143" s="40" t="n">
        <f aca="false">IFERROR(((G143+H143-K143)/E143*100),0)</f>
        <v>30.6423199158484</v>
      </c>
      <c r="M143" s="37" t="n">
        <f aca="false">IF(E143="SEM CERTIFICAÇÃO",0,IFERROR(VLOOKUP(B143,Ajustes_EDUCACAO!$A$2:$K$300,10,),0))</f>
        <v>30.64</v>
      </c>
    </row>
    <row r="144" customFormat="false" ht="13.8" hidden="false" customHeight="false" outlineLevel="0" collapsed="false">
      <c r="A144" s="33" t="n">
        <v>135</v>
      </c>
      <c r="B144" s="25" t="n">
        <v>145</v>
      </c>
      <c r="C144" s="25" t="n">
        <v>5212501</v>
      </c>
      <c r="D144" s="35" t="n">
        <v>2016</v>
      </c>
      <c r="E144" s="36" t="n">
        <f aca="false">IFERROR(VLOOKUP(B144,Ajustes_EDUCACAO!$A$2:$T$300,4,)+VLOOKUP(B144,Ajustes_EDUCACAO!$A$2:$T$300,5,),"SEM CERTIFICAÇÃO")</f>
        <v>173914335.61</v>
      </c>
      <c r="F144" s="37" t="n">
        <f aca="false">IF(M144=0,0,IF(E144="SEM CERTIFICAÇÃO",0,IFERROR(VLOOKUP(B144,Ajustes_FUNDEB!$A$2:$K$300,3,),0)))</f>
        <v>74958530.44</v>
      </c>
      <c r="G144" s="36" t="n">
        <f aca="false">IF(M144=0,0,IF(E144="SEM CERTIFICAÇÃO",0,IFERROR(VLOOKUP(B144,MDE_2016!$A$2:$E$300,5,),0)))</f>
        <v>0</v>
      </c>
      <c r="H144" s="38" t="n">
        <f aca="false">IF(M144=0,0,IF(E144="SEM CERTIFICAÇÃO",0,IFERROR(((VLOOKUP(B144,Ajustes_EDUCACAO!$A$2:$J$300,6,) - G144)),0)))</f>
        <v>98892426.31</v>
      </c>
      <c r="I144" s="38" t="n">
        <f aca="false">IF(M144=0,0,IF(E144="SEM CERTIFICAÇÃO",0,IFERROR(VLOOKUP(B144,Ajustes_FUNDEB!$A$2:$K$300,5,),0)))</f>
        <v>61464703.69</v>
      </c>
      <c r="J144" s="37" t="n">
        <f aca="false">IF(M144=0,0,IF(E144="SEM CERTIFICAÇÃO",0,IFERROR(VLOOKUP(B144,Ajustes_FUNDEB!$A$2:$K$300,6,),0)))</f>
        <v>15007116.36</v>
      </c>
      <c r="K144" s="39" t="n">
        <f aca="false">IF(M144=0,0,IF(E144="SEM CERTIFICAÇÃO",0,IFERROR(VLOOKUP(B144,Ajustes_EDUCACAO!$A$2:$K$300,7,),0)))</f>
        <v>53314677.87</v>
      </c>
      <c r="L144" s="40" t="n">
        <f aca="false">IFERROR(((G144+H144-K144)/E144*100),0)</f>
        <v>26.2070106412661</v>
      </c>
      <c r="M144" s="37" t="n">
        <f aca="false">IF(E144="SEM CERTIFICAÇÃO",0,IFERROR(VLOOKUP(B144,Ajustes_EDUCACAO!$A$2:$K$300,10,),0))</f>
        <v>26.21</v>
      </c>
    </row>
    <row r="145" customFormat="false" ht="13.8" hidden="false" customHeight="false" outlineLevel="0" collapsed="false">
      <c r="A145" s="33" t="n">
        <v>136</v>
      </c>
      <c r="B145" s="25" t="n">
        <v>146</v>
      </c>
      <c r="C145" s="25" t="n">
        <v>5212600</v>
      </c>
      <c r="D145" s="35" t="n">
        <v>2016</v>
      </c>
      <c r="E145" s="36" t="n">
        <f aca="false">IFERROR(VLOOKUP(B145,Ajustes_EDUCACAO!$A$2:$T$300,4,)+VLOOKUP(B145,Ajustes_EDUCACAO!$A$2:$T$300,5,),"SEM CERTIFICAÇÃO")</f>
        <v>10817155.39</v>
      </c>
      <c r="F145" s="37" t="n">
        <f aca="false">IF(M145=0,0,IF(E145="SEM CERTIFICAÇÃO",0,IFERROR(VLOOKUP(B145,Ajustes_FUNDEB!$A$2:$K$300,3,),0)))</f>
        <v>985400.56</v>
      </c>
      <c r="G145" s="36" t="n">
        <f aca="false">IF(M145=0,0,IF(E145="SEM CERTIFICAÇÃO",0,IFERROR(VLOOKUP(B145,MDE_2016!$A$2:$E$300,5,),0)))</f>
        <v>0</v>
      </c>
      <c r="H145" s="38" t="n">
        <f aca="false">IF(M145=0,0,IF(E145="SEM CERTIFICAÇÃO",0,IFERROR(((VLOOKUP(B145,Ajustes_EDUCACAO!$A$2:$J$300,6,) - G145)),0)))</f>
        <v>2062175.17</v>
      </c>
      <c r="I145" s="38" t="n">
        <f aca="false">IF(M145=0,0,IF(E145="SEM CERTIFICAÇÃO",0,IFERROR(VLOOKUP(B145,Ajustes_FUNDEB!$A$2:$K$300,5,),0)))</f>
        <v>904527.6</v>
      </c>
      <c r="J145" s="37" t="n">
        <f aca="false">IF(M145=0,0,IF(E145="SEM CERTIFICAÇÃO",0,IFERROR(VLOOKUP(B145,Ajustes_FUNDEB!$A$2:$K$300,6,),0)))</f>
        <v>164606.97</v>
      </c>
      <c r="K145" s="39" t="n">
        <f aca="false">IF(M145=0,0,IF(E145="SEM CERTIFICAÇÃO",0,IFERROR(VLOOKUP(B145,Ajustes_EDUCACAO!$A$2:$K$300,7,),0)))</f>
        <v>-861719.52</v>
      </c>
      <c r="L145" s="40" t="n">
        <f aca="false">IFERROR(((G145+H145-K145)/E145*100),0)</f>
        <v>27.0301625943454</v>
      </c>
      <c r="M145" s="37" t="n">
        <f aca="false">IF(E145="SEM CERTIFICAÇÃO",0,IFERROR(VLOOKUP(B145,Ajustes_EDUCACAO!$A$2:$K$300,10,),0))</f>
        <v>27.03</v>
      </c>
    </row>
    <row r="146" customFormat="false" ht="13.8" hidden="false" customHeight="false" outlineLevel="0" collapsed="false">
      <c r="A146" s="33" t="n">
        <v>137</v>
      </c>
      <c r="B146" s="25" t="n">
        <v>147</v>
      </c>
      <c r="C146" s="25" t="n">
        <v>5212709</v>
      </c>
      <c r="D146" s="35" t="n">
        <v>2016</v>
      </c>
      <c r="E146" s="36" t="n">
        <f aca="false">IFERROR(VLOOKUP(B146,Ajustes_EDUCACAO!$A$2:$T$300,4,)+VLOOKUP(B146,Ajustes_EDUCACAO!$A$2:$T$300,5,),"SEM CERTIFICAÇÃO")</f>
        <v>12459372.52</v>
      </c>
      <c r="F146" s="37" t="n">
        <f aca="false">IF(M146=0,0,IF(E146="SEM CERTIFICAÇÃO",0,IFERROR(VLOOKUP(B146,Ajustes_FUNDEB!$A$2:$K$300,3,),0)))</f>
        <v>3320025.28</v>
      </c>
      <c r="G146" s="36" t="n">
        <f aca="false">IF(M146=0,0,IF(E146="SEM CERTIFICAÇÃO",0,IFERROR(VLOOKUP(B146,MDE_2016!$A$2:$E$300,5,),0)))</f>
        <v>0</v>
      </c>
      <c r="H146" s="38" t="n">
        <f aca="false">IF(M146=0,0,IF(E146="SEM CERTIFICAÇÃO",0,IFERROR(((VLOOKUP(B146,Ajustes_EDUCACAO!$A$2:$J$300,6,) - G146)),0)))</f>
        <v>5018063.98</v>
      </c>
      <c r="I146" s="38" t="n">
        <f aca="false">IF(M146=0,0,IF(E146="SEM CERTIFICAÇÃO",0,IFERROR(VLOOKUP(B146,Ajustes_FUNDEB!$A$2:$K$300,5,),0)))</f>
        <v>2815851.08</v>
      </c>
      <c r="J146" s="37" t="n">
        <f aca="false">IF(M146=0,0,IF(E146="SEM CERTIFICAÇÃO",0,IFERROR(VLOOKUP(B146,Ajustes_FUNDEB!$A$2:$K$300,6,),0)))</f>
        <v>1018027.16</v>
      </c>
      <c r="K146" s="39" t="n">
        <f aca="false">IF(M146=0,0,IF(E146="SEM CERTIFICAÇÃO",0,IFERROR(VLOOKUP(B146,Ajustes_EDUCACAO!$A$2:$K$300,7,),0)))</f>
        <v>2063668.74</v>
      </c>
      <c r="L146" s="40" t="n">
        <f aca="false">IFERROR(((G146+H146-K146)/E146*100),0)</f>
        <v>23.7122313764803</v>
      </c>
      <c r="M146" s="37" t="n">
        <f aca="false">IF(E146="SEM CERTIFICAÇÃO",0,IFERROR(VLOOKUP(B146,Ajustes_EDUCACAO!$A$2:$K$300,10,),0))</f>
        <v>23.71</v>
      </c>
    </row>
    <row r="147" customFormat="false" ht="13.8" hidden="false" customHeight="false" outlineLevel="0" collapsed="false">
      <c r="A147" s="33" t="n">
        <v>138</v>
      </c>
      <c r="B147" s="25" t="n">
        <v>148</v>
      </c>
      <c r="C147" s="25" t="n">
        <v>5212808</v>
      </c>
      <c r="D147" s="35" t="n">
        <v>2016</v>
      </c>
      <c r="E147" s="36" t="n">
        <f aca="false">IFERROR(VLOOKUP(B147,Ajustes_EDUCACAO!$A$2:$T$300,4,)+VLOOKUP(B147,Ajustes_EDUCACAO!$A$2:$T$300,5,),"SEM CERTIFICAÇÃO")</f>
        <v>17566258.85</v>
      </c>
      <c r="F147" s="37" t="n">
        <f aca="false">IF(M147=0,0,IF(E147="SEM CERTIFICAÇÃO",0,IFERROR(VLOOKUP(B147,Ajustes_FUNDEB!$A$2:$K$300,3,),0)))</f>
        <v>3460610.62</v>
      </c>
      <c r="G147" s="36" t="n">
        <f aca="false">IF(M147=0,0,IF(E147="SEM CERTIFICAÇÃO",0,IFERROR(VLOOKUP(B147,MDE_2016!$A$2:$E$300,5,),0)))</f>
        <v>0</v>
      </c>
      <c r="H147" s="38" t="n">
        <f aca="false">IF(M147=0,0,IF(E147="SEM CERTIFICAÇÃO",0,IFERROR(((VLOOKUP(B147,Ajustes_EDUCACAO!$A$2:$J$300,6,) - G147)),0)))</f>
        <v>5920019.77</v>
      </c>
      <c r="I147" s="38" t="n">
        <f aca="false">IF(M147=0,0,IF(E147="SEM CERTIFICAÇÃO",0,IFERROR(VLOOKUP(B147,Ajustes_FUNDEB!$A$2:$K$300,5,),0)))</f>
        <v>3046263.21</v>
      </c>
      <c r="J147" s="37" t="n">
        <f aca="false">IF(M147=0,0,IF(E147="SEM CERTIFICAÇÃO",0,IFERROR(VLOOKUP(B147,Ajustes_FUNDEB!$A$2:$K$300,6,),0)))</f>
        <v>484583.38</v>
      </c>
      <c r="K147" s="39" t="n">
        <f aca="false">IF(M147=0,0,IF(E147="SEM CERTIFICAÇÃO",0,IFERROR(VLOOKUP(B147,Ajustes_EDUCACAO!$A$2:$K$300,7,),0)))</f>
        <v>807790.84</v>
      </c>
      <c r="L147" s="40" t="n">
        <f aca="false">IFERROR(((G147+H147-K147)/E147*100),0)</f>
        <v>29.1025480932157</v>
      </c>
      <c r="M147" s="37" t="n">
        <f aca="false">IF(E147="SEM CERTIFICAÇÃO",0,IFERROR(VLOOKUP(B147,Ajustes_EDUCACAO!$A$2:$K$300,10,),0))</f>
        <v>29.1</v>
      </c>
    </row>
    <row r="148" customFormat="false" ht="13.8" hidden="false" customHeight="false" outlineLevel="0" collapsed="false">
      <c r="A148" s="33" t="n">
        <v>139</v>
      </c>
      <c r="B148" s="25" t="n">
        <v>149</v>
      </c>
      <c r="C148" s="25" t="n">
        <v>5212907</v>
      </c>
      <c r="D148" s="35" t="n">
        <v>2016</v>
      </c>
      <c r="E148" s="36" t="n">
        <f aca="false">IFERROR(VLOOKUP(B148,Ajustes_EDUCACAO!$A$2:$T$300,4,)+VLOOKUP(B148,Ajustes_EDUCACAO!$A$2:$T$300,5,),"SEM CERTIFICAÇÃO")</f>
        <v>10420553.45</v>
      </c>
      <c r="F148" s="37" t="n">
        <f aca="false">IF(M148=0,0,IF(E148="SEM CERTIFICAÇÃO",0,IFERROR(VLOOKUP(B148,Ajustes_FUNDEB!$A$2:$K$300,3,),0)))</f>
        <v>501253.94</v>
      </c>
      <c r="G148" s="36" t="n">
        <f aca="false">IF(M148=0,0,IF(E148="SEM CERTIFICAÇÃO",0,IFERROR(VLOOKUP(B148,MDE_2016!$A$2:$E$300,5,),0)))</f>
        <v>283044.98</v>
      </c>
      <c r="H148" s="38" t="n">
        <f aca="false">IF(M148=0,0,IF(E148="SEM CERTIFICAÇÃO",0,IFERROR(((VLOOKUP(B148,Ajustes_EDUCACAO!$A$2:$J$300,6,) - G148)),0)))</f>
        <v>1006221.82</v>
      </c>
      <c r="I148" s="38" t="n">
        <f aca="false">IF(M148=0,0,IF(E148="SEM CERTIFICAÇÃO",0,IFERROR(VLOOKUP(B148,Ajustes_FUNDEB!$A$2:$K$300,5,),0)))</f>
        <v>436163.8</v>
      </c>
      <c r="J148" s="37" t="n">
        <f aca="false">IF(M148=0,0,IF(E148="SEM CERTIFICAÇÃO",0,IFERROR(VLOOKUP(B148,Ajustes_FUNDEB!$A$2:$K$300,6,),0)))</f>
        <v>42007.83</v>
      </c>
      <c r="K148" s="39" t="n">
        <f aca="false">IF(M148=0,0,IF(E148="SEM CERTIFICAÇÃO",0,IFERROR(VLOOKUP(B148,Ajustes_EDUCACAO!$A$2:$K$300,7,),0)))</f>
        <v>-1317947.01</v>
      </c>
      <c r="L148" s="40" t="n">
        <f aca="false">IFERROR(((G148+H148-K148)/E148*100),0)</f>
        <v>25.0199168643965</v>
      </c>
      <c r="M148" s="37" t="n">
        <f aca="false">IF(E148="SEM CERTIFICAÇÃO",0,IFERROR(VLOOKUP(B148,Ajustes_EDUCACAO!$A$2:$K$300,10,),0))</f>
        <v>25.02</v>
      </c>
    </row>
    <row r="149" customFormat="false" ht="13.8" hidden="false" customHeight="false" outlineLevel="0" collapsed="false">
      <c r="A149" s="51" t="n">
        <v>140</v>
      </c>
      <c r="B149" s="52" t="n">
        <v>150</v>
      </c>
      <c r="C149" s="52" t="n">
        <v>5212956</v>
      </c>
      <c r="D149" s="53" t="n">
        <v>2016</v>
      </c>
      <c r="E149" s="54" t="n">
        <f aca="false">IFERROR(VLOOKUP(B149,Ajustes_EDUCACAO!$A$2:$T$300,4,)+VLOOKUP(B149,Ajustes_EDUCACAO!$A$2:$T$300,5,),"SEM CERTIFICAÇÃO")</f>
        <v>0</v>
      </c>
      <c r="F149" s="55" t="n">
        <f aca="false">IF(M149=0,0,IF(E149="SEM CERTIFICAÇÃO",0,IFERROR(VLOOKUP(B149,Ajustes_FUNDEB!$A$2:$K$300,3,),0)))</f>
        <v>0</v>
      </c>
      <c r="G149" s="54" t="n">
        <f aca="false">IF(M149=0,0,IF(E149="SEM CERTIFICAÇÃO",0,IFERROR(VLOOKUP(B149,MDE_2016!$A$2:$E$300,5,),0)))</f>
        <v>0</v>
      </c>
      <c r="H149" s="56" t="n">
        <f aca="false">IF(M149=0,0,IF(E149="SEM CERTIFICAÇÃO",0,IFERROR(((VLOOKUP(B149,Ajustes_EDUCACAO!$A$2:$J$300,6,) - G149)),0)))</f>
        <v>0</v>
      </c>
      <c r="I149" s="56" t="n">
        <f aca="false">IF(M149=0,0,IF(E149="SEM CERTIFICAÇÃO",0,IFERROR(VLOOKUP(B149,Ajustes_FUNDEB!$A$2:$K$300,5,),0)))</f>
        <v>0</v>
      </c>
      <c r="J149" s="55" t="n">
        <f aca="false">IF(M149=0,0,IF(E149="SEM CERTIFICAÇÃO",0,IFERROR(VLOOKUP(B149,Ajustes_FUNDEB!$A$2:$K$300,6,),0)))</f>
        <v>0</v>
      </c>
      <c r="K149" s="57" t="n">
        <f aca="false">IF(M149=0,0,IF(E149="SEM CERTIFICAÇÃO",0,IFERROR(VLOOKUP(B149,Ajustes_EDUCACAO!$A$2:$K$300,7,),0)))</f>
        <v>0</v>
      </c>
      <c r="L149" s="58" t="n">
        <f aca="false">IFERROR(((G149+H149-K149)/E149*100),0)</f>
        <v>0</v>
      </c>
      <c r="M149" s="55" t="n">
        <f aca="false">IF(E149="SEM CERTIFICAÇÃO",0,IFERROR(VLOOKUP(B149,Ajustes_EDUCACAO!$A$2:$K$300,10,),0))</f>
        <v>0</v>
      </c>
      <c r="N149" s="59" t="s">
        <v>17</v>
      </c>
    </row>
    <row r="150" customFormat="false" ht="13.8" hidden="false" customHeight="false" outlineLevel="0" collapsed="false">
      <c r="A150" s="33" t="n">
        <v>141</v>
      </c>
      <c r="B150" s="25" t="n">
        <v>251</v>
      </c>
      <c r="C150" s="25" t="n">
        <v>5213004</v>
      </c>
      <c r="D150" s="35" t="n">
        <v>2016</v>
      </c>
      <c r="E150" s="36" t="n">
        <f aca="false">IFERROR(VLOOKUP(B150,Ajustes_EDUCACAO!$A$2:$T$300,4,)+VLOOKUP(B150,Ajustes_EDUCACAO!$A$2:$T$300,5,),"SEM CERTIFICAÇÃO")</f>
        <v>18980315.78</v>
      </c>
      <c r="F150" s="37" t="n">
        <f aca="false">IF(M150=0,0,IF(E150="SEM CERTIFICAÇÃO",0,IFERROR(VLOOKUP(B150,Ajustes_FUNDEB!$A$2:$K$300,3,),0)))</f>
        <v>5627222.99</v>
      </c>
      <c r="G150" s="36" t="n">
        <f aca="false">IF(M150=0,0,IF(E150="SEM CERTIFICAÇÃO",0,IFERROR(VLOOKUP(B150,MDE_2016!$A$2:$E$300,5,),0)))</f>
        <v>990.9</v>
      </c>
      <c r="H150" s="38" t="n">
        <f aca="false">IF(M150=0,0,IF(E150="SEM CERTIFICAÇÃO",0,IFERROR(((VLOOKUP(B150,Ajustes_EDUCACAO!$A$2:$J$300,6,) - G150)),0)))</f>
        <v>9662941.53</v>
      </c>
      <c r="I150" s="38" t="n">
        <f aca="false">IF(M150=0,0,IF(E150="SEM CERTIFICAÇÃO",0,IFERROR(VLOOKUP(B150,Ajustes_FUNDEB!$A$2:$K$300,5,),0)))</f>
        <v>4794948.29</v>
      </c>
      <c r="J150" s="37" t="n">
        <f aca="false">IF(M150=0,0,IF(E150="SEM CERTIFICAÇÃO",0,IFERROR(VLOOKUP(B150,Ajustes_FUNDEB!$A$2:$K$300,6,),0)))</f>
        <v>681377.05</v>
      </c>
      <c r="K150" s="39" t="n">
        <f aca="false">IF(M150=0,0,IF(E150="SEM CERTIFICAÇÃO",0,IFERROR(VLOOKUP(B150,Ajustes_EDUCACAO!$A$2:$K$300,7,),0)))</f>
        <v>2432107.62</v>
      </c>
      <c r="L150" s="40" t="n">
        <f aca="false">IFERROR(((G150+H150-K150)/E150*100),0)</f>
        <v>38.101709654485</v>
      </c>
      <c r="M150" s="37" t="n">
        <f aca="false">IF(E150="SEM CERTIFICAÇÃO",0,IFERROR(VLOOKUP(B150,Ajustes_EDUCACAO!$A$2:$K$300,10,),0))</f>
        <v>38.1</v>
      </c>
    </row>
    <row r="151" customFormat="false" ht="13.8" hidden="false" customHeight="false" outlineLevel="0" collapsed="false">
      <c r="A151" s="33" t="n">
        <v>142</v>
      </c>
      <c r="B151" s="25" t="n">
        <v>151</v>
      </c>
      <c r="C151" s="25" t="n">
        <v>5213053</v>
      </c>
      <c r="D151" s="35" t="n">
        <v>2016</v>
      </c>
      <c r="E151" s="36" t="n">
        <f aca="false">IFERROR(VLOOKUP(B151,Ajustes_EDUCACAO!$A$2:$T$300,4,)+VLOOKUP(B151,Ajustes_EDUCACAO!$A$2:$T$300,5,),"SEM CERTIFICAÇÃO")</f>
        <v>10648668.04</v>
      </c>
      <c r="F151" s="37" t="n">
        <f aca="false">IF(M151=0,0,IF(E151="SEM CERTIFICAÇÃO",0,IFERROR(VLOOKUP(B151,Ajustes_FUNDEB!$A$2:$K$300,3,),0)))</f>
        <v>1147561.69</v>
      </c>
      <c r="G151" s="36" t="n">
        <f aca="false">IF(M151=0,0,IF(E151="SEM CERTIFICAÇÃO",0,IFERROR(VLOOKUP(B151,MDE_2016!$A$2:$E$300,5,),0)))</f>
        <v>15120</v>
      </c>
      <c r="H151" s="38" t="n">
        <f aca="false">IF(M151=0,0,IF(E151="SEM CERTIFICAÇÃO",0,IFERROR(((VLOOKUP(B151,Ajustes_EDUCACAO!$A$2:$J$300,6,) - G151)),0)))</f>
        <v>2170440.71</v>
      </c>
      <c r="I151" s="38" t="n">
        <f aca="false">IF(M151=0,0,IF(E151="SEM CERTIFICAÇÃO",0,IFERROR(VLOOKUP(B151,Ajustes_FUNDEB!$A$2:$K$300,5,),0)))</f>
        <v>918524.32</v>
      </c>
      <c r="J151" s="37" t="n">
        <f aca="false">IF(M151=0,0,IF(E151="SEM CERTIFICAÇÃO",0,IFERROR(VLOOKUP(B151,Ajustes_FUNDEB!$A$2:$K$300,6,),0)))</f>
        <v>61027.3</v>
      </c>
      <c r="K151" s="39" t="n">
        <f aca="false">IF(M151=0,0,IF(E151="SEM CERTIFICAÇÃO",0,IFERROR(VLOOKUP(B151,Ajustes_EDUCACAO!$A$2:$K$300,7,),0)))</f>
        <v>-608239.6</v>
      </c>
      <c r="L151" s="40" t="n">
        <f aca="false">IFERROR(((G151+H151-K151)/E151*100),0)</f>
        <v>26.2361480281434</v>
      </c>
      <c r="M151" s="37" t="n">
        <f aca="false">IF(E151="SEM CERTIFICAÇÃO",0,IFERROR(VLOOKUP(B151,Ajustes_EDUCACAO!$A$2:$K$300,10,),0))</f>
        <v>26.24</v>
      </c>
    </row>
    <row r="152" customFormat="false" ht="13.8" hidden="false" customHeight="false" outlineLevel="0" collapsed="false">
      <c r="A152" s="33" t="n">
        <v>143</v>
      </c>
      <c r="B152" s="25" t="n">
        <v>152</v>
      </c>
      <c r="C152" s="25" t="n">
        <v>5213087</v>
      </c>
      <c r="D152" s="35" t="n">
        <v>2016</v>
      </c>
      <c r="E152" s="36" t="n">
        <f aca="false">IFERROR(VLOOKUP(B152,Ajustes_EDUCACAO!$A$2:$T$300,4,)+VLOOKUP(B152,Ajustes_EDUCACAO!$A$2:$T$300,5,),"SEM CERTIFICAÇÃO")</f>
        <v>70619139.67</v>
      </c>
      <c r="F152" s="37" t="n">
        <f aca="false">IF(M152=0,0,IF(E152="SEM CERTIFICAÇÃO",0,IFERROR(VLOOKUP(B152,Ajustes_FUNDEB!$A$2:$K$300,3,),0)))</f>
        <v>14812268.92</v>
      </c>
      <c r="G152" s="36" t="n">
        <f aca="false">IF(M152=0,0,IF(E152="SEM CERTIFICAÇÃO",0,IFERROR(VLOOKUP(B152,MDE_2016!$A$2:$E$300,5,),0)))</f>
        <v>7951047.06</v>
      </c>
      <c r="H152" s="38" t="n">
        <f aca="false">IF(M152=0,0,IF(E152="SEM CERTIFICAÇÃO",0,IFERROR(((VLOOKUP(B152,Ajustes_EDUCACAO!$A$2:$J$300,6,) - G152)),0)))</f>
        <v>14842763.72</v>
      </c>
      <c r="I152" s="38" t="n">
        <f aca="false">IF(M152=0,0,IF(E152="SEM CERTIFICAÇÃO",0,IFERROR(VLOOKUP(B152,Ajustes_FUNDEB!$A$2:$K$300,5,),0)))</f>
        <v>12901954.19</v>
      </c>
      <c r="J152" s="37" t="n">
        <f aca="false">IF(M152=0,0,IF(E152="SEM CERTIFICAÇÃO",0,IFERROR(VLOOKUP(B152,Ajustes_FUNDEB!$A$2:$K$300,6,),0)))</f>
        <v>1447197.01</v>
      </c>
      <c r="K152" s="39" t="n">
        <f aca="false">IF(M152=0,0,IF(E152="SEM CERTIFICAÇÃO",0,IFERROR(VLOOKUP(B152,Ajustes_EDUCACAO!$A$2:$K$300,7,),0)))</f>
        <v>3910681.77</v>
      </c>
      <c r="L152" s="40" t="n">
        <f aca="false">IFERROR(((G152+H152-K152)/E152*100),0)</f>
        <v>26.7393926041014</v>
      </c>
      <c r="M152" s="37" t="n">
        <f aca="false">IF(E152="SEM CERTIFICAÇÃO",0,IFERROR(VLOOKUP(B152,Ajustes_EDUCACAO!$A$2:$K$300,10,),0))</f>
        <v>26.74</v>
      </c>
    </row>
    <row r="153" customFormat="false" ht="13.8" hidden="false" customHeight="false" outlineLevel="0" collapsed="false">
      <c r="A153" s="33" t="n">
        <v>144</v>
      </c>
      <c r="B153" s="25" t="n">
        <v>153</v>
      </c>
      <c r="C153" s="25" t="n">
        <v>5213103</v>
      </c>
      <c r="D153" s="35" t="n">
        <v>2016</v>
      </c>
      <c r="E153" s="36" t="n">
        <f aca="false">IFERROR(VLOOKUP(B153,Ajustes_EDUCACAO!$A$2:$T$300,4,)+VLOOKUP(B153,Ajustes_EDUCACAO!$A$2:$T$300,5,),"SEM CERTIFICAÇÃO")</f>
        <v>121193348.89</v>
      </c>
      <c r="F153" s="37" t="n">
        <f aca="false">IF(M153=0,0,IF(E153="SEM CERTIFICAÇÃO",0,IFERROR(VLOOKUP(B153,Ajustes_FUNDEB!$A$2:$K$300,3,),0)))</f>
        <v>25667866.65</v>
      </c>
      <c r="G153" s="36" t="n">
        <f aca="false">IF(M153=0,0,IF(E153="SEM CERTIFICAÇÃO",0,IFERROR(VLOOKUP(B153,MDE_2016!$A$2:$E$300,5,),0)))</f>
        <v>11269086.32</v>
      </c>
      <c r="H153" s="38" t="n">
        <f aca="false">IF(M153=0,0,IF(E153="SEM CERTIFICAÇÃO",0,IFERROR(((VLOOKUP(B153,Ajustes_EDUCACAO!$A$2:$J$300,6,) - G153)),0)))</f>
        <v>28398469.25</v>
      </c>
      <c r="I153" s="38" t="n">
        <f aca="false">IF(M153=0,0,IF(E153="SEM CERTIFICAÇÃO",0,IFERROR(VLOOKUP(B153,Ajustes_FUNDEB!$A$2:$K$300,5,),0)))</f>
        <v>22971157.22</v>
      </c>
      <c r="J153" s="37" t="n">
        <f aca="false">IF(M153=0,0,IF(E153="SEM CERTIFICAÇÃO",0,IFERROR(VLOOKUP(B153,Ajustes_FUNDEB!$A$2:$K$300,6,),0)))</f>
        <v>3269546.33</v>
      </c>
      <c r="K153" s="39" t="n">
        <f aca="false">IF(M153=0,0,IF(E153="SEM CERTIFICAÇÃO",0,IFERROR(VLOOKUP(B153,Ajustes_EDUCACAO!$A$2:$K$300,7,),0)))</f>
        <v>7803082.73</v>
      </c>
      <c r="L153" s="40" t="n">
        <f aca="false">IFERROR(((G153+H153-K153)/E153*100),0)</f>
        <v>26.2922620191983</v>
      </c>
      <c r="M153" s="37" t="n">
        <f aca="false">IF(E153="SEM CERTIFICAÇÃO",0,IFERROR(VLOOKUP(B153,Ajustes_EDUCACAO!$A$2:$K$300,10,),0))</f>
        <v>26.29</v>
      </c>
    </row>
    <row r="154" customFormat="false" ht="13.8" hidden="false" customHeight="false" outlineLevel="0" collapsed="false">
      <c r="A154" s="33" t="n">
        <v>145</v>
      </c>
      <c r="B154" s="25" t="n">
        <v>156</v>
      </c>
      <c r="C154" s="25" t="n">
        <v>5213400</v>
      </c>
      <c r="D154" s="35" t="n">
        <v>2016</v>
      </c>
      <c r="E154" s="36" t="n">
        <f aca="false">IFERROR(VLOOKUP(B154,Ajustes_EDUCACAO!$A$2:$T$300,4,)+VLOOKUP(B154,Ajustes_EDUCACAO!$A$2:$T$300,5,),"SEM CERTIFICAÇÃO")</f>
        <v>10659209.93</v>
      </c>
      <c r="F154" s="37" t="n">
        <f aca="false">IF(M154=0,0,IF(E154="SEM CERTIFICAÇÃO",0,IFERROR(VLOOKUP(B154,Ajustes_FUNDEB!$A$2:$K$300,3,),0)))</f>
        <v>322324.73</v>
      </c>
      <c r="G154" s="36" t="n">
        <f aca="false">IF(M154=0,0,IF(E154="SEM CERTIFICAÇÃO",0,IFERROR(VLOOKUP(B154,MDE_2016!$A$2:$E$300,5,),0)))</f>
        <v>0</v>
      </c>
      <c r="H154" s="38" t="n">
        <f aca="false">IF(M154=0,0,IF(E154="SEM CERTIFICAÇÃO",0,IFERROR(((VLOOKUP(B154,Ajustes_EDUCACAO!$A$2:$J$300,6,) - G154)),0)))</f>
        <v>1232319.11</v>
      </c>
      <c r="I154" s="38" t="n">
        <f aca="false">IF(M154=0,0,IF(E154="SEM CERTIFICAÇÃO",0,IFERROR(VLOOKUP(B154,Ajustes_FUNDEB!$A$2:$K$300,5,),0)))</f>
        <v>216967.37</v>
      </c>
      <c r="J154" s="37" t="n">
        <f aca="false">IF(M154=0,0,IF(E154="SEM CERTIFICAÇÃO",0,IFERROR(VLOOKUP(B154,Ajustes_FUNDEB!$A$2:$K$300,6,),0)))</f>
        <v>120595.1</v>
      </c>
      <c r="K154" s="39" t="n">
        <f aca="false">IF(M154=0,0,IF(E154="SEM CERTIFICAÇÃO",0,IFERROR(VLOOKUP(B154,Ajustes_EDUCACAO!$A$2:$K$300,7,),0)))</f>
        <v>-1624215.62</v>
      </c>
      <c r="L154" s="40" t="n">
        <f aca="false">IFERROR(((G154+H154-K154)/E154*100),0)</f>
        <v>26.7987472688794</v>
      </c>
      <c r="M154" s="37" t="n">
        <f aca="false">IF(E154="SEM CERTIFICAÇÃO",0,IFERROR(VLOOKUP(B154,Ajustes_EDUCACAO!$A$2:$K$300,10,),0))</f>
        <v>26.8</v>
      </c>
    </row>
    <row r="155" customFormat="false" ht="13.8" hidden="false" customHeight="false" outlineLevel="0" collapsed="false">
      <c r="A155" s="33" t="n">
        <v>146</v>
      </c>
      <c r="B155" s="25" t="n">
        <v>157</v>
      </c>
      <c r="C155" s="25" t="n">
        <v>5213509</v>
      </c>
      <c r="D155" s="35" t="n">
        <v>2016</v>
      </c>
      <c r="E155" s="36" t="n">
        <f aca="false">IFERROR(VLOOKUP(B155,Ajustes_EDUCACAO!$A$2:$T$300,4,)+VLOOKUP(B155,Ajustes_EDUCACAO!$A$2:$T$300,5,),"SEM CERTIFICAÇÃO")</f>
        <v>11670939.11</v>
      </c>
      <c r="F155" s="37" t="n">
        <f aca="false">IF(M155=0,0,IF(E155="SEM CERTIFICAÇÃO",0,IFERROR(VLOOKUP(B155,Ajustes_FUNDEB!$A$2:$K$300,3,),0)))</f>
        <v>3092620.74</v>
      </c>
      <c r="G155" s="36" t="n">
        <f aca="false">IF(M155=0,0,IF(E155="SEM CERTIFICAÇÃO",0,IFERROR(VLOOKUP(B155,MDE_2016!$A$2:$E$300,5,),0)))</f>
        <v>0</v>
      </c>
      <c r="H155" s="38" t="n">
        <f aca="false">IF(M155=0,0,IF(E155="SEM CERTIFICAÇÃO",0,IFERROR(((VLOOKUP(B155,Ajustes_EDUCACAO!$A$2:$J$300,6,) - G155)),0)))</f>
        <v>5153950.13</v>
      </c>
      <c r="I155" s="38" t="n">
        <f aca="false">IF(M155=0,0,IF(E155="SEM CERTIFICAÇÃO",0,IFERROR(VLOOKUP(B155,Ajustes_FUNDEB!$A$2:$K$300,5,),0)))</f>
        <v>3164032.86</v>
      </c>
      <c r="J155" s="37" t="n">
        <f aca="false">IF(M155=0,0,IF(E155="SEM CERTIFICAÇÃO",0,IFERROR(VLOOKUP(B155,Ajustes_FUNDEB!$A$2:$K$300,6,),0)))</f>
        <v>121327.03</v>
      </c>
      <c r="K155" s="39" t="n">
        <f aca="false">IF(M155=0,0,IF(E155="SEM CERTIFICAÇÃO",0,IFERROR(VLOOKUP(B155,Ajustes_EDUCACAO!$A$2:$K$300,7,),0)))</f>
        <v>1277621.21</v>
      </c>
      <c r="L155" s="40" t="n">
        <f aca="false">IFERROR(((G155+H155-K155)/E155*100),0)</f>
        <v>33.2135133553961</v>
      </c>
      <c r="M155" s="37" t="n">
        <f aca="false">IF(E155="SEM CERTIFICAÇÃO",0,IFERROR(VLOOKUP(B155,Ajustes_EDUCACAO!$A$2:$K$300,10,),0))</f>
        <v>33.21</v>
      </c>
    </row>
    <row r="156" customFormat="false" ht="13.8" hidden="false" customHeight="false" outlineLevel="0" collapsed="false">
      <c r="A156" s="33" t="n">
        <v>147</v>
      </c>
      <c r="B156" s="25" t="n">
        <v>250</v>
      </c>
      <c r="C156" s="25" t="n">
        <v>5213707</v>
      </c>
      <c r="D156" s="35" t="n">
        <v>2016</v>
      </c>
      <c r="E156" s="36" t="n">
        <f aca="false">IFERROR(VLOOKUP(B156,Ajustes_EDUCACAO!$A$2:$T$300,4,)+VLOOKUP(B156,Ajustes_EDUCACAO!$A$2:$T$300,5,),"SEM CERTIFICAÇÃO")</f>
        <v>19883167.14</v>
      </c>
      <c r="F156" s="37" t="n">
        <f aca="false">IF(M156=0,0,IF(E156="SEM CERTIFICAÇÃO",0,IFERROR(VLOOKUP(B156,Ajustes_FUNDEB!$A$2:$K$300,3,),0)))</f>
        <v>4062497.53</v>
      </c>
      <c r="G156" s="36" t="n">
        <f aca="false">IF(M156=0,0,IF(E156="SEM CERTIFICAÇÃO",0,IFERROR(VLOOKUP(B156,MDE_2016!$A$2:$E$300,5,),0)))</f>
        <v>118312.72</v>
      </c>
      <c r="H156" s="38" t="n">
        <f aca="false">IF(M156=0,0,IF(E156="SEM CERTIFICAÇÃO",0,IFERROR(((VLOOKUP(B156,Ajustes_EDUCACAO!$A$2:$J$300,6,) - G156)),0)))</f>
        <v>6537109.64</v>
      </c>
      <c r="I156" s="38" t="n">
        <f aca="false">IF(M156=0,0,IF(E156="SEM CERTIFICAÇÃO",0,IFERROR(VLOOKUP(B156,Ajustes_FUNDEB!$A$2:$K$300,5,),0)))</f>
        <v>2544116.62</v>
      </c>
      <c r="J156" s="37" t="n">
        <f aca="false">IF(M156=0,0,IF(E156="SEM CERTIFICAÇÃO",0,IFERROR(VLOOKUP(B156,Ajustes_FUNDEB!$A$2:$K$300,6,),0)))</f>
        <v>1425180.61</v>
      </c>
      <c r="K156" s="39" t="n">
        <f aca="false">IF(M156=0,0,IF(E156="SEM CERTIFICAÇÃO",0,IFERROR(VLOOKUP(B156,Ajustes_EDUCACAO!$A$2:$K$300,7,),0)))</f>
        <v>764662.63</v>
      </c>
      <c r="L156" s="40" t="n">
        <f aca="false">IFERROR(((G156+H156-K156)/E156*100),0)</f>
        <v>29.6268682374512</v>
      </c>
      <c r="M156" s="37" t="n">
        <f aca="false">IF(E156="SEM CERTIFICAÇÃO",0,IFERROR(VLOOKUP(B156,Ajustes_EDUCACAO!$A$2:$K$300,10,),0))</f>
        <v>29.63</v>
      </c>
    </row>
    <row r="157" customFormat="false" ht="13.8" hidden="false" customHeight="false" outlineLevel="0" collapsed="false">
      <c r="A157" s="33" t="n">
        <v>148</v>
      </c>
      <c r="B157" s="25" t="n">
        <v>158</v>
      </c>
      <c r="C157" s="25" t="n">
        <v>5213756</v>
      </c>
      <c r="D157" s="35" t="n">
        <v>2016</v>
      </c>
      <c r="E157" s="36" t="n">
        <f aca="false">IFERROR(VLOOKUP(B157,Ajustes_EDUCACAO!$A$2:$T$300,4,)+VLOOKUP(B157,Ajustes_EDUCACAO!$A$2:$T$300,5,),"SEM CERTIFICAÇÃO")</f>
        <v>39877912.71</v>
      </c>
      <c r="F157" s="37" t="n">
        <f aca="false">IF(M157=0,0,IF(E157="SEM CERTIFICAÇÃO",0,IFERROR(VLOOKUP(B157,Ajustes_FUNDEB!$A$2:$K$300,3,),0)))</f>
        <v>6616807.85</v>
      </c>
      <c r="G157" s="36" t="n">
        <f aca="false">IF(M157=0,0,IF(E157="SEM CERTIFICAÇÃO",0,IFERROR(VLOOKUP(B157,MDE_2016!$A$2:$E$300,5,),0)))</f>
        <v>0</v>
      </c>
      <c r="H157" s="38" t="n">
        <f aca="false">IF(M157=0,0,IF(E157="SEM CERTIFICAÇÃO",0,IFERROR(((VLOOKUP(B157,Ajustes_EDUCACAO!$A$2:$J$300,6,) - G157)),0)))</f>
        <v>17020800.65</v>
      </c>
      <c r="I157" s="38" t="n">
        <f aca="false">IF(M157=0,0,IF(E157="SEM CERTIFICAÇÃO",0,IFERROR(VLOOKUP(B157,Ajustes_FUNDEB!$A$2:$K$300,5,),0)))</f>
        <v>6616807.85</v>
      </c>
      <c r="J157" s="37" t="n">
        <f aca="false">IF(M157=0,0,IF(E157="SEM CERTIFICAÇÃO",0,IFERROR(VLOOKUP(B157,Ajustes_FUNDEB!$A$2:$K$300,6,),0)))</f>
        <v>1034860.45</v>
      </c>
      <c r="K157" s="39" t="n">
        <f aca="false">IF(M157=0,0,IF(E157="SEM CERTIFICAÇÃO",0,IFERROR(VLOOKUP(B157,Ajustes_EDUCACAO!$A$2:$K$300,7,),0)))</f>
        <v>3042495.67</v>
      </c>
      <c r="L157" s="40" t="n">
        <f aca="false">IFERROR(((G157+H157-K157)/E157*100),0)</f>
        <v>35.0527498308474</v>
      </c>
      <c r="M157" s="37" t="n">
        <f aca="false">IF(E157="SEM CERTIFICAÇÃO",0,IFERROR(VLOOKUP(B157,Ajustes_EDUCACAO!$A$2:$K$300,10,),0))</f>
        <v>35.05</v>
      </c>
    </row>
    <row r="158" customFormat="false" ht="13.8" hidden="false" customHeight="false" outlineLevel="0" collapsed="false">
      <c r="A158" s="33" t="n">
        <v>149</v>
      </c>
      <c r="B158" s="25" t="n">
        <v>286</v>
      </c>
      <c r="C158" s="25" t="n">
        <v>5213772</v>
      </c>
      <c r="D158" s="35" t="n">
        <v>2016</v>
      </c>
      <c r="E158" s="36" t="n">
        <f aca="false">IFERROR(VLOOKUP(B158,Ajustes_EDUCACAO!$A$2:$T$300,4,)+VLOOKUP(B158,Ajustes_EDUCACAO!$A$2:$T$300,5,),"SEM CERTIFICAÇÃO")</f>
        <v>10988537.82</v>
      </c>
      <c r="F158" s="37" t="n">
        <f aca="false">IF(M158=0,0,IF(E158="SEM CERTIFICAÇÃO",0,IFERROR(VLOOKUP(B158,Ajustes_FUNDEB!$A$2:$K$300,3,),0)))</f>
        <v>1949469.08</v>
      </c>
      <c r="G158" s="36" t="n">
        <f aca="false">IF(M158=0,0,IF(E158="SEM CERTIFICAÇÃO",0,IFERROR(VLOOKUP(B158,MDE_2016!$A$2:$E$300,5,),0)))</f>
        <v>0</v>
      </c>
      <c r="H158" s="38" t="n">
        <f aca="false">IF(M158=0,0,IF(E158="SEM CERTIFICAÇÃO",0,IFERROR(((VLOOKUP(B158,Ajustes_EDUCACAO!$A$2:$J$300,6,) - G158)),0)))</f>
        <v>3629663.56</v>
      </c>
      <c r="I158" s="38" t="n">
        <f aca="false">IF(M158=0,0,IF(E158="SEM CERTIFICAÇÃO",0,IFERROR(VLOOKUP(B158,Ajustes_FUNDEB!$A$2:$K$300,5,),0)))</f>
        <v>1685414.76</v>
      </c>
      <c r="J158" s="37" t="n">
        <f aca="false">IF(M158=0,0,IF(E158="SEM CERTIFICAÇÃO",0,IFERROR(VLOOKUP(B158,Ajustes_FUNDEB!$A$2:$K$300,6,),0)))</f>
        <v>254104.53</v>
      </c>
      <c r="K158" s="39" t="n">
        <f aca="false">IF(M158=0,0,IF(E158="SEM CERTIFICAÇÃO",0,IFERROR(VLOOKUP(B158,Ajustes_EDUCACAO!$A$2:$K$300,7,),0)))</f>
        <v>811480.79</v>
      </c>
      <c r="L158" s="40" t="n">
        <f aca="false">IFERROR(((G158+H158-K158)/E158*100),0)</f>
        <v>25.6465675066494</v>
      </c>
      <c r="M158" s="37" t="n">
        <f aca="false">IF(E158="SEM CERTIFICAÇÃO",0,IFERROR(VLOOKUP(B158,Ajustes_EDUCACAO!$A$2:$K$300,10,),0))</f>
        <v>25.65</v>
      </c>
    </row>
    <row r="159" customFormat="false" ht="13.8" hidden="false" customHeight="false" outlineLevel="0" collapsed="false">
      <c r="A159" s="33" t="n">
        <v>150</v>
      </c>
      <c r="B159" s="25" t="n">
        <v>159</v>
      </c>
      <c r="C159" s="25" t="n">
        <v>5213806</v>
      </c>
      <c r="D159" s="35" t="n">
        <v>2016</v>
      </c>
      <c r="E159" s="36" t="n">
        <f aca="false">IFERROR(VLOOKUP(B159,Ajustes_EDUCACAO!$A$2:$T$300,4,)+VLOOKUP(B159,Ajustes_EDUCACAO!$A$2:$T$300,5,),"SEM CERTIFICAÇÃO")</f>
        <v>74614984.41</v>
      </c>
      <c r="F159" s="37" t="n">
        <f aca="false">IF(M159=0,0,IF(E159="SEM CERTIFICAÇÃO",0,IFERROR(VLOOKUP(B159,Ajustes_FUNDEB!$A$2:$K$300,3,),0)))</f>
        <v>12902306.85</v>
      </c>
      <c r="G159" s="36" t="n">
        <f aca="false">IF(M159=0,0,IF(E159="SEM CERTIFICAÇÃO",0,IFERROR(VLOOKUP(B159,MDE_2016!$A$2:$E$300,5,),0)))</f>
        <v>322575.41</v>
      </c>
      <c r="H159" s="38" t="n">
        <f aca="false">IF(M159=0,0,IF(E159="SEM CERTIFICAÇÃO",0,IFERROR(((VLOOKUP(B159,Ajustes_EDUCACAO!$A$2:$J$300,6,) - G159)),0)))</f>
        <v>20808236.13</v>
      </c>
      <c r="I159" s="38" t="n">
        <f aca="false">IF(M159=0,0,IF(E159="SEM CERTIFICAÇÃO",0,IFERROR(VLOOKUP(B159,Ajustes_FUNDEB!$A$2:$K$300,5,),0)))</f>
        <v>9225971.91</v>
      </c>
      <c r="J159" s="37" t="n">
        <f aca="false">IF(M159=0,0,IF(E159="SEM CERTIFICAÇÃO",0,IFERROR(VLOOKUP(B159,Ajustes_FUNDEB!$A$2:$K$300,6,),0)))</f>
        <v>3919275.83</v>
      </c>
      <c r="K159" s="39" t="n">
        <f aca="false">IF(M159=0,0,IF(E159="SEM CERTIFICAÇÃO",0,IFERROR(VLOOKUP(B159,Ajustes_EDUCACAO!$A$2:$K$300,7,),0)))</f>
        <v>1870912.84</v>
      </c>
      <c r="L159" s="40" t="n">
        <f aca="false">IFERROR(((G159+H159-K159)/E159*100),0)</f>
        <v>25.8123738177968</v>
      </c>
      <c r="M159" s="37" t="n">
        <f aca="false">IF(E159="SEM CERTIFICAÇÃO",0,IFERROR(VLOOKUP(B159,Ajustes_EDUCACAO!$A$2:$K$300,10,),0))</f>
        <v>25.81</v>
      </c>
    </row>
    <row r="160" customFormat="false" ht="13.8" hidden="false" customHeight="false" outlineLevel="0" collapsed="false">
      <c r="A160" s="33" t="n">
        <v>151</v>
      </c>
      <c r="B160" s="25" t="n">
        <v>163</v>
      </c>
      <c r="C160" s="25" t="n">
        <v>5213855</v>
      </c>
      <c r="D160" s="35" t="n">
        <v>2016</v>
      </c>
      <c r="E160" s="36" t="n">
        <f aca="false">IFERROR(VLOOKUP(B160,Ajustes_EDUCACAO!$A$2:$T$300,4,)+VLOOKUP(B160,Ajustes_EDUCACAO!$A$2:$T$300,5,),"SEM CERTIFICAÇÃO")</f>
        <v>10097469.75</v>
      </c>
      <c r="F160" s="37" t="n">
        <f aca="false">IF(M160=0,0,IF(E160="SEM CERTIFICAÇÃO",0,IFERROR(VLOOKUP(B160,Ajustes_FUNDEB!$A$2:$K$300,3,),0)))</f>
        <v>1511673.61</v>
      </c>
      <c r="G160" s="36" t="n">
        <f aca="false">IF(M160=0,0,IF(E160="SEM CERTIFICAÇÃO",0,IFERROR(VLOOKUP(B160,MDE_2016!$A$2:$E$300,5,),0)))</f>
        <v>0</v>
      </c>
      <c r="H160" s="38" t="n">
        <f aca="false">IF(M160=0,0,IF(E160="SEM CERTIFICAÇÃO",0,IFERROR(((VLOOKUP(B160,Ajustes_EDUCACAO!$A$2:$J$300,6,) - G160)),0)))</f>
        <v>2234335.2</v>
      </c>
      <c r="I160" s="38" t="n">
        <f aca="false">IF(M160=0,0,IF(E160="SEM CERTIFICAÇÃO",0,IFERROR(VLOOKUP(B160,Ajustes_FUNDEB!$A$2:$K$300,5,),0)))</f>
        <v>904640.59</v>
      </c>
      <c r="J160" s="37" t="n">
        <f aca="false">IF(M160=0,0,IF(E160="SEM CERTIFICAÇÃO",0,IFERROR(VLOOKUP(B160,Ajustes_FUNDEB!$A$2:$K$300,6,),0)))</f>
        <v>590497.97</v>
      </c>
      <c r="K160" s="39" t="n">
        <f aca="false">IF(M160=0,0,IF(E160="SEM CERTIFICAÇÃO",0,IFERROR(VLOOKUP(B160,Ajustes_EDUCACAO!$A$2:$K$300,7,),0)))</f>
        <v>-317212.12</v>
      </c>
      <c r="L160" s="40" t="n">
        <f aca="false">IFERROR(((G160+H160-K160)/E160*100),0)</f>
        <v>25.2691751812379</v>
      </c>
      <c r="M160" s="37" t="n">
        <f aca="false">IF(E160="SEM CERTIFICAÇÃO",0,IFERROR(VLOOKUP(B160,Ajustes_EDUCACAO!$A$2:$K$300,10,),0))</f>
        <v>25.27</v>
      </c>
    </row>
    <row r="161" customFormat="false" ht="13.8" hidden="false" customHeight="false" outlineLevel="0" collapsed="false">
      <c r="A161" s="33" t="n">
        <v>152</v>
      </c>
      <c r="B161" s="25" t="n">
        <v>164</v>
      </c>
      <c r="C161" s="25" t="n">
        <v>5213905</v>
      </c>
      <c r="D161" s="35" t="n">
        <v>2016</v>
      </c>
      <c r="E161" s="36" t="n">
        <f aca="false">IFERROR(VLOOKUP(B161,Ajustes_EDUCACAO!$A$2:$T$300,4,)+VLOOKUP(B161,Ajustes_EDUCACAO!$A$2:$T$300,5,),"SEM CERTIFICAÇÃO")</f>
        <v>14428611.22</v>
      </c>
      <c r="F161" s="37" t="n">
        <f aca="false">IF(M161=0,0,IF(E161="SEM CERTIFICAÇÃO",0,IFERROR(VLOOKUP(B161,Ajustes_FUNDEB!$A$2:$K$300,3,),0)))</f>
        <v>1693893.84</v>
      </c>
      <c r="G161" s="36" t="n">
        <f aca="false">IF(M161=0,0,IF(E161="SEM CERTIFICAÇÃO",0,IFERROR(VLOOKUP(B161,MDE_2016!$A$2:$E$300,5,),0)))</f>
        <v>34967.84</v>
      </c>
      <c r="H161" s="38" t="n">
        <f aca="false">IF(M161=0,0,IF(E161="SEM CERTIFICAÇÃO",0,IFERROR(((VLOOKUP(B161,Ajustes_EDUCACAO!$A$2:$J$300,6,) - G161)),0)))</f>
        <v>3286260.68</v>
      </c>
      <c r="I161" s="38" t="n">
        <f aca="false">IF(M161=0,0,IF(E161="SEM CERTIFICAÇÃO",0,IFERROR(VLOOKUP(B161,Ajustes_FUNDEB!$A$2:$K$300,5,),0)))</f>
        <v>1419183.57</v>
      </c>
      <c r="J161" s="37" t="n">
        <f aca="false">IF(M161=0,0,IF(E161="SEM CERTIFICAÇÃO",0,IFERROR(VLOOKUP(B161,Ajustes_FUNDEB!$A$2:$K$300,6,),0)))</f>
        <v>254374.36</v>
      </c>
      <c r="K161" s="39" t="n">
        <f aca="false">IF(M161=0,0,IF(E161="SEM CERTIFICAÇÃO",0,IFERROR(VLOOKUP(B161,Ajustes_EDUCACAO!$A$2:$K$300,7,),0)))</f>
        <v>-811962.01</v>
      </c>
      <c r="L161" s="40" t="n">
        <f aca="false">IFERROR(((G161+H161-K161)/E161*100),0)</f>
        <v>28.645795960396</v>
      </c>
      <c r="M161" s="37" t="n">
        <f aca="false">IF(E161="SEM CERTIFICAÇÃO",0,IFERROR(VLOOKUP(B161,Ajustes_EDUCACAO!$A$2:$K$300,10,),0))</f>
        <v>28.65</v>
      </c>
    </row>
    <row r="162" customFormat="false" ht="13.8" hidden="false" customHeight="false" outlineLevel="0" collapsed="false">
      <c r="A162" s="33" t="n">
        <v>153</v>
      </c>
      <c r="B162" s="25" t="n">
        <v>165</v>
      </c>
      <c r="C162" s="25" t="n">
        <v>5214002</v>
      </c>
      <c r="D162" s="35" t="n">
        <v>2016</v>
      </c>
      <c r="E162" s="36" t="n">
        <f aca="false">IFERROR(VLOOKUP(B162,Ajustes_EDUCACAO!$A$2:$T$300,4,)+VLOOKUP(B162,Ajustes_EDUCACAO!$A$2:$T$300,5,),"SEM CERTIFICAÇÃO")</f>
        <v>30209928.91</v>
      </c>
      <c r="F162" s="37" t="n">
        <f aca="false">IF(M162=0,0,IF(E162="SEM CERTIFICAÇÃO",0,IFERROR(VLOOKUP(B162,Ajustes_FUNDEB!$A$2:$K$300,3,),0)))</f>
        <v>6528330.68</v>
      </c>
      <c r="G162" s="36" t="n">
        <f aca="false">IF(M162=0,0,IF(E162="SEM CERTIFICAÇÃO",0,IFERROR(VLOOKUP(B162,MDE_2016!$A$2:$E$300,5,),0)))</f>
        <v>0</v>
      </c>
      <c r="H162" s="38" t="n">
        <f aca="false">IF(M162=0,0,IF(E162="SEM CERTIFICAÇÃO",0,IFERROR(((VLOOKUP(B162,Ajustes_EDUCACAO!$A$2:$J$300,6,) - G162)),0)))</f>
        <v>10003659.66</v>
      </c>
      <c r="I162" s="38" t="n">
        <f aca="false">IF(M162=0,0,IF(E162="SEM CERTIFICAÇÃO",0,IFERROR(VLOOKUP(B162,Ajustes_FUNDEB!$A$2:$K$300,5,),0)))</f>
        <v>4802822.03</v>
      </c>
      <c r="J162" s="37" t="n">
        <f aca="false">IF(M162=0,0,IF(E162="SEM CERTIFICAÇÃO",0,IFERROR(VLOOKUP(B162,Ajustes_FUNDEB!$A$2:$K$300,6,),0)))</f>
        <v>1398911.53</v>
      </c>
      <c r="K162" s="39" t="n">
        <f aca="false">IF(M162=0,0,IF(E162="SEM CERTIFICAÇÃO",0,IFERROR(VLOOKUP(B162,Ajustes_EDUCACAO!$A$2:$K$300,7,),0)))</f>
        <v>1249177.05</v>
      </c>
      <c r="L162" s="40" t="n">
        <f aca="false">IFERROR(((G162+H162-K162)/E162*100),0)</f>
        <v>28.9788255910199</v>
      </c>
      <c r="M162" s="37" t="n">
        <f aca="false">IF(E162="SEM CERTIFICAÇÃO",0,IFERROR(VLOOKUP(B162,Ajustes_EDUCACAO!$A$2:$K$300,10,),0))</f>
        <v>28.98</v>
      </c>
    </row>
    <row r="163" customFormat="false" ht="13.8" hidden="false" customHeight="false" outlineLevel="0" collapsed="false">
      <c r="A163" s="33" t="n">
        <v>154</v>
      </c>
      <c r="B163" s="25" t="n">
        <v>166</v>
      </c>
      <c r="C163" s="25" t="n">
        <v>5214051</v>
      </c>
      <c r="D163" s="35" t="n">
        <v>2016</v>
      </c>
      <c r="E163" s="36" t="n">
        <f aca="false">IFERROR(VLOOKUP(B163,Ajustes_EDUCACAO!$A$2:$T$300,4,)+VLOOKUP(B163,Ajustes_EDUCACAO!$A$2:$T$300,5,),"SEM CERTIFICAÇÃO")</f>
        <v>14567790.43</v>
      </c>
      <c r="F163" s="37" t="n">
        <f aca="false">IF(M163=0,0,IF(E163="SEM CERTIFICAÇÃO",0,IFERROR(VLOOKUP(B163,Ajustes_FUNDEB!$A$2:$K$300,3,),0)))</f>
        <v>2299444.82</v>
      </c>
      <c r="G163" s="36" t="n">
        <f aca="false">IF(M163=0,0,IF(E163="SEM CERTIFICAÇÃO",0,IFERROR(VLOOKUP(B163,MDE_2016!$A$2:$E$300,5,),0)))</f>
        <v>772146.72</v>
      </c>
      <c r="H163" s="38" t="n">
        <f aca="false">IF(M163=0,0,IF(E163="SEM CERTIFICAÇÃO",0,IFERROR(((VLOOKUP(B163,Ajustes_EDUCACAO!$A$2:$J$300,6,) - G163)),0)))</f>
        <v>5339741.98</v>
      </c>
      <c r="I163" s="38" t="n">
        <f aca="false">IF(M163=0,0,IF(E163="SEM CERTIFICAÇÃO",0,IFERROR(VLOOKUP(B163,Ajustes_FUNDEB!$A$2:$K$300,5,),0)))</f>
        <v>1863828.59</v>
      </c>
      <c r="J163" s="37" t="n">
        <f aca="false">IF(M163=0,0,IF(E163="SEM CERTIFICAÇÃO",0,IFERROR(VLOOKUP(B163,Ajustes_FUNDEB!$A$2:$K$300,6,),0)))</f>
        <v>352437.04</v>
      </c>
      <c r="K163" s="39" t="n">
        <f aca="false">IF(M163=0,0,IF(E163="SEM CERTIFICAÇÃO",0,IFERROR(VLOOKUP(B163,Ajustes_EDUCACAO!$A$2:$K$300,7,),0)))</f>
        <v>585712.67</v>
      </c>
      <c r="L163" s="40" t="n">
        <f aca="false">IFERROR(((G163+H163-K163)/E163*100),0)</f>
        <v>37.9342087364171</v>
      </c>
      <c r="M163" s="37" t="n">
        <f aca="false">IF(E163="SEM CERTIFICAÇÃO",0,IFERROR(VLOOKUP(B163,Ajustes_EDUCACAO!$A$2:$K$300,10,),0))</f>
        <v>37.93</v>
      </c>
    </row>
    <row r="164" customFormat="false" ht="13.8" hidden="false" customHeight="false" outlineLevel="0" collapsed="false">
      <c r="A164" s="33" t="n">
        <v>155</v>
      </c>
      <c r="B164" s="25" t="n">
        <v>168</v>
      </c>
      <c r="C164" s="25" t="n">
        <v>5214101</v>
      </c>
      <c r="D164" s="35" t="n">
        <v>2016</v>
      </c>
      <c r="E164" s="36" t="n">
        <f aca="false">IFERROR(VLOOKUP(B164,Ajustes_EDUCACAO!$A$2:$T$300,4,)+VLOOKUP(B164,Ajustes_EDUCACAO!$A$2:$T$300,5,),"SEM CERTIFICAÇÃO")</f>
        <v>11613758.11</v>
      </c>
      <c r="F164" s="37" t="n">
        <f aca="false">IF(M164=0,0,IF(E164="SEM CERTIFICAÇÃO",0,IFERROR(VLOOKUP(B164,Ajustes_FUNDEB!$A$2:$K$300,3,),0)))</f>
        <v>1589593.23</v>
      </c>
      <c r="G164" s="36" t="n">
        <f aca="false">IF(M164=0,0,IF(E164="SEM CERTIFICAÇÃO",0,IFERROR(VLOOKUP(B164,MDE_2016!$A$2:$E$300,5,),0)))</f>
        <v>0</v>
      </c>
      <c r="H164" s="38" t="n">
        <f aca="false">IF(M164=0,0,IF(E164="SEM CERTIFICAÇÃO",0,IFERROR(((VLOOKUP(B164,Ajustes_EDUCACAO!$A$2:$J$300,6,) - G164)),0)))</f>
        <v>3021336.2</v>
      </c>
      <c r="I164" s="38" t="n">
        <f aca="false">IF(M164=0,0,IF(E164="SEM CERTIFICAÇÃO",0,IFERROR(VLOOKUP(B164,Ajustes_FUNDEB!$A$2:$K$300,5,),0)))</f>
        <v>1434759.96</v>
      </c>
      <c r="J164" s="37" t="n">
        <f aca="false">IF(M164=0,0,IF(E164="SEM CERTIFICAÇÃO",0,IFERROR(VLOOKUP(B164,Ajustes_FUNDEB!$A$2:$K$300,6,),0)))</f>
        <v>68992.63</v>
      </c>
      <c r="K164" s="39" t="n">
        <f aca="false">IF(M164=0,0,IF(E164="SEM CERTIFICAÇÃO",0,IFERROR(VLOOKUP(B164,Ajustes_EDUCACAO!$A$2:$K$300,7,),0)))</f>
        <v>-408251.64</v>
      </c>
      <c r="L164" s="40" t="n">
        <f aca="false">IFERROR(((G164+H164-K164)/E164*100),0)</f>
        <v>29.5303880752171</v>
      </c>
      <c r="M164" s="37" t="n">
        <f aca="false">IF(E164="SEM CERTIFICAÇÃO",0,IFERROR(VLOOKUP(B164,Ajustes_EDUCACAO!$A$2:$K$300,10,),0))</f>
        <v>29.53</v>
      </c>
    </row>
    <row r="165" customFormat="false" ht="13.8" hidden="false" customHeight="false" outlineLevel="0" collapsed="false">
      <c r="A165" s="33" t="n">
        <v>156</v>
      </c>
      <c r="B165" s="25" t="n">
        <v>169</v>
      </c>
      <c r="C165" s="25" t="n">
        <v>5214408</v>
      </c>
      <c r="D165" s="35" t="n">
        <v>2016</v>
      </c>
      <c r="E165" s="36" t="n">
        <f aca="false">IFERROR(VLOOKUP(B165,Ajustes_EDUCACAO!$A$2:$T$300,4,)+VLOOKUP(B165,Ajustes_EDUCACAO!$A$2:$T$300,5,),"SEM CERTIFICAÇÃO")</f>
        <v>14831827.56</v>
      </c>
      <c r="F165" s="37" t="n">
        <f aca="false">IF(M165=0,0,IF(E165="SEM CERTIFICAÇÃO",0,IFERROR(VLOOKUP(B165,Ajustes_FUNDEB!$A$2:$K$300,3,),0)))</f>
        <v>2607881.82</v>
      </c>
      <c r="G165" s="36" t="n">
        <f aca="false">IF(M165=0,0,IF(E165="SEM CERTIFICAÇÃO",0,IFERROR(VLOOKUP(B165,MDE_2016!$A$2:$E$300,5,),0)))</f>
        <v>5894.5</v>
      </c>
      <c r="H165" s="38" t="n">
        <f aca="false">IF(M165=0,0,IF(E165="SEM CERTIFICAÇÃO",0,IFERROR(((VLOOKUP(B165,Ajustes_EDUCACAO!$A$2:$J$300,6,) - G165)),0)))</f>
        <v>3699093.69</v>
      </c>
      <c r="I165" s="38" t="n">
        <f aca="false">IF(M165=0,0,IF(E165="SEM CERTIFICAÇÃO",0,IFERROR(VLOOKUP(B165,Ajustes_FUNDEB!$A$2:$K$300,5,),0)))</f>
        <v>2026622.92</v>
      </c>
      <c r="J165" s="37" t="n">
        <f aca="false">IF(M165=0,0,IF(E165="SEM CERTIFICAÇÃO",0,IFERROR(VLOOKUP(B165,Ajustes_FUNDEB!$A$2:$K$300,6,),0)))</f>
        <v>626819.17</v>
      </c>
      <c r="K165" s="39" t="n">
        <f aca="false">IF(M165=0,0,IF(E165="SEM CERTIFICAÇÃO",0,IFERROR(VLOOKUP(B165,Ajustes_EDUCACAO!$A$2:$K$300,7,),0)))</f>
        <v>113520.36</v>
      </c>
      <c r="L165" s="40" t="n">
        <f aca="false">IFERROR(((G165+H165-K165)/E165*100),0)</f>
        <v>24.2146007662996</v>
      </c>
      <c r="M165" s="37" t="n">
        <f aca="false">IF(E165="SEM CERTIFICAÇÃO",0,IFERROR(VLOOKUP(B165,Ajustes_EDUCACAO!$A$2:$K$300,10,),0))</f>
        <v>24.21</v>
      </c>
    </row>
    <row r="166" customFormat="false" ht="13.8" hidden="false" customHeight="false" outlineLevel="0" collapsed="false">
      <c r="A166" s="33" t="n">
        <v>157</v>
      </c>
      <c r="B166" s="25" t="n">
        <v>170</v>
      </c>
      <c r="C166" s="25" t="n">
        <v>5214507</v>
      </c>
      <c r="D166" s="35" t="n">
        <v>2016</v>
      </c>
      <c r="E166" s="36" t="n">
        <f aca="false">IFERROR(VLOOKUP(B166,Ajustes_EDUCACAO!$A$2:$T$300,4,)+VLOOKUP(B166,Ajustes_EDUCACAO!$A$2:$T$300,5,),"SEM CERTIFICAÇÃO")</f>
        <v>55539534.49</v>
      </c>
      <c r="F166" s="37" t="n">
        <f aca="false">IF(M166=0,0,IF(E166="SEM CERTIFICAÇÃO",0,IFERROR(VLOOKUP(B166,Ajustes_FUNDEB!$A$2:$K$300,3,),0)))</f>
        <v>12931550.24</v>
      </c>
      <c r="G166" s="36" t="n">
        <f aca="false">IF(M166=0,0,IF(E166="SEM CERTIFICAÇÃO",0,IFERROR(VLOOKUP(B166,MDE_2016!$A$2:$E$300,5,),0)))</f>
        <v>2861007.4</v>
      </c>
      <c r="H166" s="38" t="n">
        <f aca="false">IF(M166=0,0,IF(E166="SEM CERTIFICAÇÃO",0,IFERROR(((VLOOKUP(B166,Ajustes_EDUCACAO!$A$2:$J$300,6,) - G166)),0)))</f>
        <v>22060862.53</v>
      </c>
      <c r="I166" s="38" t="n">
        <f aca="false">IF(M166=0,0,IF(E166="SEM CERTIFICAÇÃO",0,IFERROR(VLOOKUP(B166,Ajustes_FUNDEB!$A$2:$K$300,5,),0)))</f>
        <v>11844286.66</v>
      </c>
      <c r="J166" s="37" t="n">
        <f aca="false">IF(M166=0,0,IF(E166="SEM CERTIFICAÇÃO",0,IFERROR(VLOOKUP(B166,Ajustes_FUNDEB!$A$2:$K$300,6,),0)))</f>
        <v>959509.21</v>
      </c>
      <c r="K166" s="39" t="n">
        <f aca="false">IF(M166=0,0,IF(E166="SEM CERTIFICAÇÃO",0,IFERROR(VLOOKUP(B166,Ajustes_EDUCACAO!$A$2:$K$300,7,),0)))</f>
        <v>4731482.5</v>
      </c>
      <c r="L166" s="40" t="n">
        <f aca="false">IFERROR(((G166+H166-K166)/E166*100),0)</f>
        <v>36.353180874491</v>
      </c>
      <c r="M166" s="37" t="n">
        <f aca="false">IF(E166="SEM CERTIFICAÇÃO",0,IFERROR(VLOOKUP(B166,Ajustes_EDUCACAO!$A$2:$K$300,10,),0))</f>
        <v>36.35</v>
      </c>
    </row>
    <row r="167" customFormat="false" ht="13.8" hidden="false" customHeight="false" outlineLevel="0" collapsed="false">
      <c r="A167" s="33" t="n">
        <v>158</v>
      </c>
      <c r="B167" s="25" t="n">
        <v>171</v>
      </c>
      <c r="C167" s="25" t="n">
        <v>5214606</v>
      </c>
      <c r="D167" s="35" t="n">
        <v>2016</v>
      </c>
      <c r="E167" s="36" t="n">
        <f aca="false">IFERROR(VLOOKUP(B167,Ajustes_EDUCACAO!$A$2:$T$300,4,)+VLOOKUP(B167,Ajustes_EDUCACAO!$A$2:$T$300,5,),"SEM CERTIFICAÇÃO")</f>
        <v>69191290.49</v>
      </c>
      <c r="F167" s="37" t="n">
        <f aca="false">IF(M167=0,0,IF(E167="SEM CERTIFICAÇÃO",0,IFERROR(VLOOKUP(B167,Ajustes_FUNDEB!$A$2:$K$300,3,),0)))</f>
        <v>17101001.86</v>
      </c>
      <c r="G167" s="36" t="n">
        <f aca="false">IF(M167=0,0,IF(E167="SEM CERTIFICAÇÃO",0,IFERROR(VLOOKUP(B167,MDE_2016!$A$2:$E$300,5,),0)))</f>
        <v>8669897.66</v>
      </c>
      <c r="H167" s="38" t="n">
        <f aca="false">IF(M167=0,0,IF(E167="SEM CERTIFICAÇÃO",0,IFERROR(((VLOOKUP(B167,Ajustes_EDUCACAO!$A$2:$J$300,6,) - G167)),0)))</f>
        <v>36792315.6</v>
      </c>
      <c r="I167" s="38" t="n">
        <f aca="false">IF(M167=0,0,IF(E167="SEM CERTIFICAÇÃO",0,IFERROR(VLOOKUP(B167,Ajustes_FUNDEB!$A$2:$K$300,5,),0)))</f>
        <v>17101001.86</v>
      </c>
      <c r="J167" s="37" t="n">
        <f aca="false">IF(M167=0,0,IF(E167="SEM CERTIFICAÇÃO",0,IFERROR(VLOOKUP(B167,Ajustes_FUNDEB!$A$2:$K$300,6,),0)))</f>
        <v>0</v>
      </c>
      <c r="K167" s="39" t="n">
        <f aca="false">IF(M167=0,0,IF(E167="SEM CERTIFICAÇÃO",0,IFERROR(VLOOKUP(B167,Ajustes_EDUCACAO!$A$2:$K$300,7,),0)))</f>
        <v>15790040.84</v>
      </c>
      <c r="L167" s="40" t="n">
        <f aca="false">IFERROR(((G167+H167-K167)/E167*100),0)</f>
        <v>42.8842592902475</v>
      </c>
      <c r="M167" s="37" t="n">
        <f aca="false">IF(E167="SEM CERTIFICAÇÃO",0,IFERROR(VLOOKUP(B167,Ajustes_EDUCACAO!$A$2:$K$300,10,),0))</f>
        <v>42.88</v>
      </c>
    </row>
    <row r="168" customFormat="false" ht="13.8" hidden="false" customHeight="false" outlineLevel="0" collapsed="false">
      <c r="A168" s="33" t="n">
        <v>159</v>
      </c>
      <c r="B168" s="25" t="n">
        <v>172</v>
      </c>
      <c r="C168" s="25" t="n">
        <v>5214705</v>
      </c>
      <c r="D168" s="35" t="n">
        <v>2016</v>
      </c>
      <c r="E168" s="36" t="n">
        <f aca="false">IFERROR(VLOOKUP(B168,Ajustes_EDUCACAO!$A$2:$T$300,4,)+VLOOKUP(B168,Ajustes_EDUCACAO!$A$2:$T$300,5,),"SEM CERTIFICAÇÃO")</f>
        <v>10790722.57</v>
      </c>
      <c r="F168" s="37" t="n">
        <f aca="false">IF(M168=0,0,IF(E168="SEM CERTIFICAÇÃO",0,IFERROR(VLOOKUP(B168,Ajustes_FUNDEB!$A$2:$K$300,3,),0)))</f>
        <v>1411959.92</v>
      </c>
      <c r="G168" s="36" t="n">
        <f aca="false">IF(M168=0,0,IF(E168="SEM CERTIFICAÇÃO",0,IFERROR(VLOOKUP(B168,MDE_2016!$A$2:$E$300,5,),0)))</f>
        <v>560936.26</v>
      </c>
      <c r="H168" s="38" t="n">
        <f aca="false">IF(M168=0,0,IF(E168="SEM CERTIFICAÇÃO",0,IFERROR(((VLOOKUP(B168,Ajustes_EDUCACAO!$A$2:$J$300,6,) - G168)),0)))</f>
        <v>2724261.41</v>
      </c>
      <c r="I168" s="38" t="n">
        <f aca="false">IF(M168=0,0,IF(E168="SEM CERTIFICAÇÃO",0,IFERROR(VLOOKUP(B168,Ajustes_FUNDEB!$A$2:$K$300,5,),0)))</f>
        <v>1103950.43</v>
      </c>
      <c r="J168" s="37" t="n">
        <f aca="false">IF(M168=0,0,IF(E168="SEM CERTIFICAÇÃO",0,IFERROR(VLOOKUP(B168,Ajustes_FUNDEB!$A$2:$K$300,6,),0)))</f>
        <v>287366.3</v>
      </c>
      <c r="K168" s="39" t="n">
        <f aca="false">IF(M168=0,0,IF(E168="SEM CERTIFICAÇÃO",0,IFERROR(VLOOKUP(B168,Ajustes_EDUCACAO!$A$2:$K$300,7,),0)))</f>
        <v>-468522.11</v>
      </c>
      <c r="L168" s="40" t="n">
        <f aca="false">IFERROR(((G168+H168-K168)/E168*100),0)</f>
        <v>34.7865470143396</v>
      </c>
      <c r="M168" s="37" t="n">
        <f aca="false">IF(E168="SEM CERTIFICAÇÃO",0,IFERROR(VLOOKUP(B168,Ajustes_EDUCACAO!$A$2:$K$300,10,),0))</f>
        <v>34.79</v>
      </c>
    </row>
    <row r="169" customFormat="false" ht="13.8" hidden="false" customHeight="false" outlineLevel="0" collapsed="false">
      <c r="A169" s="33" t="n">
        <v>160</v>
      </c>
      <c r="B169" s="25" t="n">
        <v>173</v>
      </c>
      <c r="C169" s="25" t="n">
        <v>5214804</v>
      </c>
      <c r="D169" s="35" t="n">
        <v>2016</v>
      </c>
      <c r="E169" s="36" t="n">
        <f aca="false">IFERROR(VLOOKUP(B169,Ajustes_EDUCACAO!$A$2:$T$300,4,)+VLOOKUP(B169,Ajustes_EDUCACAO!$A$2:$T$300,5,),"SEM CERTIFICAÇÃO")</f>
        <v>10771772.18</v>
      </c>
      <c r="F169" s="37" t="n">
        <f aca="false">IF(M169=0,0,IF(E169="SEM CERTIFICAÇÃO",0,IFERROR(VLOOKUP(B169,Ajustes_FUNDEB!$A$2:$K$300,3,),0)))</f>
        <v>434388.67</v>
      </c>
      <c r="G169" s="36" t="n">
        <f aca="false">IF(M169=0,0,IF(E169="SEM CERTIFICAÇÃO",0,IFERROR(VLOOKUP(B169,MDE_2016!$A$2:$E$300,5,),0)))</f>
        <v>63443.37</v>
      </c>
      <c r="H169" s="38" t="n">
        <f aca="false">IF(M169=0,0,IF(E169="SEM CERTIFICAÇÃO",0,IFERROR(((VLOOKUP(B169,Ajustes_EDUCACAO!$A$2:$J$300,6,) - G169)),0)))</f>
        <v>1330768.56</v>
      </c>
      <c r="I169" s="38" t="n">
        <f aca="false">IF(M169=0,0,IF(E169="SEM CERTIFICAÇÃO",0,IFERROR(VLOOKUP(B169,Ajustes_FUNDEB!$A$2:$K$300,5,),0)))</f>
        <v>298077.42</v>
      </c>
      <c r="J169" s="37" t="n">
        <f aca="false">IF(M169=0,0,IF(E169="SEM CERTIFICAÇÃO",0,IFERROR(VLOOKUP(B169,Ajustes_FUNDEB!$A$2:$K$300,6,),0)))</f>
        <v>166784.83</v>
      </c>
      <c r="K169" s="39" t="n">
        <f aca="false">IF(M169=0,0,IF(E169="SEM CERTIFICAÇÃO",0,IFERROR(VLOOKUP(B169,Ajustes_EDUCACAO!$A$2:$K$300,7,),0)))</f>
        <v>-1505192.33</v>
      </c>
      <c r="L169" s="40" t="n">
        <f aca="false">IFERROR(((G169+H169-K169)/E169*100),0)</f>
        <v>26.9166875380389</v>
      </c>
      <c r="M169" s="37" t="n">
        <f aca="false">IF(E169="SEM CERTIFICAÇÃO",0,IFERROR(VLOOKUP(B169,Ajustes_EDUCACAO!$A$2:$K$300,10,),0))</f>
        <v>26.92</v>
      </c>
    </row>
    <row r="170" customFormat="false" ht="13.8" hidden="false" customHeight="false" outlineLevel="0" collapsed="false">
      <c r="A170" s="61" t="n">
        <v>161</v>
      </c>
      <c r="B170" s="45" t="n">
        <v>174</v>
      </c>
      <c r="C170" s="45" t="n">
        <v>5214838</v>
      </c>
      <c r="D170" s="62" t="n">
        <v>2016</v>
      </c>
      <c r="E170" s="47" t="n">
        <v>1</v>
      </c>
      <c r="F170" s="47" t="n">
        <v>1</v>
      </c>
      <c r="G170" s="47" t="n">
        <v>1</v>
      </c>
      <c r="H170" s="47" t="n">
        <v>1</v>
      </c>
      <c r="I170" s="47" t="n">
        <v>1</v>
      </c>
      <c r="J170" s="47" t="n">
        <v>1</v>
      </c>
      <c r="K170" s="47" t="n">
        <v>1</v>
      </c>
      <c r="L170" s="47" t="n">
        <v>1</v>
      </c>
      <c r="M170" s="47" t="n">
        <v>1</v>
      </c>
      <c r="N170" s="49" t="s">
        <v>16</v>
      </c>
    </row>
    <row r="171" customFormat="false" ht="13.8" hidden="false" customHeight="false" outlineLevel="0" collapsed="false">
      <c r="A171" s="33" t="n">
        <v>162</v>
      </c>
      <c r="B171" s="25" t="n">
        <v>175</v>
      </c>
      <c r="C171" s="25" t="n">
        <v>5214861</v>
      </c>
      <c r="D171" s="35" t="n">
        <v>2016</v>
      </c>
      <c r="E171" s="36" t="n">
        <f aca="false">IFERROR(VLOOKUP(B171,Ajustes_EDUCACAO!$A$2:$T$300,4,)+VLOOKUP(B171,Ajustes_EDUCACAO!$A$2:$T$300,5,),"SEM CERTIFICAÇÃO")</f>
        <v>11127777.76</v>
      </c>
      <c r="F171" s="37" t="n">
        <f aca="false">IF(M171=0,0,IF(E171="SEM CERTIFICAÇÃO",0,IFERROR(VLOOKUP(B171,Ajustes_FUNDEB!$A$2:$K$300,3,),0)))</f>
        <v>1783155.97</v>
      </c>
      <c r="G171" s="36" t="n">
        <f aca="false">IF(M171=0,0,IF(E171="SEM CERTIFICAÇÃO",0,IFERROR(VLOOKUP(B171,MDE_2016!$A$2:$E$300,5,),0)))</f>
        <v>2800.47</v>
      </c>
      <c r="H171" s="38" t="n">
        <f aca="false">IF(M171=0,0,IF(E171="SEM CERTIFICAÇÃO",0,IFERROR(((VLOOKUP(B171,Ajustes_EDUCACAO!$A$2:$J$300,6,) - G171)),0)))</f>
        <v>3253838.74</v>
      </c>
      <c r="I171" s="38" t="n">
        <f aca="false">IF(M171=0,0,IF(E171="SEM CERTIFICAÇÃO",0,IFERROR(VLOOKUP(B171,Ajustes_FUNDEB!$A$2:$K$300,5,),0)))</f>
        <v>1763024.97</v>
      </c>
      <c r="J171" s="37" t="n">
        <f aca="false">IF(M171=0,0,IF(E171="SEM CERTIFICAÇÃO",0,IFERROR(VLOOKUP(B171,Ajustes_FUNDEB!$A$2:$K$300,6,),0)))</f>
        <v>21151.27</v>
      </c>
      <c r="K171" s="39" t="n">
        <f aca="false">IF(M171=0,0,IF(E171="SEM CERTIFICAÇÃO",0,IFERROR(VLOOKUP(B171,Ajustes_EDUCACAO!$A$2:$K$300,7,),0)))</f>
        <v>3179.06</v>
      </c>
      <c r="L171" s="40" t="n">
        <f aca="false">IFERROR(((G171+H171-K171)/E171*100),0)</f>
        <v>29.2372854685768</v>
      </c>
      <c r="M171" s="37" t="n">
        <f aca="false">IF(E171="SEM CERTIFICAÇÃO",0,IFERROR(VLOOKUP(B171,Ajustes_EDUCACAO!$A$2:$K$300,10,),0))</f>
        <v>29.24</v>
      </c>
    </row>
    <row r="172" customFormat="false" ht="13.8" hidden="false" customHeight="false" outlineLevel="0" collapsed="false">
      <c r="A172" s="33" t="n">
        <v>163</v>
      </c>
      <c r="B172" s="25" t="n">
        <v>288</v>
      </c>
      <c r="C172" s="25" t="n">
        <v>5214879</v>
      </c>
      <c r="D172" s="35" t="n">
        <v>2016</v>
      </c>
      <c r="E172" s="36" t="n">
        <f aca="false">IFERROR(VLOOKUP(B172,Ajustes_EDUCACAO!$A$2:$T$300,4,)+VLOOKUP(B172,Ajustes_EDUCACAO!$A$2:$T$300,5,),"SEM CERTIFICAÇÃO")</f>
        <v>10232838.07</v>
      </c>
      <c r="F172" s="37" t="n">
        <f aca="false">IF(M172=0,0,IF(E172="SEM CERTIFICAÇÃO",0,IFERROR(VLOOKUP(B172,Ajustes_FUNDEB!$A$2:$K$300,3,),0)))</f>
        <v>1208586.37</v>
      </c>
      <c r="G172" s="36" t="n">
        <f aca="false">IF(M172=0,0,IF(E172="SEM CERTIFICAÇÃO",0,IFERROR(VLOOKUP(B172,MDE_2016!$A$2:$E$300,5,),0)))</f>
        <v>49958.52</v>
      </c>
      <c r="H172" s="38" t="n">
        <f aca="false">IF(M172=0,0,IF(E172="SEM CERTIFICAÇÃO",0,IFERROR(((VLOOKUP(B172,Ajustes_EDUCACAO!$A$2:$J$300,6,) - G172)),0)))</f>
        <v>2540990.67</v>
      </c>
      <c r="I172" s="38" t="n">
        <f aca="false">IF(M172=0,0,IF(E172="SEM CERTIFICAÇÃO",0,IFERROR(VLOOKUP(B172,Ajustes_FUNDEB!$A$2:$K$300,5,),0)))</f>
        <v>1208586.37</v>
      </c>
      <c r="J172" s="37" t="n">
        <f aca="false">IF(M172=0,0,IF(E172="SEM CERTIFICAÇÃO",0,IFERROR(VLOOKUP(B172,Ajustes_FUNDEB!$A$2:$K$300,6,),0)))</f>
        <v>45635.49</v>
      </c>
      <c r="K172" s="39" t="n">
        <f aca="false">IF(M172=0,0,IF(E172="SEM CERTIFICAÇÃO",0,IFERROR(VLOOKUP(B172,Ajustes_EDUCACAO!$A$2:$K$300,7,),0)))</f>
        <v>-417696.31</v>
      </c>
      <c r="L172" s="40" t="n">
        <f aca="false">IFERROR(((G172+H172-K172)/E172*100),0)</f>
        <v>29.4018675896041</v>
      </c>
      <c r="M172" s="37" t="n">
        <f aca="false">IF(E172="SEM CERTIFICAÇÃO",0,IFERROR(VLOOKUP(B172,Ajustes_EDUCACAO!$A$2:$K$300,10,),0))</f>
        <v>29.4</v>
      </c>
    </row>
    <row r="173" customFormat="false" ht="13.8" hidden="false" customHeight="false" outlineLevel="0" collapsed="false">
      <c r="A173" s="33" t="n">
        <v>164</v>
      </c>
      <c r="B173" s="25" t="n">
        <v>176</v>
      </c>
      <c r="C173" s="25" t="n">
        <v>5214903</v>
      </c>
      <c r="D173" s="35" t="n">
        <v>2016</v>
      </c>
      <c r="E173" s="36" t="n">
        <f aca="false">IFERROR(VLOOKUP(B173,Ajustes_EDUCACAO!$A$2:$T$300,4,)+VLOOKUP(B173,Ajustes_EDUCACAO!$A$2:$T$300,5,),"SEM CERTIFICAÇÃO")</f>
        <v>12672813.82</v>
      </c>
      <c r="F173" s="37" t="n">
        <f aca="false">IF(M173=0,0,IF(E173="SEM CERTIFICAÇÃO",0,IFERROR(VLOOKUP(B173,Ajustes_FUNDEB!$A$2:$K$300,3,),0)))</f>
        <v>1495864.95</v>
      </c>
      <c r="G173" s="36" t="n">
        <f aca="false">IF(M173=0,0,IF(E173="SEM CERTIFICAÇÃO",0,IFERROR(VLOOKUP(B173,MDE_2016!$A$2:$E$300,5,),0)))</f>
        <v>0</v>
      </c>
      <c r="H173" s="38" t="n">
        <f aca="false">IF(M173=0,0,IF(E173="SEM CERTIFICAÇÃO",0,IFERROR(((VLOOKUP(B173,Ajustes_EDUCACAO!$A$2:$J$300,6,) - G173)),0)))</f>
        <v>3372707.28</v>
      </c>
      <c r="I173" s="38" t="n">
        <f aca="false">IF(M173=0,0,IF(E173="SEM CERTIFICAÇÃO",0,IFERROR(VLOOKUP(B173,Ajustes_FUNDEB!$A$2:$K$300,5,),0)))</f>
        <v>1046978.53</v>
      </c>
      <c r="J173" s="37" t="n">
        <f aca="false">IF(M173=0,0,IF(E173="SEM CERTIFICAÇÃO",0,IFERROR(VLOOKUP(B173,Ajustes_FUNDEB!$A$2:$K$300,6,),0)))</f>
        <v>732031.77</v>
      </c>
      <c r="K173" s="39" t="n">
        <f aca="false">IF(M173=0,0,IF(E173="SEM CERTIFICAÇÃO",0,IFERROR(VLOOKUP(B173,Ajustes_EDUCACAO!$A$2:$K$300,7,),0)))</f>
        <v>-697639.49</v>
      </c>
      <c r="L173" s="40" t="n">
        <f aca="false">IFERROR(((G173+H173-K173)/E173*100),0)</f>
        <v>32.118729335203</v>
      </c>
      <c r="M173" s="37" t="n">
        <f aca="false">IF(E173="SEM CERTIFICAÇÃO",0,IFERROR(VLOOKUP(B173,Ajustes_EDUCACAO!$A$2:$K$300,10,),0))</f>
        <v>32.12</v>
      </c>
    </row>
    <row r="174" customFormat="false" ht="13.8" hidden="false" customHeight="false" outlineLevel="0" collapsed="false">
      <c r="A174" s="33" t="n">
        <v>165</v>
      </c>
      <c r="B174" s="25" t="n">
        <v>177</v>
      </c>
      <c r="C174" s="25" t="n">
        <v>5215009</v>
      </c>
      <c r="D174" s="35" t="n">
        <v>2016</v>
      </c>
      <c r="E174" s="36" t="n">
        <f aca="false">IFERROR(VLOOKUP(B174,Ajustes_EDUCACAO!$A$2:$T$300,4,)+VLOOKUP(B174,Ajustes_EDUCACAO!$A$2:$T$300,5,),"SEM CERTIFICAÇÃO")</f>
        <v>15007197.12</v>
      </c>
      <c r="F174" s="37" t="n">
        <f aca="false">IF(M174=0,0,IF(E174="SEM CERTIFICAÇÃO",0,IFERROR(VLOOKUP(B174,Ajustes_FUNDEB!$A$2:$K$300,3,),0)))</f>
        <v>2602210.02</v>
      </c>
      <c r="G174" s="36" t="n">
        <f aca="false">IF(M174=0,0,IF(E174="SEM CERTIFICAÇÃO",0,IFERROR(VLOOKUP(B174,MDE_2016!$A$2:$E$300,5,),0)))</f>
        <v>0</v>
      </c>
      <c r="H174" s="38" t="n">
        <f aca="false">IF(M174=0,0,IF(E174="SEM CERTIFICAÇÃO",0,IFERROR(((VLOOKUP(B174,Ajustes_EDUCACAO!$A$2:$J$300,6,) - G174)),0)))</f>
        <v>4551525.17</v>
      </c>
      <c r="I174" s="38" t="n">
        <f aca="false">IF(M174=0,0,IF(E174="SEM CERTIFICAÇÃO",0,IFERROR(VLOOKUP(B174,Ajustes_FUNDEB!$A$2:$K$300,5,),0)))</f>
        <v>2437611.23</v>
      </c>
      <c r="J174" s="37" t="n">
        <f aca="false">IF(M174=0,0,IF(E174="SEM CERTIFICAÇÃO",0,IFERROR(VLOOKUP(B174,Ajustes_FUNDEB!$A$2:$K$300,6,),0)))</f>
        <v>159634.8</v>
      </c>
      <c r="K174" s="39" t="n">
        <f aca="false">IF(M174=0,0,IF(E174="SEM CERTIFICAÇÃO",0,IFERROR(VLOOKUP(B174,Ajustes_EDUCACAO!$A$2:$K$300,7,),0)))</f>
        <v>109361.98</v>
      </c>
      <c r="L174" s="40" t="n">
        <f aca="false">IFERROR(((G174+H174-K174)/E174*100),0)</f>
        <v>29.6002188448631</v>
      </c>
      <c r="M174" s="37" t="n">
        <f aca="false">IF(E174="SEM CERTIFICAÇÃO",0,IFERROR(VLOOKUP(B174,Ajustes_EDUCACAO!$A$2:$K$300,10,),0))</f>
        <v>29.6</v>
      </c>
    </row>
    <row r="175" customFormat="false" ht="13.8" hidden="false" customHeight="false" outlineLevel="0" collapsed="false">
      <c r="A175" s="33" t="n">
        <v>166</v>
      </c>
      <c r="B175" s="25" t="n">
        <v>178</v>
      </c>
      <c r="C175" s="25" t="n">
        <v>5215207</v>
      </c>
      <c r="D175" s="35" t="n">
        <v>2016</v>
      </c>
      <c r="E175" s="36" t="n">
        <f aca="false">IFERROR(VLOOKUP(B175,Ajustes_EDUCACAO!$A$2:$T$300,4,)+VLOOKUP(B175,Ajustes_EDUCACAO!$A$2:$T$300,5,),"SEM CERTIFICAÇÃO")</f>
        <v>11294874.86</v>
      </c>
      <c r="F175" s="37" t="n">
        <f aca="false">IF(M175=0,0,IF(E175="SEM CERTIFICAÇÃO",0,IFERROR(VLOOKUP(B175,Ajustes_FUNDEB!$A$2:$K$300,3,),0)))</f>
        <v>969736.32</v>
      </c>
      <c r="G175" s="36" t="n">
        <f aca="false">IF(M175=0,0,IF(E175="SEM CERTIFICAÇÃO",0,IFERROR(VLOOKUP(B175,MDE_2016!$A$2:$E$300,5,),0)))</f>
        <v>117385.8</v>
      </c>
      <c r="H175" s="38" t="n">
        <f aca="false">IF(M175=0,0,IF(E175="SEM CERTIFICAÇÃO",0,IFERROR(((VLOOKUP(B175,Ajustes_EDUCACAO!$A$2:$J$300,6,) - G175)),0)))</f>
        <v>1935410.16</v>
      </c>
      <c r="I175" s="38" t="n">
        <f aca="false">IF(M175=0,0,IF(E175="SEM CERTIFICAÇÃO",0,IFERROR(VLOOKUP(B175,Ajustes_FUNDEB!$A$2:$K$300,5,),0)))</f>
        <v>624176.9</v>
      </c>
      <c r="J175" s="37" t="n">
        <f aca="false">IF(M175=0,0,IF(E175="SEM CERTIFICAÇÃO",0,IFERROR(VLOOKUP(B175,Ajustes_FUNDEB!$A$2:$K$300,6,),0)))</f>
        <v>310709.96</v>
      </c>
      <c r="K175" s="39" t="n">
        <f aca="false">IF(M175=0,0,IF(E175="SEM CERTIFICAÇÃO",0,IFERROR(VLOOKUP(B175,Ajustes_EDUCACAO!$A$2:$K$300,7,),0)))</f>
        <v>-1000650.09</v>
      </c>
      <c r="L175" s="40" t="n">
        <f aca="false">IFERROR(((G175+H175-K175)/E175*100),0)</f>
        <v>27.033907748846</v>
      </c>
      <c r="M175" s="37" t="n">
        <f aca="false">IF(E175="SEM CERTIFICAÇÃO",0,IFERROR(VLOOKUP(B175,Ajustes_EDUCACAO!$A$2:$K$300,10,),0))</f>
        <v>27.03</v>
      </c>
    </row>
    <row r="176" customFormat="false" ht="13.8" hidden="false" customHeight="false" outlineLevel="0" collapsed="false">
      <c r="A176" s="33" t="n">
        <v>167</v>
      </c>
      <c r="B176" s="25" t="n">
        <v>390</v>
      </c>
      <c r="C176" s="25" t="n">
        <v>5215231</v>
      </c>
      <c r="D176" s="35" t="n">
        <v>2016</v>
      </c>
      <c r="E176" s="36" t="n">
        <f aca="false">IFERROR(VLOOKUP(B176,Ajustes_EDUCACAO!$A$2:$T$300,4,)+VLOOKUP(B176,Ajustes_EDUCACAO!$A$2:$T$300,5,),"SEM CERTIFICAÇÃO")</f>
        <v>54582798.55</v>
      </c>
      <c r="F176" s="37" t="n">
        <f aca="false">IF(M176=0,0,IF(E176="SEM CERTIFICAÇÃO",0,IFERROR(VLOOKUP(B176,Ajustes_FUNDEB!$A$2:$K$300,3,),0)))</f>
        <v>34926742.77</v>
      </c>
      <c r="G176" s="36" t="n">
        <f aca="false">IF(M176=0,0,IF(E176="SEM CERTIFICAÇÃO",0,IFERROR(VLOOKUP(B176,MDE_2016!$A$2:$E$300,5,),0)))</f>
        <v>58530.45</v>
      </c>
      <c r="H176" s="38" t="n">
        <f aca="false">IF(M176=0,0,IF(E176="SEM CERTIFICAÇÃO",0,IFERROR(((VLOOKUP(B176,Ajustes_EDUCACAO!$A$2:$J$300,6,) - G176)),0)))</f>
        <v>39242671.19</v>
      </c>
      <c r="I176" s="38" t="n">
        <f aca="false">IF(M176=0,0,IF(E176="SEM CERTIFICAÇÃO",0,IFERROR(VLOOKUP(B176,Ajustes_FUNDEB!$A$2:$K$300,5,),0)))</f>
        <v>25764219.13</v>
      </c>
      <c r="J176" s="37" t="n">
        <f aca="false">IF(M176=0,0,IF(E176="SEM CERTIFICAÇÃO",0,IFERROR(VLOOKUP(B176,Ajustes_FUNDEB!$A$2:$K$300,6,),0)))</f>
        <v>9574763.93</v>
      </c>
      <c r="K176" s="39" t="n">
        <f aca="false">IF(M176=0,0,IF(E176="SEM CERTIFICAÇÃO",0,IFERROR(VLOOKUP(B176,Ajustes_EDUCACAO!$A$2:$K$300,7,),0)))</f>
        <v>26088610.67</v>
      </c>
      <c r="L176" s="40" t="n">
        <f aca="false">IFERROR(((G176+H176-K176)/E176*100),0)</f>
        <v>24.2065106974989</v>
      </c>
      <c r="M176" s="37" t="n">
        <f aca="false">IF(E176="SEM CERTIFICAÇÃO",0,IFERROR(VLOOKUP(B176,Ajustes_EDUCACAO!$A$2:$K$300,10,),0))</f>
        <v>24.21</v>
      </c>
    </row>
    <row r="177" customFormat="false" ht="13.8" hidden="false" customHeight="false" outlineLevel="0" collapsed="false">
      <c r="A177" s="33" t="n">
        <v>168</v>
      </c>
      <c r="B177" s="25" t="n">
        <v>179</v>
      </c>
      <c r="C177" s="25" t="n">
        <v>5215256</v>
      </c>
      <c r="D177" s="35" t="n">
        <v>2016</v>
      </c>
      <c r="E177" s="36" t="n">
        <f aca="false">IFERROR(VLOOKUP(B177,Ajustes_EDUCACAO!$A$2:$T$300,4,)+VLOOKUP(B177,Ajustes_EDUCACAO!$A$2:$T$300,5,),"SEM CERTIFICAÇÃO")</f>
        <v>12567678.13</v>
      </c>
      <c r="F177" s="37" t="n">
        <f aca="false">IF(M177=0,0,IF(E177="SEM CERTIFICAÇÃO",0,IFERROR(VLOOKUP(B177,Ajustes_FUNDEB!$A$2:$K$300,3,),0)))</f>
        <v>1469239.23</v>
      </c>
      <c r="G177" s="36" t="n">
        <f aca="false">IF(M177=0,0,IF(E177="SEM CERTIFICAÇÃO",0,IFERROR(VLOOKUP(B177,MDE_2016!$A$2:$E$300,5,),0)))</f>
        <v>94.72</v>
      </c>
      <c r="H177" s="38" t="n">
        <f aca="false">IF(M177=0,0,IF(E177="SEM CERTIFICAÇÃO",0,IFERROR(((VLOOKUP(B177,Ajustes_EDUCACAO!$A$2:$J$300,6,) - G177)),0)))</f>
        <v>4579074.53</v>
      </c>
      <c r="I177" s="38" t="n">
        <f aca="false">IF(M177=0,0,IF(E177="SEM CERTIFICAÇÃO",0,IFERROR(VLOOKUP(B177,Ajustes_FUNDEB!$A$2:$K$300,5,),0)))</f>
        <v>1325923.9</v>
      </c>
      <c r="J177" s="37" t="n">
        <f aca="false">IF(M177=0,0,IF(E177="SEM CERTIFICAÇÃO",0,IFERROR(VLOOKUP(B177,Ajustes_FUNDEB!$A$2:$K$300,6,),0)))</f>
        <v>139694.29</v>
      </c>
      <c r="K177" s="39" t="n">
        <f aca="false">IF(M177=0,0,IF(E177="SEM CERTIFICAÇÃO",0,IFERROR(VLOOKUP(B177,Ajustes_EDUCACAO!$A$2:$K$300,7,),0)))</f>
        <v>-672232.37</v>
      </c>
      <c r="L177" s="40" t="n">
        <f aca="false">IFERROR(((G177+H177-K177)/E177*100),0)</f>
        <v>41.7849786227776</v>
      </c>
      <c r="M177" s="37" t="n">
        <f aca="false">IF(E177="SEM CERTIFICAÇÃO",0,IFERROR(VLOOKUP(B177,Ajustes_EDUCACAO!$A$2:$K$300,10,),0))</f>
        <v>41.78</v>
      </c>
    </row>
    <row r="178" customFormat="false" ht="13.8" hidden="false" customHeight="false" outlineLevel="0" collapsed="false">
      <c r="A178" s="33" t="n">
        <v>169</v>
      </c>
      <c r="B178" s="25" t="n">
        <v>180</v>
      </c>
      <c r="C178" s="25" t="n">
        <v>5215306</v>
      </c>
      <c r="D178" s="35" t="n">
        <v>2016</v>
      </c>
      <c r="E178" s="36" t="n">
        <f aca="false">IFERROR(VLOOKUP(B178,Ajustes_EDUCACAO!$A$2:$T$300,4,)+VLOOKUP(B178,Ajustes_EDUCACAO!$A$2:$T$300,5,),"SEM CERTIFICAÇÃO")</f>
        <v>26270541.41</v>
      </c>
      <c r="F178" s="37" t="n">
        <f aca="false">IF(M178=0,0,IF(E178="SEM CERTIFICAÇÃO",0,IFERROR(VLOOKUP(B178,Ajustes_FUNDEB!$A$2:$K$300,3,),0)))</f>
        <v>6198097.67</v>
      </c>
      <c r="G178" s="36" t="n">
        <f aca="false">IF(M178=0,0,IF(E178="SEM CERTIFICAÇÃO",0,IFERROR(VLOOKUP(B178,MDE_2016!$A$2:$E$300,5,),0)))</f>
        <v>85363.72</v>
      </c>
      <c r="H178" s="38" t="n">
        <f aca="false">IF(M178=0,0,IF(E178="SEM CERTIFICAÇÃO",0,IFERROR(((VLOOKUP(B178,Ajustes_EDUCACAO!$A$2:$J$300,6,) - G178)),0)))</f>
        <v>10830832.16</v>
      </c>
      <c r="I178" s="38" t="n">
        <f aca="false">IF(M178=0,0,IF(E178="SEM CERTIFICAÇÃO",0,IFERROR(VLOOKUP(B178,Ajustes_FUNDEB!$A$2:$K$300,5,),0)))</f>
        <v>5084760.37</v>
      </c>
      <c r="J178" s="37" t="n">
        <f aca="false">IF(M178=0,0,IF(E178="SEM CERTIFICAÇÃO",0,IFERROR(VLOOKUP(B178,Ajustes_FUNDEB!$A$2:$K$300,6,),0)))</f>
        <v>1010376.76</v>
      </c>
      <c r="K178" s="39" t="n">
        <f aca="false">IF(M178=0,0,IF(E178="SEM CERTIFICAÇÃO",0,IFERROR(VLOOKUP(B178,Ajustes_EDUCACAO!$A$2:$K$300,7,),0)))</f>
        <v>1789231.55</v>
      </c>
      <c r="L178" s="40" t="n">
        <f aca="false">IFERROR(((G178+H178-K178)/E178*100),0)</f>
        <v>34.7422011124817</v>
      </c>
      <c r="M178" s="37" t="n">
        <f aca="false">IF(E178="SEM CERTIFICAÇÃO",0,IFERROR(VLOOKUP(B178,Ajustes_EDUCACAO!$A$2:$K$300,10,),0))</f>
        <v>34.74</v>
      </c>
    </row>
    <row r="179" customFormat="false" ht="13.8" hidden="false" customHeight="false" outlineLevel="0" collapsed="false">
      <c r="A179" s="33" t="n">
        <v>170</v>
      </c>
      <c r="B179" s="25" t="n">
        <v>181</v>
      </c>
      <c r="C179" s="25" t="n">
        <v>5215405</v>
      </c>
      <c r="D179" s="35" t="n">
        <v>2016</v>
      </c>
      <c r="E179" s="36" t="n">
        <f aca="false">IFERROR(VLOOKUP(B179,Ajustes_EDUCACAO!$A$2:$T$300,4,)+VLOOKUP(B179,Ajustes_EDUCACAO!$A$2:$T$300,5,),"SEM CERTIFICAÇÃO")</f>
        <v>13421067.69</v>
      </c>
      <c r="F179" s="37" t="n">
        <f aca="false">IF(M179=0,0,IF(E179="SEM CERTIFICAÇÃO",0,IFERROR(VLOOKUP(B179,Ajustes_FUNDEB!$A$2:$K$300,3,),0)))</f>
        <v>2356555.04</v>
      </c>
      <c r="G179" s="36" t="n">
        <f aca="false">IF(M179=0,0,IF(E179="SEM CERTIFICAÇÃO",0,IFERROR(VLOOKUP(B179,MDE_2016!$A$2:$E$300,5,),0)))</f>
        <v>78255.18</v>
      </c>
      <c r="H179" s="38" t="n">
        <f aca="false">IF(M179=0,0,IF(E179="SEM CERTIFICAÇÃO",0,IFERROR(((VLOOKUP(B179,Ajustes_EDUCACAO!$A$2:$J$300,6,) - G179)),0)))</f>
        <v>3926648.04</v>
      </c>
      <c r="I179" s="38" t="n">
        <f aca="false">IF(M179=0,0,IF(E179="SEM CERTIFICAÇÃO",0,IFERROR(VLOOKUP(B179,Ajustes_FUNDEB!$A$2:$K$300,5,),0)))</f>
        <v>2352186.66</v>
      </c>
      <c r="J179" s="37" t="n">
        <f aca="false">IF(M179=0,0,IF(E179="SEM CERTIFICAÇÃO",0,IFERROR(VLOOKUP(B179,Ajustes_FUNDEB!$A$2:$K$300,6,),0)))</f>
        <v>0</v>
      </c>
      <c r="K179" s="39" t="n">
        <f aca="false">IF(M179=0,0,IF(E179="SEM CERTIFICAÇÃO",0,IFERROR(VLOOKUP(B179,Ajustes_EDUCACAO!$A$2:$K$300,7,),0)))</f>
        <v>-49099.9</v>
      </c>
      <c r="L179" s="40" t="n">
        <f aca="false">IFERROR(((G179+H179-K179)/E179*100),0)</f>
        <v>30.2062638654347</v>
      </c>
      <c r="M179" s="37" t="n">
        <f aca="false">IF(E179="SEM CERTIFICAÇÃO",0,IFERROR(VLOOKUP(B179,Ajustes_EDUCACAO!$A$2:$K$300,10,),0))</f>
        <v>30.21</v>
      </c>
    </row>
    <row r="180" customFormat="false" ht="13.8" hidden="false" customHeight="false" outlineLevel="0" collapsed="false">
      <c r="A180" s="33" t="n">
        <v>171</v>
      </c>
      <c r="B180" s="25" t="n">
        <v>182</v>
      </c>
      <c r="C180" s="25" t="n">
        <v>5215504</v>
      </c>
      <c r="D180" s="35" t="n">
        <v>2016</v>
      </c>
      <c r="E180" s="36" t="n">
        <f aca="false">IFERROR(VLOOKUP(B180,Ajustes_EDUCACAO!$A$2:$T$300,4,)+VLOOKUP(B180,Ajustes_EDUCACAO!$A$2:$T$300,5,),"SEM CERTIFICAÇÃO")</f>
        <v>29101654.62</v>
      </c>
      <c r="F180" s="37" t="n">
        <f aca="false">IF(M180=0,0,IF(E180="SEM CERTIFICAÇÃO",0,IFERROR(VLOOKUP(B180,Ajustes_FUNDEB!$A$2:$K$300,3,),0)))</f>
        <v>2052667.83</v>
      </c>
      <c r="G180" s="36" t="n">
        <f aca="false">IF(M180=0,0,IF(E180="SEM CERTIFICAÇÃO",0,IFERROR(VLOOKUP(B180,MDE_2016!$A$2:$E$300,5,),0)))</f>
        <v>388272.4</v>
      </c>
      <c r="H180" s="38" t="n">
        <f aca="false">IF(M180=0,0,IF(E180="SEM CERTIFICAÇÃO",0,IFERROR(((VLOOKUP(B180,Ajustes_EDUCACAO!$A$2:$J$300,6,) - G180)),0)))</f>
        <v>7127784.23</v>
      </c>
      <c r="I180" s="38" t="n">
        <f aca="false">IF(M180=0,0,IF(E180="SEM CERTIFICAÇÃO",0,IFERROR(VLOOKUP(B180,Ajustes_FUNDEB!$A$2:$K$300,5,),0)))</f>
        <v>1927548.98</v>
      </c>
      <c r="J180" s="37" t="n">
        <f aca="false">IF(M180=0,0,IF(E180="SEM CERTIFICAÇÃO",0,IFERROR(VLOOKUP(B180,Ajustes_FUNDEB!$A$2:$K$300,6,),0)))</f>
        <v>128513.79</v>
      </c>
      <c r="K180" s="39" t="n">
        <f aca="false">IF(M180=0,0,IF(E180="SEM CERTIFICAÇÃO",0,IFERROR(VLOOKUP(B180,Ajustes_EDUCACAO!$A$2:$K$300,7,),0)))</f>
        <v>-1463552.09</v>
      </c>
      <c r="L180" s="40" t="n">
        <f aca="false">IFERROR(((G180+H180-K180)/E180*100),0)</f>
        <v>30.8560074581766</v>
      </c>
      <c r="M180" s="37" t="n">
        <f aca="false">IF(E180="SEM CERTIFICAÇÃO",0,IFERROR(VLOOKUP(B180,Ajustes_EDUCACAO!$A$2:$K$300,10,),0))</f>
        <v>30.86</v>
      </c>
    </row>
    <row r="181" customFormat="false" ht="13.8" hidden="false" customHeight="false" outlineLevel="0" collapsed="false">
      <c r="A181" s="33" t="n">
        <v>172</v>
      </c>
      <c r="B181" s="25" t="n">
        <v>183</v>
      </c>
      <c r="C181" s="25" t="n">
        <v>5215603</v>
      </c>
      <c r="D181" s="35" t="n">
        <v>2016</v>
      </c>
      <c r="E181" s="36" t="n">
        <f aca="false">IFERROR(VLOOKUP(B181,Ajustes_EDUCACAO!$A$2:$T$300,4,)+VLOOKUP(B181,Ajustes_EDUCACAO!$A$2:$T$300,5,),"SEM CERTIFICAÇÃO")</f>
        <v>38013834.64</v>
      </c>
      <c r="F181" s="37" t="n">
        <f aca="false">IF(M181=0,0,IF(E181="SEM CERTIFICAÇÃO",0,IFERROR(VLOOKUP(B181,Ajustes_FUNDEB!$A$2:$K$300,3,),0)))</f>
        <v>22407395.22</v>
      </c>
      <c r="G181" s="36" t="n">
        <f aca="false">IF(M181=0,0,IF(E181="SEM CERTIFICAÇÃO",0,IFERROR(VLOOKUP(B181,MDE_2016!$A$2:$E$300,5,),0)))</f>
        <v>2142652.44</v>
      </c>
      <c r="H181" s="38" t="n">
        <f aca="false">IF(M181=0,0,IF(E181="SEM CERTIFICAÇÃO",0,IFERROR(((VLOOKUP(B181,Ajustes_EDUCACAO!$A$2:$J$300,6,) - G181)),0)))</f>
        <v>25086700.6</v>
      </c>
      <c r="I181" s="38" t="n">
        <f aca="false">IF(M181=0,0,IF(E181="SEM CERTIFICAÇÃO",0,IFERROR(VLOOKUP(B181,Ajustes_FUNDEB!$A$2:$K$300,5,),0)))</f>
        <v>16403256.49</v>
      </c>
      <c r="J181" s="37" t="n">
        <f aca="false">IF(M181=0,0,IF(E181="SEM CERTIFICAÇÃO",0,IFERROR(VLOOKUP(B181,Ajustes_FUNDEB!$A$2:$K$300,6,),0)))</f>
        <v>5821267.15</v>
      </c>
      <c r="K181" s="39" t="n">
        <f aca="false">IF(M181=0,0,IF(E181="SEM CERTIFICAÇÃO",0,IFERROR(VLOOKUP(B181,Ajustes_EDUCACAO!$A$2:$K$300,7,),0)))</f>
        <v>17256391.95</v>
      </c>
      <c r="L181" s="40" t="n">
        <f aca="false">IFERROR(((G181+H181-K181)/E181*100),0)</f>
        <v>26.2350830544887</v>
      </c>
      <c r="M181" s="37" t="n">
        <f aca="false">IF(E181="SEM CERTIFICAÇÃO",0,IFERROR(VLOOKUP(B181,Ajustes_EDUCACAO!$A$2:$K$300,10,),0))</f>
        <v>26.24</v>
      </c>
    </row>
    <row r="182" customFormat="false" ht="13.8" hidden="false" customHeight="false" outlineLevel="0" collapsed="false">
      <c r="A182" s="33" t="n">
        <v>173</v>
      </c>
      <c r="B182" s="25" t="n">
        <v>184</v>
      </c>
      <c r="C182" s="25" t="n">
        <v>5215652</v>
      </c>
      <c r="D182" s="35" t="n">
        <v>2016</v>
      </c>
      <c r="E182" s="36" t="n">
        <f aca="false">IFERROR(VLOOKUP(B182,Ajustes_EDUCACAO!$A$2:$T$300,4,)+VLOOKUP(B182,Ajustes_EDUCACAO!$A$2:$T$300,5,),"SEM CERTIFICAÇÃO")</f>
        <v>12643937.83</v>
      </c>
      <c r="F182" s="37" t="n">
        <f aca="false">IF(M182=0,0,IF(E182="SEM CERTIFICAÇÃO",0,IFERROR(VLOOKUP(B182,Ajustes_FUNDEB!$A$2:$K$300,3,),0)))</f>
        <v>1103948.13</v>
      </c>
      <c r="G182" s="36" t="n">
        <f aca="false">IF(M182=0,0,IF(E182="SEM CERTIFICAÇÃO",0,IFERROR(VLOOKUP(B182,MDE_2016!$A$2:$E$300,5,),0)))</f>
        <v>259405.03</v>
      </c>
      <c r="H182" s="38" t="n">
        <f aca="false">IF(M182=0,0,IF(E182="SEM CERTIFICAÇÃO",0,IFERROR(((VLOOKUP(B182,Ajustes_EDUCACAO!$A$2:$J$300,6,) - G182)),0)))</f>
        <v>2348271.86</v>
      </c>
      <c r="I182" s="38" t="n">
        <f aca="false">IF(M182=0,0,IF(E182="SEM CERTIFICAÇÃO",0,IFERROR(VLOOKUP(B182,Ajustes_FUNDEB!$A$2:$K$300,5,),0)))</f>
        <v>898508.03</v>
      </c>
      <c r="J182" s="37" t="n">
        <f aca="false">IF(M182=0,0,IF(E182="SEM CERTIFICAÇÃO",0,IFERROR(VLOOKUP(B182,Ajustes_FUNDEB!$A$2:$K$300,6,),0)))</f>
        <v>189996.52</v>
      </c>
      <c r="K182" s="39" t="n">
        <f aca="false">IF(M182=0,0,IF(E182="SEM CERTIFICAÇÃO",0,IFERROR(VLOOKUP(B182,Ajustes_EDUCACAO!$A$2:$K$300,7,),0)))</f>
        <v>-1044267.69</v>
      </c>
      <c r="L182" s="40" t="n">
        <f aca="false">IFERROR(((G182+H182-K182)/E182*100),0)</f>
        <v>28.8829684952666</v>
      </c>
      <c r="M182" s="37" t="n">
        <f aca="false">IF(E182="SEM CERTIFICAÇÃO",0,IFERROR(VLOOKUP(B182,Ajustes_EDUCACAO!$A$2:$K$300,10,),0))</f>
        <v>28.88</v>
      </c>
    </row>
    <row r="183" customFormat="false" ht="13.8" hidden="false" customHeight="false" outlineLevel="0" collapsed="false">
      <c r="A183" s="33" t="n">
        <v>174</v>
      </c>
      <c r="B183" s="25" t="n">
        <v>185</v>
      </c>
      <c r="C183" s="25" t="n">
        <v>5215702</v>
      </c>
      <c r="D183" s="35" t="n">
        <v>2016</v>
      </c>
      <c r="E183" s="36" t="n">
        <f aca="false">IFERROR(VLOOKUP(B183,Ajustes_EDUCACAO!$A$2:$T$300,4,)+VLOOKUP(B183,Ajustes_EDUCACAO!$A$2:$T$300,5,),"SEM CERTIFICAÇÃO")</f>
        <v>54916671.1</v>
      </c>
      <c r="F183" s="37" t="n">
        <f aca="false">IF(M183=0,0,IF(E183="SEM CERTIFICAÇÃO",0,IFERROR(VLOOKUP(B183,Ajustes_FUNDEB!$A$2:$K$300,3,),0)))</f>
        <v>7632749</v>
      </c>
      <c r="G183" s="36" t="n">
        <f aca="false">IF(M183=0,0,IF(E183="SEM CERTIFICAÇÃO",0,IFERROR(VLOOKUP(B183,MDE_2016!$A$2:$E$300,5,),0)))</f>
        <v>122295.41</v>
      </c>
      <c r="H183" s="38" t="n">
        <f aca="false">IF(M183=0,0,IF(E183="SEM CERTIFICAÇÃO",0,IFERROR(((VLOOKUP(B183,Ajustes_EDUCACAO!$A$2:$J$300,6,) - G183)),0)))</f>
        <v>13605395.1</v>
      </c>
      <c r="I183" s="38" t="n">
        <f aca="false">IF(M183=0,0,IF(E183="SEM CERTIFICAÇÃO",0,IFERROR(VLOOKUP(B183,Ajustes_FUNDEB!$A$2:$K$300,5,),0)))</f>
        <v>4524590.2</v>
      </c>
      <c r="J183" s="37" t="n">
        <f aca="false">IF(M183=0,0,IF(E183="SEM CERTIFICAÇÃO",0,IFERROR(VLOOKUP(B183,Ajustes_FUNDEB!$A$2:$K$300,6,),0)))</f>
        <v>3194148.75</v>
      </c>
      <c r="K183" s="39" t="n">
        <f aca="false">IF(M183=0,0,IF(E183="SEM CERTIFICAÇÃO",0,IFERROR(VLOOKUP(B183,Ajustes_EDUCACAO!$A$2:$K$300,7,),0)))</f>
        <v>146134.23</v>
      </c>
      <c r="L183" s="40" t="n">
        <f aca="false">IFERROR(((G183+H183-K183)/E183*100),0)</f>
        <v>24.7312082250375</v>
      </c>
      <c r="M183" s="37" t="n">
        <f aca="false">IF(E183="SEM CERTIFICAÇÃO",0,IFERROR(VLOOKUP(B183,Ajustes_EDUCACAO!$A$2:$K$300,10,),0))</f>
        <v>24.73</v>
      </c>
    </row>
    <row r="184" customFormat="false" ht="13.8" hidden="false" customHeight="false" outlineLevel="0" collapsed="false">
      <c r="A184" s="33" t="n">
        <v>175</v>
      </c>
      <c r="B184" s="25" t="n">
        <v>186</v>
      </c>
      <c r="C184" s="25" t="n">
        <v>5215801</v>
      </c>
      <c r="D184" s="35" t="n">
        <v>2016</v>
      </c>
      <c r="E184" s="36" t="n">
        <f aca="false">IFERROR(VLOOKUP(B184,Ajustes_EDUCACAO!$A$2:$T$300,4,)+VLOOKUP(B184,Ajustes_EDUCACAO!$A$2:$T$300,5,),"SEM CERTIFICAÇÃO")</f>
        <v>10003533.36</v>
      </c>
      <c r="F184" s="37" t="n">
        <f aca="false">IF(M184=0,0,IF(E184="SEM CERTIFICAÇÃO",0,IFERROR(VLOOKUP(B184,Ajustes_FUNDEB!$A$2:$K$300,3,),0)))</f>
        <v>552917.97</v>
      </c>
      <c r="G184" s="36" t="n">
        <f aca="false">IF(M184=0,0,IF(E184="SEM CERTIFICAÇÃO",0,IFERROR(VLOOKUP(B184,MDE_2016!$A$2:$E$300,5,),0)))</f>
        <v>0</v>
      </c>
      <c r="H184" s="38" t="n">
        <f aca="false">IF(M184=0,0,IF(E184="SEM CERTIFICAÇÃO",0,IFERROR(((VLOOKUP(B184,Ajustes_EDUCACAO!$A$2:$J$300,6,) - G184)),0)))</f>
        <v>1652246.74</v>
      </c>
      <c r="I184" s="38" t="n">
        <f aca="false">IF(M184=0,0,IF(E184="SEM CERTIFICAÇÃO",0,IFERROR(VLOOKUP(B184,Ajustes_FUNDEB!$A$2:$K$300,5,),0)))</f>
        <v>439580.77</v>
      </c>
      <c r="J184" s="37" t="n">
        <f aca="false">IF(M184=0,0,IF(E184="SEM CERTIFICAÇÃO",0,IFERROR(VLOOKUP(B184,Ajustes_FUNDEB!$A$2:$K$300,6,),0)))</f>
        <v>107118.12</v>
      </c>
      <c r="K184" s="39" t="n">
        <f aca="false">IF(M184=0,0,IF(E184="SEM CERTIFICAÇÃO",0,IFERROR(VLOOKUP(B184,Ajustes_EDUCACAO!$A$2:$K$300,7,),0)))</f>
        <v>-1247884.45</v>
      </c>
      <c r="L184" s="40" t="n">
        <f aca="false">IFERROR(((G184+H184-K184)/E184*100),0)</f>
        <v>28.991068311887</v>
      </c>
      <c r="M184" s="37" t="n">
        <f aca="false">IF(E184="SEM CERTIFICAÇÃO",0,IFERROR(VLOOKUP(B184,Ajustes_EDUCACAO!$A$2:$K$300,10,),0))</f>
        <v>28.99</v>
      </c>
    </row>
    <row r="185" customFormat="false" ht="13.8" hidden="false" customHeight="false" outlineLevel="0" collapsed="false">
      <c r="A185" s="33" t="n">
        <v>176</v>
      </c>
      <c r="B185" s="25" t="n">
        <v>187</v>
      </c>
      <c r="C185" s="25" t="n">
        <v>5215900</v>
      </c>
      <c r="D185" s="35" t="n">
        <v>2016</v>
      </c>
      <c r="E185" s="36" t="n">
        <f aca="false">IFERROR(VLOOKUP(B185,Ajustes_EDUCACAO!$A$2:$T$300,4,)+VLOOKUP(B185,Ajustes_EDUCACAO!$A$2:$T$300,5,),"SEM CERTIFICAÇÃO")</f>
        <v>13598915.14</v>
      </c>
      <c r="F185" s="37" t="n">
        <f aca="false">IF(M185=0,0,IF(E185="SEM CERTIFICAÇÃO",0,IFERROR(VLOOKUP(B185,Ajustes_FUNDEB!$A$2:$K$300,3,),0)))</f>
        <v>1700444.53</v>
      </c>
      <c r="G185" s="36" t="n">
        <f aca="false">IF(M185=0,0,IF(E185="SEM CERTIFICAÇÃO",0,IFERROR(VLOOKUP(B185,MDE_2016!$A$2:$E$300,5,),0)))</f>
        <v>25754.22</v>
      </c>
      <c r="H185" s="38" t="n">
        <f aca="false">IF(M185=0,0,IF(E185="SEM CERTIFICAÇÃO",0,IFERROR(((VLOOKUP(B185,Ajustes_EDUCACAO!$A$2:$J$300,6,) - G185)),0)))</f>
        <v>3185113.12</v>
      </c>
      <c r="I185" s="38" t="n">
        <f aca="false">IF(M185=0,0,IF(E185="SEM CERTIFICAÇÃO",0,IFERROR(VLOOKUP(B185,Ajustes_FUNDEB!$A$2:$K$300,5,),0)))</f>
        <v>1598233.66</v>
      </c>
      <c r="J185" s="37" t="n">
        <f aca="false">IF(M185=0,0,IF(E185="SEM CERTIFICAÇÃO",0,IFERROR(VLOOKUP(B185,Ajustes_FUNDEB!$A$2:$K$300,6,),0)))</f>
        <v>78178.7</v>
      </c>
      <c r="K185" s="39" t="n">
        <f aca="false">IF(M185=0,0,IF(E185="SEM CERTIFICAÇÃO",0,IFERROR(VLOOKUP(B185,Ajustes_EDUCACAO!$A$2:$K$300,7,),0)))</f>
        <v>-503734.63</v>
      </c>
      <c r="L185" s="40" t="n">
        <f aca="false">IFERROR(((G185+H185-K185)/E185*100),0)</f>
        <v>27.3154287070579</v>
      </c>
      <c r="M185" s="37" t="n">
        <f aca="false">IF(E185="SEM CERTIFICAÇÃO",0,IFERROR(VLOOKUP(B185,Ajustes_EDUCACAO!$A$2:$K$300,10,),0))</f>
        <v>27.32</v>
      </c>
    </row>
    <row r="186" customFormat="false" ht="13.8" hidden="false" customHeight="false" outlineLevel="0" collapsed="false">
      <c r="A186" s="33" t="n">
        <v>177</v>
      </c>
      <c r="B186" s="25" t="n">
        <v>188</v>
      </c>
      <c r="C186" s="25" t="n">
        <v>5216007</v>
      </c>
      <c r="D186" s="35" t="n">
        <v>2016</v>
      </c>
      <c r="E186" s="36" t="n">
        <f aca="false">IFERROR(VLOOKUP(B186,Ajustes_EDUCACAO!$A$2:$T$300,4,)+VLOOKUP(B186,Ajustes_EDUCACAO!$A$2:$T$300,5,),"SEM CERTIFICAÇÃO")</f>
        <v>12304587.82</v>
      </c>
      <c r="F186" s="37" t="n">
        <f aca="false">IF(M186=0,0,IF(E186="SEM CERTIFICAÇÃO",0,IFERROR(VLOOKUP(B186,Ajustes_FUNDEB!$A$2:$K$300,3,),0)))</f>
        <v>1009586.59</v>
      </c>
      <c r="G186" s="36" t="n">
        <f aca="false">IF(M186=0,0,IF(E186="SEM CERTIFICAÇÃO",0,IFERROR(VLOOKUP(B186,MDE_2016!$A$2:$E$300,5,),0)))</f>
        <v>0</v>
      </c>
      <c r="H186" s="38" t="n">
        <f aca="false">IF(M186=0,0,IF(E186="SEM CERTIFICAÇÃO",0,IFERROR(((VLOOKUP(B186,Ajustes_EDUCACAO!$A$2:$J$300,6,) - G186)),0)))</f>
        <v>2158430.43</v>
      </c>
      <c r="I186" s="38" t="n">
        <f aca="false">IF(M186=0,0,IF(E186="SEM CERTIFICAÇÃO",0,IFERROR(VLOOKUP(B186,Ajustes_FUNDEB!$A$2:$K$300,5,),0)))</f>
        <v>935017.07</v>
      </c>
      <c r="J186" s="37" t="n">
        <f aca="false">IF(M186=0,0,IF(E186="SEM CERTIFICAÇÃO",0,IFERROR(VLOOKUP(B186,Ajustes_FUNDEB!$A$2:$K$300,6,),0)))</f>
        <v>73504.27</v>
      </c>
      <c r="K186" s="39" t="n">
        <f aca="false">IF(M186=0,0,IF(E186="SEM CERTIFICAÇÃO",0,IFERROR(VLOOKUP(B186,Ajustes_EDUCACAO!$A$2:$K$300,7,),0)))</f>
        <v>-954036.28</v>
      </c>
      <c r="L186" s="40" t="n">
        <f aca="false">IFERROR(((G186+H186-K186)/E186*100),0)</f>
        <v>25.2951724635665</v>
      </c>
      <c r="M186" s="37" t="n">
        <f aca="false">IF(E186="SEM CERTIFICAÇÃO",0,IFERROR(VLOOKUP(B186,Ajustes_EDUCACAO!$A$2:$K$300,10,),0))</f>
        <v>25.3</v>
      </c>
    </row>
    <row r="187" customFormat="false" ht="13.8" hidden="false" customHeight="false" outlineLevel="0" collapsed="false">
      <c r="A187" s="33" t="n">
        <v>178</v>
      </c>
      <c r="B187" s="25" t="n">
        <v>189</v>
      </c>
      <c r="C187" s="25" t="n">
        <v>5216304</v>
      </c>
      <c r="D187" s="35" t="n">
        <v>2016</v>
      </c>
      <c r="E187" s="36" t="n">
        <f aca="false">IFERROR(VLOOKUP(B187,Ajustes_EDUCACAO!$A$2:$T$300,4,)+VLOOKUP(B187,Ajustes_EDUCACAO!$A$2:$T$300,5,),"SEM CERTIFICAÇÃO")</f>
        <v>15862477.46</v>
      </c>
      <c r="F187" s="37" t="n">
        <f aca="false">IF(M187=0,0,IF(E187="SEM CERTIFICAÇÃO",0,IFERROR(VLOOKUP(B187,Ajustes_FUNDEB!$A$2:$K$300,3,),0)))</f>
        <v>3864391.92</v>
      </c>
      <c r="G187" s="36" t="n">
        <f aca="false">IF(M187=0,0,IF(E187="SEM CERTIFICAÇÃO",0,IFERROR(VLOOKUP(B187,MDE_2016!$A$2:$E$300,5,),0)))</f>
        <v>11708.02</v>
      </c>
      <c r="H187" s="38" t="n">
        <f aca="false">IF(M187=0,0,IF(E187="SEM CERTIFICAÇÃO",0,IFERROR(((VLOOKUP(B187,Ajustes_EDUCACAO!$A$2:$J$300,6,) - G187)),0)))</f>
        <v>5908030.98</v>
      </c>
      <c r="I187" s="38" t="n">
        <f aca="false">IF(M187=0,0,IF(E187="SEM CERTIFICAÇÃO",0,IFERROR(VLOOKUP(B187,Ajustes_FUNDEB!$A$2:$K$300,5,),0)))</f>
        <v>3103886.82</v>
      </c>
      <c r="J187" s="37" t="n">
        <f aca="false">IF(M187=0,0,IF(E187="SEM CERTIFICAÇÃO",0,IFERROR(VLOOKUP(B187,Ajustes_FUNDEB!$A$2:$K$300,6,),0)))</f>
        <v>756770.93</v>
      </c>
      <c r="K187" s="39" t="n">
        <f aca="false">IF(M187=0,0,IF(E187="SEM CERTIFICAÇÃO",0,IFERROR(VLOOKUP(B187,Ajustes_EDUCACAO!$A$2:$K$300,7,),0)))</f>
        <v>1108403.73</v>
      </c>
      <c r="L187" s="40" t="n">
        <f aca="false">IFERROR(((G187+H187-K187)/E187*100),0)</f>
        <v>30.3315499242323</v>
      </c>
      <c r="M187" s="37" t="n">
        <f aca="false">IF(E187="SEM CERTIFICAÇÃO",0,IFERROR(VLOOKUP(B187,Ajustes_EDUCACAO!$A$2:$K$300,10,),0))</f>
        <v>30.33</v>
      </c>
    </row>
    <row r="188" customFormat="false" ht="13.8" hidden="false" customHeight="false" outlineLevel="0" collapsed="false">
      <c r="A188" s="33" t="n">
        <v>179</v>
      </c>
      <c r="B188" s="25" t="n">
        <v>190</v>
      </c>
      <c r="C188" s="25" t="n">
        <v>5216403</v>
      </c>
      <c r="D188" s="35" t="n">
        <v>2016</v>
      </c>
      <c r="E188" s="36" t="n">
        <f aca="false">IFERROR(VLOOKUP(B188,Ajustes_EDUCACAO!$A$2:$T$300,4,)+VLOOKUP(B188,Ajustes_EDUCACAO!$A$2:$T$300,5,),"SEM CERTIFICAÇÃO")</f>
        <v>40120486.43</v>
      </c>
      <c r="F188" s="37" t="n">
        <f aca="false">IF(M188=0,0,IF(E188="SEM CERTIFICAÇÃO",0,IFERROR(VLOOKUP(B188,Ajustes_FUNDEB!$A$2:$K$300,3,),0)))</f>
        <v>5163752.57</v>
      </c>
      <c r="G188" s="36" t="n">
        <f aca="false">IF(M188=0,0,IF(E188="SEM CERTIFICAÇÃO",0,IFERROR(VLOOKUP(B188,MDE_2016!$A$2:$E$300,5,),0)))</f>
        <v>325738.87</v>
      </c>
      <c r="H188" s="38" t="n">
        <f aca="false">IF(M188=0,0,IF(E188="SEM CERTIFICAÇÃO",0,IFERROR(((VLOOKUP(B188,Ajustes_EDUCACAO!$A$2:$J$300,6,) - G188)),0)))</f>
        <v>9347871.22</v>
      </c>
      <c r="I188" s="38" t="n">
        <f aca="false">IF(M188=0,0,IF(E188="SEM CERTIFICAÇÃO",0,IFERROR(VLOOKUP(B188,Ajustes_FUNDEB!$A$2:$K$300,5,),0)))</f>
        <v>3884285.79</v>
      </c>
      <c r="J188" s="37" t="n">
        <f aca="false">IF(M188=0,0,IF(E188="SEM CERTIFICAÇÃO",0,IFERROR(VLOOKUP(B188,Ajustes_FUNDEB!$A$2:$K$300,6,),0)))</f>
        <v>347483.24</v>
      </c>
      <c r="K188" s="39" t="n">
        <f aca="false">IF(M188=0,0,IF(E188="SEM CERTIFICAÇÃO",0,IFERROR(VLOOKUP(B188,Ajustes_EDUCACAO!$A$2:$K$300,7,),0)))</f>
        <v>-509205.52</v>
      </c>
      <c r="L188" s="40" t="n">
        <f aca="false">IFERROR(((G188+H188-K188)/E188*100),0)</f>
        <v>25.3805886121705</v>
      </c>
      <c r="M188" s="37" t="n">
        <f aca="false">IF(E188="SEM CERTIFICAÇÃO",0,IFERROR(VLOOKUP(B188,Ajustes_EDUCACAO!$A$2:$K$300,10,),0))</f>
        <v>25.38</v>
      </c>
    </row>
    <row r="189" customFormat="false" ht="13.8" hidden="false" customHeight="false" outlineLevel="0" collapsed="false">
      <c r="A189" s="33" t="n">
        <v>180</v>
      </c>
      <c r="B189" s="25" t="n">
        <v>292</v>
      </c>
      <c r="C189" s="25" t="n">
        <v>5216452</v>
      </c>
      <c r="D189" s="35" t="n">
        <v>2016</v>
      </c>
      <c r="E189" s="36" t="n">
        <f aca="false">IFERROR(VLOOKUP(B189,Ajustes_EDUCACAO!$A$2:$T$300,4,)+VLOOKUP(B189,Ajustes_EDUCACAO!$A$2:$T$300,5,),"SEM CERTIFICAÇÃO")</f>
        <v>23465310.12</v>
      </c>
      <c r="F189" s="37" t="n">
        <f aca="false">IF(M189=0,0,IF(E189="SEM CERTIFICAÇÃO",0,IFERROR(VLOOKUP(B189,Ajustes_FUNDEB!$A$2:$K$300,3,),0)))</f>
        <v>1625667.85</v>
      </c>
      <c r="G189" s="36" t="n">
        <f aca="false">IF(M189=0,0,IF(E189="SEM CERTIFICAÇÃO",0,IFERROR(VLOOKUP(B189,MDE_2016!$A$2:$E$300,5,),0)))</f>
        <v>212481.37</v>
      </c>
      <c r="H189" s="38" t="n">
        <f aca="false">IF(M189=0,0,IF(E189="SEM CERTIFICAÇÃO",0,IFERROR(((VLOOKUP(B189,Ajustes_EDUCACAO!$A$2:$J$300,6,) - G189)),0)))</f>
        <v>4514928.2</v>
      </c>
      <c r="I189" s="38" t="n">
        <f aca="false">IF(M189=0,0,IF(E189="SEM CERTIFICAÇÃO",0,IFERROR(VLOOKUP(B189,Ajustes_FUNDEB!$A$2:$K$300,5,),0)))</f>
        <v>1625667.85</v>
      </c>
      <c r="J189" s="37" t="n">
        <f aca="false">IF(M189=0,0,IF(E189="SEM CERTIFICAÇÃO",0,IFERROR(VLOOKUP(B189,Ajustes_FUNDEB!$A$2:$K$300,6,),0)))</f>
        <v>37391.7</v>
      </c>
      <c r="K189" s="39" t="n">
        <f aca="false">IF(M189=0,0,IF(E189="SEM CERTIFICAÇÃO",0,IFERROR(VLOOKUP(B189,Ajustes_EDUCACAO!$A$2:$K$300,7,),0)))</f>
        <v>-2217458.45</v>
      </c>
      <c r="L189" s="40" t="n">
        <f aca="false">IFERROR(((G189+H189-K189)/E189*100),0)</f>
        <v>29.5963189256158</v>
      </c>
      <c r="M189" s="37" t="n">
        <f aca="false">IF(E189="SEM CERTIFICAÇÃO",0,IFERROR(VLOOKUP(B189,Ajustes_EDUCACAO!$A$2:$K$300,10,),0))</f>
        <v>29.6</v>
      </c>
    </row>
    <row r="190" customFormat="false" ht="13.8" hidden="false" customHeight="false" outlineLevel="0" collapsed="false">
      <c r="A190" s="33" t="n">
        <v>181</v>
      </c>
      <c r="B190" s="25" t="n">
        <v>191</v>
      </c>
      <c r="C190" s="25" t="n">
        <v>5216809</v>
      </c>
      <c r="D190" s="35" t="n">
        <v>2016</v>
      </c>
      <c r="E190" s="36" t="n">
        <f aca="false">IFERROR(VLOOKUP(B190,Ajustes_EDUCACAO!$A$2:$T$300,4,)+VLOOKUP(B190,Ajustes_EDUCACAO!$A$2:$T$300,5,),"SEM CERTIFICAÇÃO")</f>
        <v>16263805.38</v>
      </c>
      <c r="F190" s="37" t="n">
        <f aca="false">IF(M190=0,0,IF(E190="SEM CERTIFICAÇÃO",0,IFERROR(VLOOKUP(B190,Ajustes_FUNDEB!$A$2:$K$300,3,),0)))</f>
        <v>0</v>
      </c>
      <c r="G190" s="36" t="n">
        <f aca="false">IF(M190=0,0,IF(E190="SEM CERTIFICAÇÃO",0,IFERROR(VLOOKUP(B190,MDE_2016!$A$2:$E$300,5,),0)))</f>
        <v>16904.77</v>
      </c>
      <c r="H190" s="38" t="n">
        <f aca="false">IF(M190=0,0,IF(E190="SEM CERTIFICAÇÃO",0,IFERROR(((VLOOKUP(B190,Ajustes_EDUCACAO!$A$2:$J$300,6,) - G190)),0)))</f>
        <v>4432868.09</v>
      </c>
      <c r="I190" s="38" t="n">
        <f aca="false">IF(M190=0,0,IF(E190="SEM CERTIFICAÇÃO",0,IFERROR(VLOOKUP(B190,Ajustes_FUNDEB!$A$2:$K$300,5,),0)))</f>
        <v>0</v>
      </c>
      <c r="J190" s="37" t="n">
        <f aca="false">IF(M190=0,0,IF(E190="SEM CERTIFICAÇÃO",0,IFERROR(VLOOKUP(B190,Ajustes_FUNDEB!$A$2:$K$300,6,),0)))</f>
        <v>0</v>
      </c>
      <c r="K190" s="39" t="n">
        <f aca="false">IF(M190=0,0,IF(E190="SEM CERTIFICAÇÃO",0,IFERROR(VLOOKUP(B190,Ajustes_EDUCACAO!$A$2:$K$300,7,),0)))</f>
        <v>-666657.26</v>
      </c>
      <c r="L190" s="40" t="n">
        <f aca="false">IFERROR(((G190+H190-K190)/E190*100),0)</f>
        <v>31.4589974514316</v>
      </c>
      <c r="M190" s="37" t="n">
        <f aca="false">IF(E190="SEM CERTIFICAÇÃO",0,IFERROR(VLOOKUP(B190,Ajustes_EDUCACAO!$A$2:$K$300,10,),0))</f>
        <v>31.46</v>
      </c>
    </row>
    <row r="191" customFormat="false" ht="13.8" hidden="false" customHeight="false" outlineLevel="0" collapsed="false">
      <c r="A191" s="33" t="n">
        <v>182</v>
      </c>
      <c r="B191" s="25" t="n">
        <v>192</v>
      </c>
      <c r="C191" s="25" t="n">
        <v>5216908</v>
      </c>
      <c r="D191" s="35" t="n">
        <v>2016</v>
      </c>
      <c r="E191" s="36" t="n">
        <f aca="false">IFERROR(VLOOKUP(B191,Ajustes_EDUCACAO!$A$2:$T$300,4,)+VLOOKUP(B191,Ajustes_EDUCACAO!$A$2:$T$300,5,),"SEM CERTIFICAÇÃO")</f>
        <v>15382505.48</v>
      </c>
      <c r="F191" s="37" t="n">
        <f aca="false">IF(M191=0,0,IF(E191="SEM CERTIFICAÇÃO",0,IFERROR(VLOOKUP(B191,Ajustes_FUNDEB!$A$2:$K$300,3,),0)))</f>
        <v>741818.61</v>
      </c>
      <c r="G191" s="36" t="n">
        <f aca="false">IF(M191=0,0,IF(E191="SEM CERTIFICAÇÃO",0,IFERROR(VLOOKUP(B191,MDE_2016!$A$2:$E$300,5,),0)))</f>
        <v>0</v>
      </c>
      <c r="H191" s="38" t="n">
        <f aca="false">IF(M191=0,0,IF(E191="SEM CERTIFICAÇÃO",0,IFERROR(((VLOOKUP(B191,Ajustes_EDUCACAO!$A$2:$J$300,6,) - G191)),0)))</f>
        <v>3449654.44</v>
      </c>
      <c r="I191" s="38" t="n">
        <f aca="false">IF(M191=0,0,IF(E191="SEM CERTIFICAÇÃO",0,IFERROR(VLOOKUP(B191,Ajustes_FUNDEB!$A$2:$K$300,5,),0)))</f>
        <v>608850.12</v>
      </c>
      <c r="J191" s="37" t="n">
        <f aca="false">IF(M191=0,0,IF(E191="SEM CERTIFICAÇÃO",0,IFERROR(VLOOKUP(B191,Ajustes_FUNDEB!$A$2:$K$300,6,),0)))</f>
        <v>133143.82</v>
      </c>
      <c r="K191" s="39" t="n">
        <f aca="false">IF(M191=0,0,IF(E191="SEM CERTIFICAÇÃO",0,IFERROR(VLOOKUP(B191,Ajustes_EDUCACAO!$A$2:$K$300,7,),0)))</f>
        <v>-1266198.7</v>
      </c>
      <c r="L191" s="40" t="n">
        <f aca="false">IFERROR(((G191+H191-K191)/E191*100),0)</f>
        <v>30.6572498617436</v>
      </c>
      <c r="M191" s="37" t="n">
        <f aca="false">IF(E191="SEM CERTIFICAÇÃO",0,IFERROR(VLOOKUP(B191,Ajustes_EDUCACAO!$A$2:$K$300,10,),0))</f>
        <v>30.66</v>
      </c>
    </row>
    <row r="192" customFormat="false" ht="13.8" hidden="false" customHeight="false" outlineLevel="0" collapsed="false">
      <c r="A192" s="33" t="n">
        <v>183</v>
      </c>
      <c r="B192" s="25" t="n">
        <v>193</v>
      </c>
      <c r="C192" s="25" t="n">
        <v>5217104</v>
      </c>
      <c r="D192" s="35" t="n">
        <v>2016</v>
      </c>
      <c r="E192" s="36" t="n">
        <f aca="false">IFERROR(VLOOKUP(B192,Ajustes_EDUCACAO!$A$2:$T$300,4,)+VLOOKUP(B192,Ajustes_EDUCACAO!$A$2:$T$300,5,),"SEM CERTIFICAÇÃO")</f>
        <v>43429232.22</v>
      </c>
      <c r="F192" s="37" t="n">
        <f aca="false">IF(M192=0,0,IF(E192="SEM CERTIFICAÇÃO",0,IFERROR(VLOOKUP(B192,Ajustes_FUNDEB!$A$2:$K$300,3,),0)))</f>
        <v>8218942.01</v>
      </c>
      <c r="G192" s="36" t="n">
        <f aca="false">IF(M192=0,0,IF(E192="SEM CERTIFICAÇÃO",0,IFERROR(VLOOKUP(B192,MDE_2016!$A$2:$E$300,5,),0)))</f>
        <v>1250830.21</v>
      </c>
      <c r="H192" s="38" t="n">
        <f aca="false">IF(M192=0,0,IF(E192="SEM CERTIFICAÇÃO",0,IFERROR(((VLOOKUP(B192,Ajustes_EDUCACAO!$A$2:$J$300,6,) - G192)),0)))</f>
        <v>14442691.07</v>
      </c>
      <c r="I192" s="38" t="n">
        <f aca="false">IF(M192=0,0,IF(E192="SEM CERTIFICAÇÃO",0,IFERROR(VLOOKUP(B192,Ajustes_FUNDEB!$A$2:$K$300,5,),0)))</f>
        <v>6751786.22</v>
      </c>
      <c r="J192" s="37" t="n">
        <f aca="false">IF(M192=0,0,IF(E192="SEM CERTIFICAÇÃO",0,IFERROR(VLOOKUP(B192,Ajustes_FUNDEB!$A$2:$K$300,6,),0)))</f>
        <v>1182454.83</v>
      </c>
      <c r="K192" s="39" t="n">
        <f aca="false">IF(M192=0,0,IF(E192="SEM CERTIFICAÇÃO",0,IFERROR(VLOOKUP(B192,Ajustes_EDUCACAO!$A$2:$K$300,7,),0)))</f>
        <v>1415363.07</v>
      </c>
      <c r="L192" s="40" t="n">
        <f aca="false">IFERROR(((G192+H192-K192)/E192*100),0)</f>
        <v>32.8768377429998</v>
      </c>
      <c r="M192" s="37" t="n">
        <f aca="false">IF(E192="SEM CERTIFICAÇÃO",0,IFERROR(VLOOKUP(B192,Ajustes_EDUCACAO!$A$2:$K$300,10,),0))</f>
        <v>32.88</v>
      </c>
    </row>
    <row r="193" customFormat="false" ht="13.8" hidden="false" customHeight="false" outlineLevel="0" collapsed="false">
      <c r="A193" s="33" t="n">
        <v>184</v>
      </c>
      <c r="B193" s="25" t="n">
        <v>194</v>
      </c>
      <c r="C193" s="25" t="n">
        <v>5217203</v>
      </c>
      <c r="D193" s="35" t="n">
        <v>2016</v>
      </c>
      <c r="E193" s="36" t="n">
        <f aca="false">IFERROR(VLOOKUP(B193,Ajustes_EDUCACAO!$A$2:$T$300,4,)+VLOOKUP(B193,Ajustes_EDUCACAO!$A$2:$T$300,5,),"SEM CERTIFICAÇÃO")</f>
        <v>20877245.26</v>
      </c>
      <c r="F193" s="37" t="n">
        <f aca="false">IF(M193=0,0,IF(E193="SEM CERTIFICAÇÃO",0,IFERROR(VLOOKUP(B193,Ajustes_FUNDEB!$A$2:$K$300,3,),0)))</f>
        <v>3424556.9</v>
      </c>
      <c r="G193" s="36" t="n">
        <f aca="false">IF(M193=0,0,IF(E193="SEM CERTIFICAÇÃO",0,IFERROR(VLOOKUP(B193,MDE_2016!$A$2:$E$300,5,),0)))</f>
        <v>7500</v>
      </c>
      <c r="H193" s="38" t="n">
        <f aca="false">IF(M193=0,0,IF(E193="SEM CERTIFICAÇÃO",0,IFERROR(((VLOOKUP(B193,Ajustes_EDUCACAO!$A$2:$J$300,6,) - G193)),0)))</f>
        <v>7411746.65</v>
      </c>
      <c r="I193" s="38" t="n">
        <f aca="false">IF(M193=0,0,IF(E193="SEM CERTIFICAÇÃO",0,IFERROR(VLOOKUP(B193,Ajustes_FUNDEB!$A$2:$K$300,5,),0)))</f>
        <v>3066255.9</v>
      </c>
      <c r="J193" s="37" t="n">
        <f aca="false">IF(M193=0,0,IF(E193="SEM CERTIFICAÇÃO",0,IFERROR(VLOOKUP(B193,Ajustes_FUNDEB!$A$2:$K$300,6,),0)))</f>
        <v>354841.77</v>
      </c>
      <c r="K193" s="39" t="n">
        <f aca="false">IF(M193=0,0,IF(E193="SEM CERTIFICAÇÃO",0,IFERROR(VLOOKUP(B193,Ajustes_EDUCACAO!$A$2:$K$300,7,),0)))</f>
        <v>152210.21</v>
      </c>
      <c r="L193" s="40" t="n">
        <f aca="false">IFERROR(((G193+H193-K193)/E193*100),0)</f>
        <v>34.8084067102635</v>
      </c>
      <c r="M193" s="37" t="n">
        <f aca="false">IF(E193="SEM CERTIFICAÇÃO",0,IFERROR(VLOOKUP(B193,Ajustes_EDUCACAO!$A$2:$K$300,10,),0))</f>
        <v>34.81</v>
      </c>
    </row>
    <row r="194" customFormat="false" ht="13.8" hidden="false" customHeight="false" outlineLevel="0" collapsed="false">
      <c r="A194" s="33" t="n">
        <v>185</v>
      </c>
      <c r="B194" s="25" t="n">
        <v>195</v>
      </c>
      <c r="C194" s="25" t="n">
        <v>5217302</v>
      </c>
      <c r="D194" s="35" t="n">
        <v>2016</v>
      </c>
      <c r="E194" s="36" t="n">
        <f aca="false">IFERROR(VLOOKUP(B194,Ajustes_EDUCACAO!$A$2:$T$300,4,)+VLOOKUP(B194,Ajustes_EDUCACAO!$A$2:$T$300,5,),"SEM CERTIFICAÇÃO")</f>
        <v>30729785.58</v>
      </c>
      <c r="F194" s="37" t="n">
        <f aca="false">IF(M194=0,0,IF(E194="SEM CERTIFICAÇÃO",0,IFERROR(VLOOKUP(B194,Ajustes_FUNDEB!$A$2:$K$300,3,),0)))</f>
        <v>9430241.27</v>
      </c>
      <c r="G194" s="36" t="n">
        <f aca="false">IF(M194=0,0,IF(E194="SEM CERTIFICAÇÃO",0,IFERROR(VLOOKUP(B194,MDE_2016!$A$2:$E$300,5,),0)))</f>
        <v>78004.04</v>
      </c>
      <c r="H194" s="38" t="n">
        <f aca="false">IF(M194=0,0,IF(E194="SEM CERTIFICAÇÃO",0,IFERROR(((VLOOKUP(B194,Ajustes_EDUCACAO!$A$2:$J$300,6,) - G194)),0)))</f>
        <v>12319445.01</v>
      </c>
      <c r="I194" s="38" t="n">
        <f aca="false">IF(M194=0,0,IF(E194="SEM CERTIFICAÇÃO",0,IFERROR(VLOOKUP(B194,Ajustes_FUNDEB!$A$2:$K$300,5,),0)))</f>
        <v>7930631.42</v>
      </c>
      <c r="J194" s="37" t="n">
        <f aca="false">IF(M194=0,0,IF(E194="SEM CERTIFICAÇÃO",0,IFERROR(VLOOKUP(B194,Ajustes_FUNDEB!$A$2:$K$300,6,),0)))</f>
        <v>1486004.88</v>
      </c>
      <c r="K194" s="39" t="n">
        <f aca="false">IF(M194=0,0,IF(E194="SEM CERTIFICAÇÃO",0,IFERROR(VLOOKUP(B194,Ajustes_EDUCACAO!$A$2:$K$300,7,),0)))</f>
        <v>4398777.49</v>
      </c>
      <c r="L194" s="40" t="n">
        <f aca="false">IFERROR(((G194+H194-K194)/E194*100),0)</f>
        <v>26.0290509973679</v>
      </c>
      <c r="M194" s="37" t="n">
        <f aca="false">IF(E194="SEM CERTIFICAÇÃO",0,IFERROR(VLOOKUP(B194,Ajustes_EDUCACAO!$A$2:$K$300,10,),0))</f>
        <v>26.03</v>
      </c>
    </row>
    <row r="195" customFormat="false" ht="13.8" hidden="false" customHeight="false" outlineLevel="0" collapsed="false">
      <c r="A195" s="33" t="n">
        <v>186</v>
      </c>
      <c r="B195" s="25" t="n">
        <v>196</v>
      </c>
      <c r="C195" s="25" t="n">
        <v>5217401</v>
      </c>
      <c r="D195" s="35" t="n">
        <v>2016</v>
      </c>
      <c r="E195" s="36" t="n">
        <f aca="false">IFERROR(VLOOKUP(B195,Ajustes_EDUCACAO!$A$2:$T$300,4,)+VLOOKUP(B195,Ajustes_EDUCACAO!$A$2:$T$300,5,),"SEM CERTIFICAÇÃO")</f>
        <v>46575117.83</v>
      </c>
      <c r="F195" s="37" t="n">
        <f aca="false">IF(M195=0,0,IF(E195="SEM CERTIFICAÇÃO",0,IFERROR(VLOOKUP(B195,Ajustes_FUNDEB!$A$2:$K$300,3,),0)))</f>
        <v>6115145.19</v>
      </c>
      <c r="G195" s="36" t="n">
        <f aca="false">IF(M195=0,0,IF(E195="SEM CERTIFICAÇÃO",0,IFERROR(VLOOKUP(B195,MDE_2016!$A$2:$E$300,5,),0)))</f>
        <v>942523.57</v>
      </c>
      <c r="H195" s="38" t="n">
        <f aca="false">IF(M195=0,0,IF(E195="SEM CERTIFICAÇÃO",0,IFERROR(((VLOOKUP(B195,Ajustes_EDUCACAO!$A$2:$J$300,6,) - G195)),0)))</f>
        <v>10560582.15</v>
      </c>
      <c r="I195" s="38" t="n">
        <f aca="false">IF(M195=0,0,IF(E195="SEM CERTIFICAÇÃO",0,IFERROR(VLOOKUP(B195,Ajustes_FUNDEB!$A$2:$K$300,5,),0)))</f>
        <v>4785275.08</v>
      </c>
      <c r="J195" s="37" t="n">
        <f aca="false">IF(M195=0,0,IF(E195="SEM CERTIFICAÇÃO",0,IFERROR(VLOOKUP(B195,Ajustes_FUNDEB!$A$2:$K$300,6,),0)))</f>
        <v>1318367.55</v>
      </c>
      <c r="K195" s="39" t="n">
        <f aca="false">IF(M195=0,0,IF(E195="SEM CERTIFICAÇÃO",0,IFERROR(VLOOKUP(B195,Ajustes_EDUCACAO!$A$2:$K$300,7,),0)))</f>
        <v>-1745294.13</v>
      </c>
      <c r="L195" s="40" t="n">
        <f aca="false">IFERROR(((G195+H195-K195)/E195*100),0)</f>
        <v>28.4452309886942</v>
      </c>
      <c r="M195" s="37" t="n">
        <f aca="false">IF(E195="SEM CERTIFICAÇÃO",0,IFERROR(VLOOKUP(B195,Ajustes_EDUCACAO!$A$2:$K$300,10,),0))</f>
        <v>28.45</v>
      </c>
    </row>
    <row r="196" customFormat="false" ht="13.8" hidden="false" customHeight="false" outlineLevel="0" collapsed="false">
      <c r="A196" s="33" t="n">
        <v>187</v>
      </c>
      <c r="B196" s="25" t="n">
        <v>197</v>
      </c>
      <c r="C196" s="25" t="n">
        <v>5217609</v>
      </c>
      <c r="D196" s="35" t="n">
        <v>2016</v>
      </c>
      <c r="E196" s="36" t="n">
        <f aca="false">IFERROR(VLOOKUP(B196,Ajustes_EDUCACAO!$A$2:$T$300,4,)+VLOOKUP(B196,Ajustes_EDUCACAO!$A$2:$T$300,5,),"SEM CERTIFICAÇÃO")</f>
        <v>63037834.75</v>
      </c>
      <c r="F196" s="37" t="n">
        <f aca="false">IF(M196=0,0,IF(E196="SEM CERTIFICAÇÃO",0,IFERROR(VLOOKUP(B196,Ajustes_FUNDEB!$A$2:$K$300,3,),0)))</f>
        <v>58467288.1</v>
      </c>
      <c r="G196" s="36" t="n">
        <f aca="false">IF(M196=0,0,IF(E196="SEM CERTIFICAÇÃO",0,IFERROR(VLOOKUP(B196,MDE_2016!$A$2:$E$300,5,),0)))</f>
        <v>0</v>
      </c>
      <c r="H196" s="38" t="n">
        <f aca="false">IF(M196=0,0,IF(E196="SEM CERTIFICAÇÃO",0,IFERROR(((VLOOKUP(B196,Ajustes_EDUCACAO!$A$2:$J$300,6,) - G196)),0)))</f>
        <v>76104392.94</v>
      </c>
      <c r="I196" s="38" t="n">
        <f aca="false">IF(M196=0,0,IF(E196="SEM CERTIFICAÇÃO",0,IFERROR(VLOOKUP(B196,Ajustes_FUNDEB!$A$2:$K$300,5,),0)))</f>
        <v>55553001.28</v>
      </c>
      <c r="J196" s="37" t="n">
        <f aca="false">IF(M196=0,0,IF(E196="SEM CERTIFICAÇÃO",0,IFERROR(VLOOKUP(B196,Ajustes_FUNDEB!$A$2:$K$300,6,),0)))</f>
        <v>13485099.85</v>
      </c>
      <c r="K196" s="39" t="n">
        <f aca="false">IF(M196=0,0,IF(E196="SEM CERTIFICAÇÃO",0,IFERROR(VLOOKUP(B196,Ajustes_EDUCACAO!$A$2:$K$300,7,),0)))</f>
        <v>51009305.56</v>
      </c>
      <c r="L196" s="40" t="n">
        <f aca="false">IFERROR(((G196+H196-K196)/E196*100),0)</f>
        <v>39.809564334695</v>
      </c>
      <c r="M196" s="37" t="n">
        <f aca="false">IF(E196="SEM CERTIFICAÇÃO",0,IFERROR(VLOOKUP(B196,Ajustes_EDUCACAO!$A$2:$K$300,10,),0))</f>
        <v>39.81</v>
      </c>
    </row>
    <row r="197" customFormat="false" ht="13.8" hidden="false" customHeight="false" outlineLevel="0" collapsed="false">
      <c r="A197" s="33" t="n">
        <v>188</v>
      </c>
      <c r="B197" s="25" t="n">
        <v>198</v>
      </c>
      <c r="C197" s="25" t="n">
        <v>5217708</v>
      </c>
      <c r="D197" s="35" t="n">
        <v>2016</v>
      </c>
      <c r="E197" s="36" t="n">
        <f aca="false">IFERROR(VLOOKUP(B197,Ajustes_EDUCACAO!$A$2:$T$300,4,)+VLOOKUP(B197,Ajustes_EDUCACAO!$A$2:$T$300,5,),"SEM CERTIFICAÇÃO")</f>
        <v>30124744.53</v>
      </c>
      <c r="F197" s="37" t="n">
        <f aca="false">IF(M197=0,0,IF(E197="SEM CERTIFICAÇÃO",0,IFERROR(VLOOKUP(B197,Ajustes_FUNDEB!$A$2:$K$300,3,),0)))</f>
        <v>5396180.7</v>
      </c>
      <c r="G197" s="36" t="n">
        <f aca="false">IF(M197=0,0,IF(E197="SEM CERTIFICAÇÃO",0,IFERROR(VLOOKUP(B197,MDE_2016!$A$2:$E$300,5,),0)))</f>
        <v>0</v>
      </c>
      <c r="H197" s="38" t="n">
        <f aca="false">IF(M197=0,0,IF(E197="SEM CERTIFICAÇÃO",0,IFERROR(((VLOOKUP(B197,Ajustes_EDUCACAO!$A$2:$J$300,6,) - G197)),0)))</f>
        <v>8432459.04</v>
      </c>
      <c r="I197" s="38" t="n">
        <f aca="false">IF(M197=0,0,IF(E197="SEM CERTIFICAÇÃO",0,IFERROR(VLOOKUP(B197,Ajustes_FUNDEB!$A$2:$K$300,5,),0)))</f>
        <v>5065938.76</v>
      </c>
      <c r="J197" s="37" t="n">
        <f aca="false">IF(M197=0,0,IF(E197="SEM CERTIFICAÇÃO",0,IFERROR(VLOOKUP(B197,Ajustes_FUNDEB!$A$2:$K$300,6,),0)))</f>
        <v>184667.03</v>
      </c>
      <c r="K197" s="39" t="n">
        <f aca="false">IF(M197=0,0,IF(E197="SEM CERTIFICAÇÃO",0,IFERROR(VLOOKUP(B197,Ajustes_EDUCACAO!$A$2:$K$300,7,),0)))</f>
        <v>588884.97</v>
      </c>
      <c r="L197" s="40" t="n">
        <f aca="false">IFERROR(((G197+H197-K197)/E197*100),0)</f>
        <v>26.0369812005838</v>
      </c>
      <c r="M197" s="37" t="n">
        <f aca="false">IF(E197="SEM CERTIFICAÇÃO",0,IFERROR(VLOOKUP(B197,Ajustes_EDUCACAO!$A$2:$K$300,10,),0))</f>
        <v>26.04</v>
      </c>
    </row>
    <row r="198" customFormat="false" ht="13.8" hidden="false" customHeight="false" outlineLevel="0" collapsed="false">
      <c r="A198" s="33" t="n">
        <v>189</v>
      </c>
      <c r="B198" s="25" t="n">
        <v>199</v>
      </c>
      <c r="C198" s="25" t="n">
        <v>5218003</v>
      </c>
      <c r="D198" s="35" t="n">
        <v>2016</v>
      </c>
      <c r="E198" s="36" t="n">
        <f aca="false">IFERROR(VLOOKUP(B198,Ajustes_EDUCACAO!$A$2:$T$300,4,)+VLOOKUP(B198,Ajustes_EDUCACAO!$A$2:$T$300,5,),"SEM CERTIFICAÇÃO")</f>
        <v>55996023.45</v>
      </c>
      <c r="F198" s="37" t="n">
        <f aca="false">IF(M198=0,0,IF(E198="SEM CERTIFICAÇÃO",0,IFERROR(VLOOKUP(B198,Ajustes_FUNDEB!$A$2:$K$300,3,),0)))</f>
        <v>16618220.9</v>
      </c>
      <c r="G198" s="36" t="n">
        <f aca="false">IF(M198=0,0,IF(E198="SEM CERTIFICAÇÃO",0,IFERROR(VLOOKUP(B198,MDE_2016!$A$2:$E$300,5,),0)))</f>
        <v>101884.86</v>
      </c>
      <c r="H198" s="38" t="n">
        <f aca="false">IF(M198=0,0,IF(E198="SEM CERTIFICAÇÃO",0,IFERROR(((VLOOKUP(B198,Ajustes_EDUCACAO!$A$2:$J$300,6,) - G198)),0)))</f>
        <v>26272937.4</v>
      </c>
      <c r="I198" s="38" t="n">
        <f aca="false">IF(M198=0,0,IF(E198="SEM CERTIFICAÇÃO",0,IFERROR(VLOOKUP(B198,Ajustes_FUNDEB!$A$2:$K$300,5,),0)))</f>
        <v>15798736.98</v>
      </c>
      <c r="J198" s="37" t="n">
        <f aca="false">IF(M198=0,0,IF(E198="SEM CERTIFICAÇÃO",0,IFERROR(VLOOKUP(B198,Ajustes_FUNDEB!$A$2:$K$300,6,),0)))</f>
        <v>275976.75</v>
      </c>
      <c r="K198" s="39" t="n">
        <f aca="false">IF(M198=0,0,IF(E198="SEM CERTIFICAÇÃO",0,IFERROR(VLOOKUP(B198,Ajustes_EDUCACAO!$A$2:$K$300,7,),0)))</f>
        <v>9217978.4</v>
      </c>
      <c r="L198" s="40" t="n">
        <f aca="false">IFERROR(((G198+H198-K198)/E198*100),0)</f>
        <v>30.6393968766723</v>
      </c>
      <c r="M198" s="37" t="n">
        <f aca="false">IF(E198="SEM CERTIFICAÇÃO",0,IFERROR(VLOOKUP(B198,Ajustes_EDUCACAO!$A$2:$K$300,10,),0))</f>
        <v>30.64</v>
      </c>
    </row>
    <row r="199" customFormat="false" ht="13.8" hidden="false" customHeight="false" outlineLevel="0" collapsed="false">
      <c r="A199" s="33" t="n">
        <v>190</v>
      </c>
      <c r="B199" s="25" t="n">
        <v>391</v>
      </c>
      <c r="C199" s="25" t="n">
        <v>5218052</v>
      </c>
      <c r="D199" s="35" t="n">
        <v>2016</v>
      </c>
      <c r="E199" s="36" t="n">
        <f aca="false">IFERROR(VLOOKUP(B199,Ajustes_EDUCACAO!$A$2:$T$300,4,)+VLOOKUP(B199,Ajustes_EDUCACAO!$A$2:$T$300,5,),"SEM CERTIFICAÇÃO")</f>
        <v>16717313.92</v>
      </c>
      <c r="F199" s="37" t="n">
        <f aca="false">IF(M199=0,0,IF(E199="SEM CERTIFICAÇÃO",0,IFERROR(VLOOKUP(B199,Ajustes_FUNDEB!$A$2:$K$300,3,),0)))</f>
        <v>1681502.16</v>
      </c>
      <c r="G199" s="36" t="n">
        <f aca="false">IF(M199=0,0,IF(E199="SEM CERTIFICAÇÃO",0,IFERROR(VLOOKUP(B199,MDE_2016!$A$2:$E$300,5,),0)))</f>
        <v>44572.03</v>
      </c>
      <c r="H199" s="38" t="n">
        <f aca="false">IF(M199=0,0,IF(E199="SEM CERTIFICAÇÃO",0,IFERROR(((VLOOKUP(B199,Ajustes_EDUCACAO!$A$2:$J$300,6,) - G199)),0)))</f>
        <v>3447517.89</v>
      </c>
      <c r="I199" s="38" t="n">
        <f aca="false">IF(M199=0,0,IF(E199="SEM CERTIFICAÇÃO",0,IFERROR(VLOOKUP(B199,Ajustes_FUNDEB!$A$2:$K$300,5,),0)))</f>
        <v>1409056.45</v>
      </c>
      <c r="J199" s="37" t="n">
        <f aca="false">IF(M199=0,0,IF(E199="SEM CERTIFICAÇÃO",0,IFERROR(VLOOKUP(B199,Ajustes_FUNDEB!$A$2:$K$300,6,),0)))</f>
        <v>254660.61</v>
      </c>
      <c r="K199" s="39" t="n">
        <f aca="false">IF(M199=0,0,IF(E199="SEM CERTIFICAÇÃO",0,IFERROR(VLOOKUP(B199,Ajustes_EDUCACAO!$A$2:$K$300,7,),0)))</f>
        <v>-1000504.42</v>
      </c>
      <c r="L199" s="40" t="n">
        <f aca="false">IFERROR(((G199+H199-K199)/E199*100),0)</f>
        <v>26.8739006846382</v>
      </c>
      <c r="M199" s="37" t="n">
        <f aca="false">IF(E199="SEM CERTIFICAÇÃO",0,IFERROR(VLOOKUP(B199,Ajustes_EDUCACAO!$A$2:$K$300,10,),0))</f>
        <v>26.87</v>
      </c>
    </row>
    <row r="200" customFormat="false" ht="13.8" hidden="false" customHeight="false" outlineLevel="0" collapsed="false">
      <c r="A200" s="33" t="n">
        <v>191</v>
      </c>
      <c r="B200" s="25" t="n">
        <v>200</v>
      </c>
      <c r="C200" s="25" t="n">
        <v>5218102</v>
      </c>
      <c r="D200" s="35" t="n">
        <v>2016</v>
      </c>
      <c r="E200" s="36" t="n">
        <f aca="false">IFERROR(VLOOKUP(B200,Ajustes_EDUCACAO!$A$2:$T$300,4,)+VLOOKUP(B200,Ajustes_EDUCACAO!$A$2:$T$300,5,),"SEM CERTIFICAÇÃO")</f>
        <v>17889345.84</v>
      </c>
      <c r="F200" s="37" t="n">
        <f aca="false">IF(M200=0,0,IF(E200="SEM CERTIFICAÇÃO",0,IFERROR(VLOOKUP(B200,Ajustes_FUNDEB!$A$2:$K$300,3,),0)))</f>
        <v>1506914.71</v>
      </c>
      <c r="G200" s="36" t="n">
        <f aca="false">IF(M200=0,0,IF(E200="SEM CERTIFICAÇÃO",0,IFERROR(VLOOKUP(B200,MDE_2016!$A$2:$E$300,5,),0)))</f>
        <v>246716.27</v>
      </c>
      <c r="H200" s="38" t="n">
        <f aca="false">IF(M200=0,0,IF(E200="SEM CERTIFICAÇÃO",0,IFERROR(((VLOOKUP(B200,Ajustes_EDUCACAO!$A$2:$J$300,6,) - G200)),0)))</f>
        <v>3055495.27</v>
      </c>
      <c r="I200" s="38" t="n">
        <f aca="false">IF(M200=0,0,IF(E200="SEM CERTIFICAÇÃO",0,IFERROR(VLOOKUP(B200,Ajustes_FUNDEB!$A$2:$K$300,5,),0)))</f>
        <v>1506914.71</v>
      </c>
      <c r="J200" s="37" t="n">
        <f aca="false">IF(M200=0,0,IF(E200="SEM CERTIFICAÇÃO",0,IFERROR(VLOOKUP(B200,Ajustes_FUNDEB!$A$2:$K$300,6,),0)))</f>
        <v>804.75</v>
      </c>
      <c r="K200" s="39" t="n">
        <f aca="false">IF(M200=0,0,IF(E200="SEM CERTIFICAÇÃO",0,IFERROR(VLOOKUP(B200,Ajustes_EDUCACAO!$A$2:$K$300,7,),0)))</f>
        <v>-1524781.05</v>
      </c>
      <c r="L200" s="40" t="n">
        <f aca="false">IFERROR(((G200+H200-K200)/E200*100),0)</f>
        <v>26.9824991543682</v>
      </c>
      <c r="M200" s="37" t="n">
        <f aca="false">IF(E200="SEM CERTIFICAÇÃO",0,IFERROR(VLOOKUP(B200,Ajustes_EDUCACAO!$A$2:$K$300,10,),0))</f>
        <v>26.98</v>
      </c>
    </row>
    <row r="201" customFormat="false" ht="13.8" hidden="false" customHeight="false" outlineLevel="0" collapsed="false">
      <c r="A201" s="33" t="n">
        <v>192</v>
      </c>
      <c r="B201" s="25" t="n">
        <v>201</v>
      </c>
      <c r="C201" s="25" t="n">
        <v>5218300</v>
      </c>
      <c r="D201" s="35" t="n">
        <v>2016</v>
      </c>
      <c r="E201" s="36" t="n">
        <f aca="false">IFERROR(VLOOKUP(B201,Ajustes_EDUCACAO!$A$2:$T$300,4,)+VLOOKUP(B201,Ajustes_EDUCACAO!$A$2:$T$300,5,),"SEM CERTIFICAÇÃO")</f>
        <v>38172067.69</v>
      </c>
      <c r="F201" s="37" t="n">
        <f aca="false">IF(M201=0,0,IF(E201="SEM CERTIFICAÇÃO",0,IFERROR(VLOOKUP(B201,Ajustes_FUNDEB!$A$2:$K$300,3,),0)))</f>
        <v>14852730.91</v>
      </c>
      <c r="G201" s="36" t="n">
        <f aca="false">IF(M201=0,0,IF(E201="SEM CERTIFICAÇÃO",0,IFERROR(VLOOKUP(B201,MDE_2016!$A$2:$E$300,5,),0)))</f>
        <v>266042.67</v>
      </c>
      <c r="H201" s="38" t="n">
        <f aca="false">IF(M201=0,0,IF(E201="SEM CERTIFICAÇÃO",0,IFERROR(((VLOOKUP(B201,Ajustes_EDUCACAO!$A$2:$J$300,6,) - G201)),0)))</f>
        <v>20636767.66</v>
      </c>
      <c r="I201" s="38" t="n">
        <f aca="false">IF(M201=0,0,IF(E201="SEM CERTIFICAÇÃO",0,IFERROR(VLOOKUP(B201,Ajustes_FUNDEB!$A$2:$K$300,5,),0)))</f>
        <v>12530510.92</v>
      </c>
      <c r="J201" s="37" t="n">
        <f aca="false">IF(M201=0,0,IF(E201="SEM CERTIFICAÇÃO",0,IFERROR(VLOOKUP(B201,Ajustes_FUNDEB!$A$2:$K$300,6,),0)))</f>
        <v>2537854.12</v>
      </c>
      <c r="K201" s="39" t="n">
        <f aca="false">IF(M201=0,0,IF(E201="SEM CERTIFICAÇÃO",0,IFERROR(VLOOKUP(B201,Ajustes_EDUCACAO!$A$2:$K$300,7,),0)))</f>
        <v>9225476.24</v>
      </c>
      <c r="L201" s="40" t="n">
        <f aca="false">IFERROR(((G201+H201-K201)/E201*100),0)</f>
        <v>30.5913061478174</v>
      </c>
      <c r="M201" s="37" t="n">
        <f aca="false">IF(E201="SEM CERTIFICAÇÃO",0,IFERROR(VLOOKUP(B201,Ajustes_EDUCACAO!$A$2:$K$300,10,),0))</f>
        <v>30.59</v>
      </c>
    </row>
    <row r="202" customFormat="false" ht="13.8" hidden="false" customHeight="false" outlineLevel="0" collapsed="false">
      <c r="A202" s="33" t="n">
        <v>193</v>
      </c>
      <c r="B202" s="25" t="n">
        <v>296</v>
      </c>
      <c r="C202" s="25" t="n">
        <v>5218391</v>
      </c>
      <c r="D202" s="35" t="n">
        <v>2016</v>
      </c>
      <c r="E202" s="36" t="n">
        <f aca="false">IFERROR(VLOOKUP(B202,Ajustes_EDUCACAO!$A$2:$T$300,4,)+VLOOKUP(B202,Ajustes_EDUCACAO!$A$2:$T$300,5,),"SEM CERTIFICAÇÃO")</f>
        <v>11194135.53</v>
      </c>
      <c r="F202" s="37" t="n">
        <f aca="false">IF(M202=0,0,IF(E202="SEM CERTIFICAÇÃO",0,IFERROR(VLOOKUP(B202,Ajustes_FUNDEB!$A$2:$K$300,3,),0)))</f>
        <v>424550.96</v>
      </c>
      <c r="G202" s="36" t="n">
        <f aca="false">IF(M202=0,0,IF(E202="SEM CERTIFICAÇÃO",0,IFERROR(VLOOKUP(B202,MDE_2016!$A$2:$E$300,5,),0)))</f>
        <v>0</v>
      </c>
      <c r="H202" s="38" t="n">
        <f aca="false">IF(M202=0,0,IF(E202="SEM CERTIFICAÇÃO",0,IFERROR(((VLOOKUP(B202,Ajustes_EDUCACAO!$A$2:$J$300,6,) - G202)),0)))</f>
        <v>1566147.21</v>
      </c>
      <c r="I202" s="38" t="n">
        <f aca="false">IF(M202=0,0,IF(E202="SEM CERTIFICAÇÃO",0,IFERROR(VLOOKUP(B202,Ajustes_FUNDEB!$A$2:$K$300,5,),0)))</f>
        <v>424550.96</v>
      </c>
      <c r="J202" s="37" t="n">
        <f aca="false">IF(M202=0,0,IF(E202="SEM CERTIFICAÇÃO",0,IFERROR(VLOOKUP(B202,Ajustes_FUNDEB!$A$2:$K$300,6,),0)))</f>
        <v>22081.26</v>
      </c>
      <c r="K202" s="39" t="n">
        <f aca="false">IF(M202=0,0,IF(E202="SEM CERTIFICAÇÃO",0,IFERROR(VLOOKUP(B202,Ajustes_EDUCACAO!$A$2:$K$300,7,),0)))</f>
        <v>-1470776.59</v>
      </c>
      <c r="L202" s="40" t="n">
        <f aca="false">IFERROR(((G202+H202-K202)/E202*100),0)</f>
        <v>27.1295964914943</v>
      </c>
      <c r="M202" s="37" t="n">
        <f aca="false">IF(E202="SEM CERTIFICAÇÃO",0,IFERROR(VLOOKUP(B202,Ajustes_EDUCACAO!$A$2:$K$300,10,),0))</f>
        <v>27.13</v>
      </c>
    </row>
    <row r="203" customFormat="false" ht="13.8" hidden="false" customHeight="false" outlineLevel="0" collapsed="false">
      <c r="A203" s="33" t="n">
        <v>194</v>
      </c>
      <c r="B203" s="25" t="n">
        <v>248</v>
      </c>
      <c r="C203" s="25" t="n">
        <v>5218508</v>
      </c>
      <c r="D203" s="35" t="n">
        <v>2016</v>
      </c>
      <c r="E203" s="36" t="n">
        <f aca="false">IFERROR(VLOOKUP(B203,Ajustes_EDUCACAO!$A$2:$T$300,4,)+VLOOKUP(B203,Ajustes_EDUCACAO!$A$2:$T$300,5,),"SEM CERTIFICAÇÃO")</f>
        <v>92341758.52</v>
      </c>
      <c r="F203" s="37" t="n">
        <f aca="false">IF(M203=0,0,IF(E203="SEM CERTIFICAÇÃO",0,IFERROR(VLOOKUP(B203,Ajustes_FUNDEB!$A$2:$K$300,3,),0)))</f>
        <v>19987595.06</v>
      </c>
      <c r="G203" s="36" t="n">
        <f aca="false">IF(M203=0,0,IF(E203="SEM CERTIFICAÇÃO",0,IFERROR(VLOOKUP(B203,MDE_2016!$A$2:$E$300,5,),0)))</f>
        <v>0</v>
      </c>
      <c r="H203" s="38" t="n">
        <f aca="false">IF(M203=0,0,IF(E203="SEM CERTIFICAÇÃO",0,IFERROR(((VLOOKUP(B203,Ajustes_EDUCACAO!$A$2:$J$300,6,) - G203)),0)))</f>
        <v>36061920.27</v>
      </c>
      <c r="I203" s="38" t="n">
        <f aca="false">IF(M203=0,0,IF(E203="SEM CERTIFICAÇÃO",0,IFERROR(VLOOKUP(B203,Ajustes_FUNDEB!$A$2:$K$300,5,),0)))</f>
        <v>19987595.06</v>
      </c>
      <c r="J203" s="37" t="n">
        <f aca="false">IF(M203=0,0,IF(E203="SEM CERTIFICAÇÃO",0,IFERROR(VLOOKUP(B203,Ajustes_FUNDEB!$A$2:$K$300,6,),0)))</f>
        <v>760025.31</v>
      </c>
      <c r="K203" s="39" t="n">
        <f aca="false">IF(M203=0,0,IF(E203="SEM CERTIFICAÇÃO",0,IFERROR(VLOOKUP(B203,Ajustes_EDUCACAO!$A$2:$K$300,7,),0)))</f>
        <v>7177456.66</v>
      </c>
      <c r="L203" s="40" t="n">
        <f aca="false">IFERROR(((G203+H203-K203)/E203*100),0)</f>
        <v>31.2799583557248</v>
      </c>
      <c r="M203" s="37" t="n">
        <f aca="false">IF(E203="SEM CERTIFICAÇÃO",0,IFERROR(VLOOKUP(B203,Ajustes_EDUCACAO!$A$2:$K$300,10,),0))</f>
        <v>31.28</v>
      </c>
    </row>
    <row r="204" customFormat="false" ht="13.8" hidden="false" customHeight="false" outlineLevel="0" collapsed="false">
      <c r="A204" s="33" t="n">
        <v>195</v>
      </c>
      <c r="B204" s="25" t="n">
        <v>202</v>
      </c>
      <c r="C204" s="25" t="n">
        <v>5218607</v>
      </c>
      <c r="D204" s="35" t="n">
        <v>2016</v>
      </c>
      <c r="E204" s="36" t="n">
        <f aca="false">IFERROR(VLOOKUP(B204,Ajustes_EDUCACAO!$A$2:$T$300,4,)+VLOOKUP(B204,Ajustes_EDUCACAO!$A$2:$T$300,5,),"SEM CERTIFICAÇÃO")</f>
        <v>16045547.55</v>
      </c>
      <c r="F204" s="37" t="n">
        <f aca="false">IF(M204=0,0,IF(E204="SEM CERTIFICAÇÃO",0,IFERROR(VLOOKUP(B204,Ajustes_FUNDEB!$A$2:$K$300,3,),0)))</f>
        <v>3730669.73</v>
      </c>
      <c r="G204" s="36" t="n">
        <f aca="false">IF(M204=0,0,IF(E204="SEM CERTIFICAÇÃO",0,IFERROR(VLOOKUP(B204,MDE_2016!$A$2:$E$300,5,),0)))</f>
        <v>0</v>
      </c>
      <c r="H204" s="38" t="n">
        <f aca="false">IF(M204=0,0,IF(E204="SEM CERTIFICAÇÃO",0,IFERROR(((VLOOKUP(B204,Ajustes_EDUCACAO!$A$2:$J$300,6,) - G204)),0)))</f>
        <v>6080312.81</v>
      </c>
      <c r="I204" s="38" t="n">
        <f aca="false">IF(M204=0,0,IF(E204="SEM CERTIFICAÇÃO",0,IFERROR(VLOOKUP(B204,Ajustes_FUNDEB!$A$2:$K$300,5,),0)))</f>
        <v>2157650.67</v>
      </c>
      <c r="J204" s="37" t="n">
        <f aca="false">IF(M204=0,0,IF(E204="SEM CERTIFICAÇÃO",0,IFERROR(VLOOKUP(B204,Ajustes_FUNDEB!$A$2:$K$300,6,),0)))</f>
        <v>1526021.83</v>
      </c>
      <c r="K204" s="39" t="n">
        <f aca="false">IF(M204=0,0,IF(E204="SEM CERTIFICAÇÃO",0,IFERROR(VLOOKUP(B204,Ajustes_EDUCACAO!$A$2:$K$300,7,),0)))</f>
        <v>1024584.19</v>
      </c>
      <c r="L204" s="40" t="n">
        <f aca="false">IFERROR(((G204+H204-K204)/E204*100),0)</f>
        <v>31.508607632402</v>
      </c>
      <c r="M204" s="37" t="n">
        <f aca="false">IF(E204="SEM CERTIFICAÇÃO",0,IFERROR(VLOOKUP(B204,Ajustes_EDUCACAO!$A$2:$K$300,10,),0))</f>
        <v>31.51</v>
      </c>
    </row>
    <row r="205" customFormat="false" ht="13.8" hidden="false" customHeight="false" outlineLevel="0" collapsed="false">
      <c r="A205" s="33" t="n">
        <v>196</v>
      </c>
      <c r="B205" s="25" t="n">
        <v>203</v>
      </c>
      <c r="C205" s="25" t="n">
        <v>5218706</v>
      </c>
      <c r="D205" s="35" t="n">
        <v>2016</v>
      </c>
      <c r="E205" s="36" t="n">
        <f aca="false">IFERROR(VLOOKUP(B205,Ajustes_EDUCACAO!$A$2:$T$300,4,)+VLOOKUP(B205,Ajustes_EDUCACAO!$A$2:$T$300,5,),"SEM CERTIFICAÇÃO")</f>
        <v>12206660.31</v>
      </c>
      <c r="F205" s="37" t="n">
        <f aca="false">IF(M205=0,0,IF(E205="SEM CERTIFICAÇÃO",0,IFERROR(VLOOKUP(B205,Ajustes_FUNDEB!$A$2:$K$300,3,),0)))</f>
        <v>1746104.77</v>
      </c>
      <c r="G205" s="36" t="n">
        <f aca="false">IF(M205=0,0,IF(E205="SEM CERTIFICAÇÃO",0,IFERROR(VLOOKUP(B205,MDE_2016!$A$2:$E$300,5,),0)))</f>
        <v>66452.34</v>
      </c>
      <c r="H205" s="38" t="n">
        <f aca="false">IF(M205=0,0,IF(E205="SEM CERTIFICAÇÃO",0,IFERROR(((VLOOKUP(B205,Ajustes_EDUCACAO!$A$2:$J$300,6,) - G205)),0)))</f>
        <v>2729313.16</v>
      </c>
      <c r="I205" s="38" t="n">
        <f aca="false">IF(M205=0,0,IF(E205="SEM CERTIFICAÇÃO",0,IFERROR(VLOOKUP(B205,Ajustes_FUNDEB!$A$2:$K$300,5,),0)))</f>
        <v>1571907.52</v>
      </c>
      <c r="J205" s="37" t="n">
        <f aca="false">IF(M205=0,0,IF(E205="SEM CERTIFICAÇÃO",0,IFERROR(VLOOKUP(B205,Ajustes_FUNDEB!$A$2:$K$300,6,),0)))</f>
        <v>150406.54</v>
      </c>
      <c r="K205" s="39" t="n">
        <f aca="false">IF(M205=0,0,IF(E205="SEM CERTIFICAÇÃO",0,IFERROR(VLOOKUP(B205,Ajustes_EDUCACAO!$A$2:$K$300,7,),0)))</f>
        <v>-378687.43</v>
      </c>
      <c r="L205" s="40" t="n">
        <f aca="false">IFERROR(((G205+H205-K205)/E205*100),0)</f>
        <v>26.0059086546335</v>
      </c>
      <c r="M205" s="37" t="n">
        <f aca="false">IF(E205="SEM CERTIFICAÇÃO",0,IFERROR(VLOOKUP(B205,Ajustes_EDUCACAO!$A$2:$K$300,10,),0))</f>
        <v>26.01</v>
      </c>
    </row>
    <row r="206" customFormat="false" ht="13.8" hidden="false" customHeight="false" outlineLevel="0" collapsed="false">
      <c r="A206" s="33" t="n">
        <v>197</v>
      </c>
      <c r="B206" s="25" t="n">
        <v>204</v>
      </c>
      <c r="C206" s="25" t="n">
        <v>5218789</v>
      </c>
      <c r="D206" s="35" t="n">
        <v>2016</v>
      </c>
      <c r="E206" s="36" t="n">
        <f aca="false">IFERROR(VLOOKUP(B206,Ajustes_EDUCACAO!$A$2:$T$300,4,)+VLOOKUP(B206,Ajustes_EDUCACAO!$A$2:$T$300,5,),"SEM CERTIFICAÇÃO")</f>
        <v>21224809.72</v>
      </c>
      <c r="F206" s="37" t="n">
        <f aca="false">IF(M206=0,0,IF(E206="SEM CERTIFICAÇÃO",0,IFERROR(VLOOKUP(B206,Ajustes_FUNDEB!$A$2:$K$300,3,),0)))</f>
        <v>2591162.08</v>
      </c>
      <c r="G206" s="36" t="n">
        <f aca="false">IF(M206=0,0,IF(E206="SEM CERTIFICAÇÃO",0,IFERROR(VLOOKUP(B206,MDE_2016!$A$2:$E$300,5,),0)))</f>
        <v>1213390.52</v>
      </c>
      <c r="H206" s="38" t="n">
        <f aca="false">IF(M206=0,0,IF(E206="SEM CERTIFICAÇÃO",0,IFERROR(((VLOOKUP(B206,Ajustes_EDUCACAO!$A$2:$J$300,6,) - G206)),0)))</f>
        <v>4239410.96</v>
      </c>
      <c r="I206" s="38" t="n">
        <f aca="false">IF(M206=0,0,IF(E206="SEM CERTIFICAÇÃO",0,IFERROR(VLOOKUP(B206,Ajustes_FUNDEB!$A$2:$K$300,5,),0)))</f>
        <v>2013327.11</v>
      </c>
      <c r="J206" s="37" t="n">
        <f aca="false">IF(M206=0,0,IF(E206="SEM CERTIFICAÇÃO",0,IFERROR(VLOOKUP(B206,Ajustes_FUNDEB!$A$2:$K$300,6,),0)))</f>
        <v>628888.06</v>
      </c>
      <c r="K206" s="39" t="n">
        <f aca="false">IF(M206=0,0,IF(E206="SEM CERTIFICAÇÃO",0,IFERROR(VLOOKUP(B206,Ajustes_EDUCACAO!$A$2:$K$300,7,),0)))</f>
        <v>-20799.64</v>
      </c>
      <c r="L206" s="40" t="n">
        <f aca="false">IFERROR(((G206+H206-K206)/E206*100),0)</f>
        <v>25.7886934780964</v>
      </c>
      <c r="M206" s="37" t="n">
        <f aca="false">IF(E206="SEM CERTIFICAÇÃO",0,IFERROR(VLOOKUP(B206,Ajustes_EDUCACAO!$A$2:$K$300,10,),0))</f>
        <v>25.79</v>
      </c>
    </row>
    <row r="207" customFormat="false" ht="13.8" hidden="false" customHeight="false" outlineLevel="0" collapsed="false">
      <c r="A207" s="33" t="n">
        <v>198</v>
      </c>
      <c r="B207" s="25" t="n">
        <v>205</v>
      </c>
      <c r="C207" s="25" t="n">
        <v>5218805</v>
      </c>
      <c r="D207" s="35" t="n">
        <v>2016</v>
      </c>
      <c r="E207" s="36" t="n">
        <f aca="false">IFERROR(VLOOKUP(B207,Ajustes_EDUCACAO!$A$2:$T$300,4,)+VLOOKUP(B207,Ajustes_EDUCACAO!$A$2:$T$300,5,),"SEM CERTIFICAÇÃO")</f>
        <v>418576585.32</v>
      </c>
      <c r="F207" s="37" t="n">
        <f aca="false">IF(M207=0,0,IF(E207="SEM CERTIFICAÇÃO",0,IFERROR(VLOOKUP(B207,Ajustes_FUNDEB!$A$2:$K$300,3,),0)))</f>
        <v>82889110.95</v>
      </c>
      <c r="G207" s="36" t="n">
        <f aca="false">IF(M207=0,0,IF(E207="SEM CERTIFICAÇÃO",0,IFERROR(VLOOKUP(B207,MDE_2016!$A$2:$E$300,5,),0)))</f>
        <v>11885173.99</v>
      </c>
      <c r="H207" s="38" t="n">
        <f aca="false">IF(M207=0,0,IF(E207="SEM CERTIFICAÇÃO",0,IFERROR(((VLOOKUP(B207,Ajustes_EDUCACAO!$A$2:$J$300,6,) - G207)),0)))</f>
        <v>132732758.74</v>
      </c>
      <c r="I207" s="38" t="n">
        <f aca="false">IF(M207=0,0,IF(E207="SEM CERTIFICAÇÃO",0,IFERROR(VLOOKUP(B207,Ajustes_FUNDEB!$A$2:$K$300,5,),0)))</f>
        <v>77585414.77</v>
      </c>
      <c r="J207" s="37" t="n">
        <f aca="false">IF(M207=0,0,IF(E207="SEM CERTIFICAÇÃO",0,IFERROR(VLOOKUP(B207,Ajustes_FUNDEB!$A$2:$K$300,6,),0)))</f>
        <v>2854010.72</v>
      </c>
      <c r="K207" s="39" t="n">
        <f aca="false">IF(M207=0,0,IF(E207="SEM CERTIFICAÇÃO",0,IFERROR(VLOOKUP(B207,Ajustes_EDUCACAO!$A$2:$K$300,7,),0)))</f>
        <v>27540630.07</v>
      </c>
      <c r="L207" s="40" t="n">
        <f aca="false">IFERROR(((G207+H207-K207)/E207*100),0)</f>
        <v>27.9703420511434</v>
      </c>
      <c r="M207" s="37" t="n">
        <f aca="false">IF(E207="SEM CERTIFICAÇÃO",0,IFERROR(VLOOKUP(B207,Ajustes_EDUCACAO!$A$2:$K$300,10,),0))</f>
        <v>27.97</v>
      </c>
    </row>
    <row r="208" customFormat="false" ht="13.8" hidden="false" customHeight="false" outlineLevel="0" collapsed="false">
      <c r="A208" s="33" t="n">
        <v>199</v>
      </c>
      <c r="B208" s="25" t="n">
        <v>207</v>
      </c>
      <c r="C208" s="25" t="n">
        <v>5218904</v>
      </c>
      <c r="D208" s="35" t="n">
        <v>2016</v>
      </c>
      <c r="E208" s="36" t="n">
        <f aca="false">IFERROR(VLOOKUP(B208,Ajustes_EDUCACAO!$A$2:$T$300,4,)+VLOOKUP(B208,Ajustes_EDUCACAO!$A$2:$T$300,5,),"SEM CERTIFICAÇÃO")</f>
        <v>30500546.16</v>
      </c>
      <c r="F208" s="37" t="n">
        <f aca="false">IF(M208=0,0,IF(E208="SEM CERTIFICAÇÃO",0,IFERROR(VLOOKUP(B208,Ajustes_FUNDEB!$A$2:$K$300,3,),0)))</f>
        <v>7773315.67</v>
      </c>
      <c r="G208" s="36" t="n">
        <f aca="false">IF(M208=0,0,IF(E208="SEM CERTIFICAÇÃO",0,IFERROR(VLOOKUP(B208,MDE_2016!$A$2:$E$300,5,),0)))</f>
        <v>41592.12</v>
      </c>
      <c r="H208" s="38" t="n">
        <f aca="false">IF(M208=0,0,IF(E208="SEM CERTIFICAÇÃO",0,IFERROR(((VLOOKUP(B208,Ajustes_EDUCACAO!$A$2:$J$300,6,) - G208)),0)))</f>
        <v>12153359.34</v>
      </c>
      <c r="I208" s="38" t="n">
        <f aca="false">IF(M208=0,0,IF(E208="SEM CERTIFICAÇÃO",0,IFERROR(VLOOKUP(B208,Ajustes_FUNDEB!$A$2:$K$300,5,),0)))</f>
        <v>7835008.94</v>
      </c>
      <c r="J208" s="37" t="n">
        <f aca="false">IF(M208=0,0,IF(E208="SEM CERTIFICAÇÃO",0,IFERROR(VLOOKUP(B208,Ajustes_FUNDEB!$A$2:$K$300,6,),0)))</f>
        <v>138718.15</v>
      </c>
      <c r="K208" s="39" t="n">
        <f aca="false">IF(M208=0,0,IF(E208="SEM CERTIFICAÇÃO",0,IFERROR(VLOOKUP(B208,Ajustes_EDUCACAO!$A$2:$K$300,7,),0)))</f>
        <v>3187511.23</v>
      </c>
      <c r="L208" s="40" t="n">
        <f aca="false">IFERROR(((G208+H208-K208)/E208*100),0)</f>
        <v>29.5320620907859</v>
      </c>
      <c r="M208" s="37" t="n">
        <f aca="false">IF(E208="SEM CERTIFICAÇÃO",0,IFERROR(VLOOKUP(B208,Ajustes_EDUCACAO!$A$2:$K$300,10,),0))</f>
        <v>29.53</v>
      </c>
    </row>
    <row r="209" customFormat="false" ht="13.8" hidden="false" customHeight="false" outlineLevel="0" collapsed="false">
      <c r="A209" s="33" t="n">
        <v>200</v>
      </c>
      <c r="B209" s="25" t="n">
        <v>208</v>
      </c>
      <c r="C209" s="25" t="n">
        <v>5219001</v>
      </c>
      <c r="D209" s="35" t="n">
        <v>2016</v>
      </c>
      <c r="E209" s="36" t="n">
        <f aca="false">IFERROR(VLOOKUP(B209,Ajustes_EDUCACAO!$A$2:$T$300,4,)+VLOOKUP(B209,Ajustes_EDUCACAO!$A$2:$T$300,5,),"SEM CERTIFICAÇÃO")</f>
        <v>12636706.98</v>
      </c>
      <c r="F209" s="37" t="n">
        <f aca="false">IF(M209=0,0,IF(E209="SEM CERTIFICAÇÃO",0,IFERROR(VLOOKUP(B209,Ajustes_FUNDEB!$A$2:$K$300,3,),0)))</f>
        <v>2348118.36</v>
      </c>
      <c r="G209" s="36" t="n">
        <f aca="false">IF(M209=0,0,IF(E209="SEM CERTIFICAÇÃO",0,IFERROR(VLOOKUP(B209,MDE_2016!$A$2:$E$300,5,),0)))</f>
        <v>360</v>
      </c>
      <c r="H209" s="38" t="n">
        <f aca="false">IF(M209=0,0,IF(E209="SEM CERTIFICAÇÃO",0,IFERROR(((VLOOKUP(B209,Ajustes_EDUCACAO!$A$2:$J$300,6,) - G209)),0)))</f>
        <v>4244439.63</v>
      </c>
      <c r="I209" s="38" t="n">
        <f aca="false">IF(M209=0,0,IF(E209="SEM CERTIFICAÇÃO",0,IFERROR(VLOOKUP(B209,Ajustes_FUNDEB!$A$2:$K$300,5,),0)))</f>
        <v>1529849.14</v>
      </c>
      <c r="J209" s="37" t="n">
        <f aca="false">IF(M209=0,0,IF(E209="SEM CERTIFICAÇÃO",0,IFERROR(VLOOKUP(B209,Ajustes_FUNDEB!$A$2:$K$300,6,),0)))</f>
        <v>903665.91</v>
      </c>
      <c r="K209" s="39" t="n">
        <f aca="false">IF(M209=0,0,IF(E209="SEM CERTIFICAÇÃO",0,IFERROR(VLOOKUP(B209,Ajustes_EDUCACAO!$A$2:$K$300,7,),0)))</f>
        <v>395386.79</v>
      </c>
      <c r="L209" s="40" t="n">
        <f aca="false">IFERROR(((G209+H209-K209)/E209*100),0)</f>
        <v>30.4621516198202</v>
      </c>
      <c r="M209" s="37" t="n">
        <f aca="false">IF(E209="SEM CERTIFICAÇÃO",0,IFERROR(VLOOKUP(B209,Ajustes_EDUCACAO!$A$2:$K$300,10,),0))</f>
        <v>30.46</v>
      </c>
    </row>
    <row r="210" customFormat="false" ht="13.8" hidden="false" customHeight="false" outlineLevel="0" collapsed="false">
      <c r="A210" s="33" t="n">
        <v>201</v>
      </c>
      <c r="B210" s="25" t="n">
        <v>209</v>
      </c>
      <c r="C210" s="25" t="n">
        <v>5219100</v>
      </c>
      <c r="D210" s="35" t="n">
        <v>2016</v>
      </c>
      <c r="E210" s="36" t="n">
        <f aca="false">IFERROR(VLOOKUP(B210,Ajustes_EDUCACAO!$A$2:$T$300,4,)+VLOOKUP(B210,Ajustes_EDUCACAO!$A$2:$T$300,5,),"SEM CERTIFICAÇÃO")</f>
        <v>11809034.59</v>
      </c>
      <c r="F210" s="37" t="n">
        <f aca="false">IF(M210=0,0,IF(E210="SEM CERTIFICAÇÃO",0,IFERROR(VLOOKUP(B210,Ajustes_FUNDEB!$A$2:$K$300,3,),0)))</f>
        <v>2743680.73</v>
      </c>
      <c r="G210" s="36" t="n">
        <f aca="false">IF(M210=0,0,IF(E210="SEM CERTIFICAÇÃO",0,IFERROR(VLOOKUP(B210,MDE_2016!$A$2:$E$300,5,),0)))</f>
        <v>64409.33</v>
      </c>
      <c r="H210" s="38" t="n">
        <f aca="false">IF(M210=0,0,IF(E210="SEM CERTIFICAÇÃO",0,IFERROR(((VLOOKUP(B210,Ajustes_EDUCACAO!$A$2:$J$300,6,) - G210)),0)))</f>
        <v>3926709.22</v>
      </c>
      <c r="I210" s="38" t="n">
        <f aca="false">IF(M210=0,0,IF(E210="SEM CERTIFICAÇÃO",0,IFERROR(VLOOKUP(B210,Ajustes_FUNDEB!$A$2:$K$300,5,),0)))</f>
        <v>1682764.69</v>
      </c>
      <c r="J210" s="37" t="n">
        <f aca="false">IF(M210=0,0,IF(E210="SEM CERTIFICAÇÃO",0,IFERROR(VLOOKUP(B210,Ajustes_FUNDEB!$A$2:$K$300,6,),0)))</f>
        <v>993105.15</v>
      </c>
      <c r="K210" s="39" t="n">
        <f aca="false">IF(M210=0,0,IF(E210="SEM CERTIFICAÇÃO",0,IFERROR(VLOOKUP(B210,Ajustes_EDUCACAO!$A$2:$K$300,7,),0)))</f>
        <v>695726.56</v>
      </c>
      <c r="L210" s="40" t="n">
        <f aca="false">IFERROR(((G210+H210-K210)/E210*100),0)</f>
        <v>27.9056849642101</v>
      </c>
      <c r="M210" s="37" t="n">
        <f aca="false">IF(E210="SEM CERTIFICAÇÃO",0,IFERROR(VLOOKUP(B210,Ajustes_EDUCACAO!$A$2:$K$300,10,),0))</f>
        <v>27.91</v>
      </c>
    </row>
    <row r="211" customFormat="false" ht="13.8" hidden="false" customHeight="false" outlineLevel="0" collapsed="false">
      <c r="A211" s="33" t="n">
        <v>202</v>
      </c>
      <c r="B211" s="25" t="n">
        <v>210</v>
      </c>
      <c r="C211" s="25" t="n">
        <v>5219209</v>
      </c>
      <c r="D211" s="35" t="n">
        <v>2016</v>
      </c>
      <c r="E211" s="36" t="n">
        <f aca="false">IFERROR(VLOOKUP(B211,Ajustes_EDUCACAO!$A$2:$T$300,4,)+VLOOKUP(B211,Ajustes_EDUCACAO!$A$2:$T$300,5,),"SEM CERTIFICAÇÃO")</f>
        <v>12657123.09</v>
      </c>
      <c r="F211" s="37" t="n">
        <f aca="false">IF(M211=0,0,IF(E211="SEM CERTIFICAÇÃO",0,IFERROR(VLOOKUP(B211,Ajustes_FUNDEB!$A$2:$K$300,3,),0)))</f>
        <v>802632.18</v>
      </c>
      <c r="G211" s="36" t="n">
        <f aca="false">IF(M211=0,0,IF(E211="SEM CERTIFICAÇÃO",0,IFERROR(VLOOKUP(B211,MDE_2016!$A$2:$E$300,5,),0)))</f>
        <v>0</v>
      </c>
      <c r="H211" s="38" t="n">
        <f aca="false">IF(M211=0,0,IF(E211="SEM CERTIFICAÇÃO",0,IFERROR(((VLOOKUP(B211,Ajustes_EDUCACAO!$A$2:$J$300,6,) - G211)),0)))</f>
        <v>1692818.99</v>
      </c>
      <c r="I211" s="38" t="n">
        <f aca="false">IF(M211=0,0,IF(E211="SEM CERTIFICAÇÃO",0,IFERROR(VLOOKUP(B211,Ajustes_FUNDEB!$A$2:$K$300,5,),0)))</f>
        <v>718260.8</v>
      </c>
      <c r="J211" s="37" t="n">
        <f aca="false">IF(M211=0,0,IF(E211="SEM CERTIFICAÇÃO",0,IFERROR(VLOOKUP(B211,Ajustes_FUNDEB!$A$2:$K$300,6,),0)))</f>
        <v>106649.28</v>
      </c>
      <c r="K211" s="39" t="n">
        <f aca="false">IF(M211=0,0,IF(E211="SEM CERTIFICAÇÃO",0,IFERROR(VLOOKUP(B211,Ajustes_EDUCACAO!$A$2:$K$300,7,),0)))</f>
        <v>-1511590.94</v>
      </c>
      <c r="L211" s="40" t="n">
        <f aca="false">IFERROR(((G211+H211-K211)/E211*100),0)</f>
        <v>25.3170480148977</v>
      </c>
      <c r="M211" s="37" t="n">
        <f aca="false">IF(E211="SEM CERTIFICAÇÃO",0,IFERROR(VLOOKUP(B211,Ajustes_EDUCACAO!$A$2:$K$300,10,),0))</f>
        <v>25.32</v>
      </c>
    </row>
    <row r="212" customFormat="false" ht="13.8" hidden="false" customHeight="false" outlineLevel="0" collapsed="false">
      <c r="A212" s="33" t="n">
        <v>203</v>
      </c>
      <c r="B212" s="25" t="n">
        <v>211</v>
      </c>
      <c r="C212" s="25" t="n">
        <v>5219258</v>
      </c>
      <c r="D212" s="35" t="n">
        <v>2016</v>
      </c>
      <c r="E212" s="36" t="n">
        <f aca="false">IFERROR(VLOOKUP(B212,Ajustes_EDUCACAO!$A$2:$T$300,4,)+VLOOKUP(B212,Ajustes_EDUCACAO!$A$2:$T$300,5,),"SEM CERTIFICAÇÃO")</f>
        <v>16195908.17</v>
      </c>
      <c r="F212" s="37" t="n">
        <f aca="false">IF(M212=0,0,IF(E212="SEM CERTIFICAÇÃO",0,IFERROR(VLOOKUP(B212,Ajustes_FUNDEB!$A$2:$K$300,3,),0)))</f>
        <v>2231520.59</v>
      </c>
      <c r="G212" s="36" t="n">
        <f aca="false">IF(M212=0,0,IF(E212="SEM CERTIFICAÇÃO",0,IFERROR(VLOOKUP(B212,MDE_2016!$A$2:$E$300,5,),0)))</f>
        <v>0</v>
      </c>
      <c r="H212" s="38" t="n">
        <f aca="false">IF(M212=0,0,IF(E212="SEM CERTIFICAÇÃO",0,IFERROR(((VLOOKUP(B212,Ajustes_EDUCACAO!$A$2:$J$300,6,) - G212)),0)))</f>
        <v>3542818.91</v>
      </c>
      <c r="I212" s="38" t="n">
        <f aca="false">IF(M212=0,0,IF(E212="SEM CERTIFICAÇÃO",0,IFERROR(VLOOKUP(B212,Ajustes_FUNDEB!$A$2:$K$300,5,),0)))</f>
        <v>1869009.32</v>
      </c>
      <c r="J212" s="37" t="n">
        <f aca="false">IF(M212=0,0,IF(E212="SEM CERTIFICAÇÃO",0,IFERROR(VLOOKUP(B212,Ajustes_FUNDEB!$A$2:$K$300,6,),0)))</f>
        <v>82176.74</v>
      </c>
      <c r="K212" s="39" t="n">
        <f aca="false">IF(M212=0,0,IF(E212="SEM CERTIFICAÇÃO",0,IFERROR(VLOOKUP(B212,Ajustes_EDUCACAO!$A$2:$K$300,7,),0)))</f>
        <v>-705170.6</v>
      </c>
      <c r="L212" s="40" t="n">
        <f aca="false">IFERROR(((G212+H212-K212)/E212*100),0)</f>
        <v>26.2287823900399</v>
      </c>
      <c r="M212" s="37" t="n">
        <f aca="false">IF(E212="SEM CERTIFICAÇÃO",0,IFERROR(VLOOKUP(B212,Ajustes_EDUCACAO!$A$2:$K$300,10,),0))</f>
        <v>26.23</v>
      </c>
    </row>
    <row r="213" customFormat="false" ht="13.8" hidden="false" customHeight="false" outlineLevel="0" collapsed="false">
      <c r="A213" s="33" t="n">
        <v>204</v>
      </c>
      <c r="B213" s="25" t="n">
        <v>212</v>
      </c>
      <c r="C213" s="25" t="n">
        <v>5219308</v>
      </c>
      <c r="D213" s="35" t="n">
        <v>2016</v>
      </c>
      <c r="E213" s="36" t="n">
        <f aca="false">IFERROR(VLOOKUP(B213,Ajustes_EDUCACAO!$A$2:$T$300,4,)+VLOOKUP(B213,Ajustes_EDUCACAO!$A$2:$T$300,5,),"SEM CERTIFICAÇÃO")</f>
        <v>64545180.1</v>
      </c>
      <c r="F213" s="37" t="n">
        <f aca="false">IF(M213=0,0,IF(E213="SEM CERTIFICAÇÃO",0,IFERROR(VLOOKUP(B213,Ajustes_FUNDEB!$A$2:$K$300,3,),0)))</f>
        <v>10676504.6</v>
      </c>
      <c r="G213" s="36" t="n">
        <f aca="false">IF(M213=0,0,IF(E213="SEM CERTIFICAÇÃO",0,IFERROR(VLOOKUP(B213,MDE_2016!$A$2:$E$300,5,),0)))</f>
        <v>0</v>
      </c>
      <c r="H213" s="38" t="n">
        <f aca="false">IF(M213=0,0,IF(E213="SEM CERTIFICAÇÃO",0,IFERROR(((VLOOKUP(B213,Ajustes_EDUCACAO!$A$2:$J$300,6,) - G213)),0)))</f>
        <v>20728653.92</v>
      </c>
      <c r="I213" s="38" t="n">
        <f aca="false">IF(M213=0,0,IF(E213="SEM CERTIFICAÇÃO",0,IFERROR(VLOOKUP(B213,Ajustes_FUNDEB!$A$2:$K$300,5,),0)))</f>
        <v>6811387.53</v>
      </c>
      <c r="J213" s="37" t="n">
        <f aca="false">IF(M213=0,0,IF(E213="SEM CERTIFICAÇÃO",0,IFERROR(VLOOKUP(B213,Ajustes_FUNDEB!$A$2:$K$300,6,),0)))</f>
        <v>4200461.37</v>
      </c>
      <c r="K213" s="39" t="n">
        <f aca="false">IF(M213=0,0,IF(E213="SEM CERTIFICAÇÃO",0,IFERROR(VLOOKUP(B213,Ajustes_EDUCACAO!$A$2:$K$300,7,),0)))</f>
        <v>1269792.15</v>
      </c>
      <c r="L213" s="40" t="n">
        <f aca="false">IFERROR(((G213+H213-K213)/E213*100),0)</f>
        <v>30.1476605067216</v>
      </c>
      <c r="M213" s="37" t="n">
        <f aca="false">IF(E213="SEM CERTIFICAÇÃO",0,IFERROR(VLOOKUP(B213,Ajustes_EDUCACAO!$A$2:$K$300,10,),0))</f>
        <v>30.15</v>
      </c>
    </row>
    <row r="214" customFormat="false" ht="13.8" hidden="false" customHeight="false" outlineLevel="0" collapsed="false">
      <c r="A214" s="33" t="n">
        <v>205</v>
      </c>
      <c r="B214" s="25" t="n">
        <v>213</v>
      </c>
      <c r="C214" s="25" t="n">
        <v>5219357</v>
      </c>
      <c r="D214" s="35" t="n">
        <v>2016</v>
      </c>
      <c r="E214" s="36" t="n">
        <f aca="false">IFERROR(VLOOKUP(B214,Ajustes_EDUCACAO!$A$2:$T$300,4,)+VLOOKUP(B214,Ajustes_EDUCACAO!$A$2:$T$300,5,),"SEM CERTIFICAÇÃO")</f>
        <v>11036436.34</v>
      </c>
      <c r="F214" s="37" t="n">
        <f aca="false">IF(M214=0,0,IF(E214="SEM CERTIFICAÇÃO",0,IFERROR(VLOOKUP(B214,Ajustes_FUNDEB!$A$2:$K$300,3,),0)))</f>
        <v>784299.25</v>
      </c>
      <c r="G214" s="36" t="n">
        <f aca="false">IF(M214=0,0,IF(E214="SEM CERTIFICAÇÃO",0,IFERROR(VLOOKUP(B214,MDE_2016!$A$2:$E$300,5,),0)))</f>
        <v>0</v>
      </c>
      <c r="H214" s="38" t="n">
        <f aca="false">IF(M214=0,0,IF(E214="SEM CERTIFICAÇÃO",0,IFERROR(((VLOOKUP(B214,Ajustes_EDUCACAO!$A$2:$J$300,6,) - G214)),0)))</f>
        <v>1869446.93</v>
      </c>
      <c r="I214" s="38" t="n">
        <f aca="false">IF(M214=0,0,IF(E214="SEM CERTIFICAÇÃO",0,IFERROR(VLOOKUP(B214,Ajustes_FUNDEB!$A$2:$K$300,5,),0)))</f>
        <v>720152.03</v>
      </c>
      <c r="J214" s="37" t="n">
        <f aca="false">IF(M214=0,0,IF(E214="SEM CERTIFICAÇÃO",0,IFERROR(VLOOKUP(B214,Ajustes_FUNDEB!$A$2:$K$300,6,),0)))</f>
        <v>18739.58</v>
      </c>
      <c r="K214" s="39" t="n">
        <f aca="false">IF(M214=0,0,IF(E214="SEM CERTIFICAÇÃO",0,IFERROR(VLOOKUP(B214,Ajustes_EDUCACAO!$A$2:$K$300,7,),0)))</f>
        <v>-1107120.75</v>
      </c>
      <c r="L214" s="40" t="n">
        <f aca="false">IFERROR(((G214+H214-K214)/E214*100),0)</f>
        <v>26.9703696764131</v>
      </c>
      <c r="M214" s="37" t="n">
        <f aca="false">IF(E214="SEM CERTIFICAÇÃO",0,IFERROR(VLOOKUP(B214,Ajustes_EDUCACAO!$A$2:$K$300,10,),0))</f>
        <v>26.97</v>
      </c>
    </row>
    <row r="215" customFormat="false" ht="13.8" hidden="false" customHeight="false" outlineLevel="0" collapsed="false">
      <c r="A215" s="33" t="n">
        <v>206</v>
      </c>
      <c r="B215" s="25" t="n">
        <v>214</v>
      </c>
      <c r="C215" s="25" t="n">
        <v>5219407</v>
      </c>
      <c r="D215" s="35" t="n">
        <v>2016</v>
      </c>
      <c r="E215" s="36" t="n">
        <f aca="false">IFERROR(VLOOKUP(B215,Ajustes_EDUCACAO!$A$2:$T$300,4,)+VLOOKUP(B215,Ajustes_EDUCACAO!$A$2:$T$300,5,),"SEM CERTIFICAÇÃO")</f>
        <v>12924422.44</v>
      </c>
      <c r="F215" s="37" t="n">
        <f aca="false">IF(M215=0,0,IF(E215="SEM CERTIFICAÇÃO",0,IFERROR(VLOOKUP(B215,Ajustes_FUNDEB!$A$2:$K$300,3,),0)))</f>
        <v>2428413.17</v>
      </c>
      <c r="G215" s="36" t="n">
        <f aca="false">IF(M215=0,0,IF(E215="SEM CERTIFICAÇÃO",0,IFERROR(VLOOKUP(B215,MDE_2016!$A$2:$E$300,5,),0)))</f>
        <v>275507.84</v>
      </c>
      <c r="H215" s="38" t="n">
        <f aca="false">IF(M215=0,0,IF(E215="SEM CERTIFICAÇÃO",0,IFERROR(((VLOOKUP(B215,Ajustes_EDUCACAO!$A$2:$J$300,6,) - G215)),0)))</f>
        <v>3532895.91</v>
      </c>
      <c r="I215" s="38" t="n">
        <f aca="false">IF(M215=0,0,IF(E215="SEM CERTIFICAÇÃO",0,IFERROR(VLOOKUP(B215,Ajustes_FUNDEB!$A$2:$K$300,5,),0)))</f>
        <v>2427521.27</v>
      </c>
      <c r="J215" s="37" t="n">
        <f aca="false">IF(M215=0,0,IF(E215="SEM CERTIFICAÇÃO",0,IFERROR(VLOOKUP(B215,Ajustes_FUNDEB!$A$2:$K$300,6,),0)))</f>
        <v>3859.99</v>
      </c>
      <c r="K215" s="39" t="n">
        <f aca="false">IF(M215=0,0,IF(E215="SEM CERTIFICAÇÃO",0,IFERROR(VLOOKUP(B215,Ajustes_EDUCACAO!$A$2:$K$300,7,),0)))</f>
        <v>440970.86</v>
      </c>
      <c r="L215" s="40" t="n">
        <f aca="false">IFERROR(((G215+H215-K215)/E215*100),0)</f>
        <v>26.0548036527967</v>
      </c>
      <c r="M215" s="37" t="n">
        <f aca="false">IF(E215="SEM CERTIFICAÇÃO",0,IFERROR(VLOOKUP(B215,Ajustes_EDUCACAO!$A$2:$K$300,10,),0))</f>
        <v>26.05</v>
      </c>
    </row>
    <row r="216" customFormat="false" ht="13.8" hidden="false" customHeight="false" outlineLevel="0" collapsed="false">
      <c r="A216" s="33" t="n">
        <v>207</v>
      </c>
      <c r="B216" s="25" t="n">
        <v>392</v>
      </c>
      <c r="C216" s="25" t="n">
        <v>5219456</v>
      </c>
      <c r="D216" s="35" t="n">
        <v>2016</v>
      </c>
      <c r="E216" s="36" t="n">
        <f aca="false">IFERROR(VLOOKUP(B216,Ajustes_EDUCACAO!$A$2:$T$300,4,)+VLOOKUP(B216,Ajustes_EDUCACAO!$A$2:$T$300,5,),"SEM CERTIFICAÇÃO")</f>
        <v>11356418</v>
      </c>
      <c r="F216" s="37" t="n">
        <f aca="false">IF(M216=0,0,IF(E216="SEM CERTIFICAÇÃO",0,IFERROR(VLOOKUP(B216,Ajustes_FUNDEB!$A$2:$K$300,3,),0)))</f>
        <v>951576.4</v>
      </c>
      <c r="G216" s="36" t="n">
        <f aca="false">IF(M216=0,0,IF(E216="SEM CERTIFICAÇÃO",0,IFERROR(VLOOKUP(B216,MDE_2016!$A$2:$E$300,5,),0)))</f>
        <v>0</v>
      </c>
      <c r="H216" s="38" t="n">
        <f aca="false">IF(M216=0,0,IF(E216="SEM CERTIFICAÇÃO",0,IFERROR(((VLOOKUP(B216,Ajustes_EDUCACAO!$A$2:$J$300,6,) - G216)),0)))</f>
        <v>3542565.13</v>
      </c>
      <c r="I216" s="38" t="n">
        <f aca="false">IF(M216=0,0,IF(E216="SEM CERTIFICAÇÃO",0,IFERROR(VLOOKUP(B216,Ajustes_FUNDEB!$A$2:$K$300,5,),0)))</f>
        <v>917675.18</v>
      </c>
      <c r="J216" s="37" t="n">
        <f aca="false">IF(M216=0,0,IF(E216="SEM CERTIFICAÇÃO",0,IFERROR(VLOOKUP(B216,Ajustes_FUNDEB!$A$2:$K$300,6,),0)))</f>
        <v>284.02</v>
      </c>
      <c r="K216" s="39" t="n">
        <f aca="false">IF(M216=0,0,IF(E216="SEM CERTIFICAÇÃO",0,IFERROR(VLOOKUP(B216,Ajustes_EDUCACAO!$A$2:$K$300,7,),0)))</f>
        <v>-761255.61</v>
      </c>
      <c r="L216" s="40" t="n">
        <f aca="false">IFERROR(((G216+H216-K216)/E216*100),0)</f>
        <v>37.8976957346938</v>
      </c>
      <c r="M216" s="37" t="n">
        <f aca="false">IF(E216="SEM CERTIFICAÇÃO",0,IFERROR(VLOOKUP(B216,Ajustes_EDUCACAO!$A$2:$K$300,10,),0))</f>
        <v>37.9</v>
      </c>
    </row>
    <row r="217" customFormat="false" ht="13.8" hidden="false" customHeight="false" outlineLevel="0" collapsed="false">
      <c r="A217" s="33" t="n">
        <v>208</v>
      </c>
      <c r="B217" s="25" t="n">
        <v>215</v>
      </c>
      <c r="C217" s="25" t="n">
        <v>5219506</v>
      </c>
      <c r="D217" s="35" t="n">
        <v>2016</v>
      </c>
      <c r="E217" s="36" t="n">
        <f aca="false">IFERROR(VLOOKUP(B217,Ajustes_EDUCACAO!$A$2:$T$300,4,)+VLOOKUP(B217,Ajustes_EDUCACAO!$A$2:$T$300,5,),"SEM CERTIFICAÇÃO")</f>
        <v>10683707.59</v>
      </c>
      <c r="F217" s="37" t="n">
        <f aca="false">IF(M217=0,0,IF(E217="SEM CERTIFICAÇÃO",0,IFERROR(VLOOKUP(B217,Ajustes_FUNDEB!$A$2:$K$300,3,),0)))</f>
        <v>799026.97</v>
      </c>
      <c r="G217" s="36" t="n">
        <f aca="false">IF(M217=0,0,IF(E217="SEM CERTIFICAÇÃO",0,IFERROR(VLOOKUP(B217,MDE_2016!$A$2:$E$300,5,),0)))</f>
        <v>0</v>
      </c>
      <c r="H217" s="38" t="n">
        <f aca="false">IF(M217=0,0,IF(E217="SEM CERTIFICAÇÃO",0,IFERROR(((VLOOKUP(B217,Ajustes_EDUCACAO!$A$2:$J$300,6,) - G217)),0)))</f>
        <v>2129996.99</v>
      </c>
      <c r="I217" s="38" t="n">
        <f aca="false">IF(M217=0,0,IF(E217="SEM CERTIFICAÇÃO",0,IFERROR(VLOOKUP(B217,Ajustes_FUNDEB!$A$2:$K$300,5,),0)))</f>
        <v>799026.97</v>
      </c>
      <c r="J217" s="37" t="n">
        <f aca="false">IF(M217=0,0,IF(E217="SEM CERTIFICAÇÃO",0,IFERROR(VLOOKUP(B217,Ajustes_FUNDEB!$A$2:$K$300,6,),0)))</f>
        <v>359.25</v>
      </c>
      <c r="K217" s="39" t="n">
        <f aca="false">IF(M217=0,0,IF(E217="SEM CERTIFICAÇÃO",0,IFERROR(VLOOKUP(B217,Ajustes_EDUCACAO!$A$2:$K$300,7,),0)))</f>
        <v>-1079566.4</v>
      </c>
      <c r="L217" s="40" t="n">
        <f aca="false">IFERROR(((G217+H217-K217)/E217*100),0)</f>
        <v>30.0416626247256</v>
      </c>
      <c r="M217" s="37" t="n">
        <f aca="false">IF(E217="SEM CERTIFICAÇÃO",0,IFERROR(VLOOKUP(B217,Ajustes_EDUCACAO!$A$2:$K$300,10,),0))</f>
        <v>30.04</v>
      </c>
    </row>
    <row r="218" customFormat="false" ht="13.8" hidden="false" customHeight="false" outlineLevel="0" collapsed="false">
      <c r="A218" s="33" t="n">
        <v>209</v>
      </c>
      <c r="B218" s="25" t="n">
        <v>216</v>
      </c>
      <c r="C218" s="25" t="n">
        <v>5219605</v>
      </c>
      <c r="D218" s="35" t="n">
        <v>2016</v>
      </c>
      <c r="E218" s="36" t="n">
        <f aca="false">IFERROR(VLOOKUP(B218,Ajustes_EDUCACAO!$A$2:$T$300,4,)+VLOOKUP(B218,Ajustes_EDUCACAO!$A$2:$T$300,5,),"SEM CERTIFICAÇÃO")</f>
        <v>12098452</v>
      </c>
      <c r="F218" s="37" t="n">
        <f aca="false">IF(M218=0,0,IF(E218="SEM CERTIFICAÇÃO",0,IFERROR(VLOOKUP(B218,Ajustes_FUNDEB!$A$2:$K$300,3,),0)))</f>
        <v>1881753.75</v>
      </c>
      <c r="G218" s="36" t="n">
        <f aca="false">IF(M218=0,0,IF(E218="SEM CERTIFICAÇÃO",0,IFERROR(VLOOKUP(B218,MDE_2016!$A$2:$E$300,5,),0)))</f>
        <v>207275.32</v>
      </c>
      <c r="H218" s="38" t="n">
        <f aca="false">IF(M218=0,0,IF(E218="SEM CERTIFICAÇÃO",0,IFERROR(((VLOOKUP(B218,Ajustes_EDUCACAO!$A$2:$J$300,6,) - G218)),0)))</f>
        <v>2811907.85</v>
      </c>
      <c r="I218" s="38" t="n">
        <f aca="false">IF(M218=0,0,IF(E218="SEM CERTIFICAÇÃO",0,IFERROR(VLOOKUP(B218,Ajustes_FUNDEB!$A$2:$K$300,5,),0)))</f>
        <v>1326962.69</v>
      </c>
      <c r="J218" s="37" t="n">
        <f aca="false">IF(M218=0,0,IF(E218="SEM CERTIFICAÇÃO",0,IFERROR(VLOOKUP(B218,Ajustes_FUNDEB!$A$2:$K$300,6,),0)))</f>
        <v>472840.96</v>
      </c>
      <c r="K218" s="39" t="n">
        <f aca="false">IF(M218=0,0,IF(E218="SEM CERTIFICAÇÃO",0,IFERROR(VLOOKUP(B218,Ajustes_EDUCACAO!$A$2:$K$300,7,),0)))</f>
        <v>-291893.04</v>
      </c>
      <c r="L218" s="40" t="n">
        <f aca="false">IFERROR(((G218+H218-K218)/E218*100),0)</f>
        <v>27.3677674631432</v>
      </c>
      <c r="M218" s="37" t="n">
        <f aca="false">IF(E218="SEM CERTIFICAÇÃO",0,IFERROR(VLOOKUP(B218,Ajustes_EDUCACAO!$A$2:$K$300,10,),0))</f>
        <v>27.37</v>
      </c>
    </row>
    <row r="219" customFormat="false" ht="13.8" hidden="false" customHeight="false" outlineLevel="0" collapsed="false">
      <c r="A219" s="33" t="n">
        <v>210</v>
      </c>
      <c r="B219" s="25" t="n">
        <v>217</v>
      </c>
      <c r="C219" s="25" t="n">
        <v>5219704</v>
      </c>
      <c r="D219" s="35" t="n">
        <v>2016</v>
      </c>
      <c r="E219" s="36" t="n">
        <f aca="false">IFERROR(VLOOKUP(B219,Ajustes_EDUCACAO!$A$2:$T$300,4,)+VLOOKUP(B219,Ajustes_EDUCACAO!$A$2:$T$300,5,),"SEM CERTIFICAÇÃO")</f>
        <v>12406416.91</v>
      </c>
      <c r="F219" s="37" t="n">
        <f aca="false">IF(M219=0,0,IF(E219="SEM CERTIFICAÇÃO",0,IFERROR(VLOOKUP(B219,Ajustes_FUNDEB!$A$2:$K$300,3,),0)))</f>
        <v>4521598.57</v>
      </c>
      <c r="G219" s="36" t="n">
        <f aca="false">IF(M219=0,0,IF(E219="SEM CERTIFICAÇÃO",0,IFERROR(VLOOKUP(B219,MDE_2016!$A$2:$E$300,5,),0)))</f>
        <v>0</v>
      </c>
      <c r="H219" s="38" t="n">
        <f aca="false">IF(M219=0,0,IF(E219="SEM CERTIFICAÇÃO",0,IFERROR(((VLOOKUP(B219,Ajustes_EDUCACAO!$A$2:$J$300,6,) - G219)),0)))</f>
        <v>6097268.46</v>
      </c>
      <c r="I219" s="38" t="n">
        <f aca="false">IF(M219=0,0,IF(E219="SEM CERTIFICAÇÃO",0,IFERROR(VLOOKUP(B219,Ajustes_FUNDEB!$A$2:$K$300,5,),0)))</f>
        <v>2914715.28</v>
      </c>
      <c r="J219" s="37" t="n">
        <f aca="false">IF(M219=0,0,IF(E219="SEM CERTIFICAÇÃO",0,IFERROR(VLOOKUP(B219,Ajustes_FUNDEB!$A$2:$K$300,6,),0)))</f>
        <v>1531990.56</v>
      </c>
      <c r="K219" s="39" t="n">
        <f aca="false">IF(M219=0,0,IF(E219="SEM CERTIFICAÇÃO",0,IFERROR(VLOOKUP(B219,Ajustes_EDUCACAO!$A$2:$K$300,7,),0)))</f>
        <v>2432500.37</v>
      </c>
      <c r="L219" s="40" t="n">
        <f aca="false">IFERROR(((G219+H219-K219)/E219*100),0)</f>
        <v>29.5392950002032</v>
      </c>
      <c r="M219" s="37" t="n">
        <f aca="false">IF(E219="SEM CERTIFICAÇÃO",0,IFERROR(VLOOKUP(B219,Ajustes_EDUCACAO!$A$2:$K$300,10,),0))</f>
        <v>29.54</v>
      </c>
    </row>
    <row r="220" customFormat="false" ht="13.8" hidden="false" customHeight="false" outlineLevel="0" collapsed="false">
      <c r="A220" s="33" t="n">
        <v>211</v>
      </c>
      <c r="B220" s="25" t="n">
        <v>294</v>
      </c>
      <c r="C220" s="25" t="n">
        <v>5219712</v>
      </c>
      <c r="D220" s="35" t="n">
        <v>2016</v>
      </c>
      <c r="E220" s="36" t="n">
        <f aca="false">IFERROR(VLOOKUP(B220,Ajustes_EDUCACAO!$A$2:$T$300,4,)+VLOOKUP(B220,Ajustes_EDUCACAO!$A$2:$T$300,5,),"SEM CERTIFICAÇÃO")</f>
        <v>16616937.89</v>
      </c>
      <c r="F220" s="37" t="n">
        <f aca="false">IF(M220=0,0,IF(E220="SEM CERTIFICAÇÃO",0,IFERROR(VLOOKUP(B220,Ajustes_FUNDEB!$A$2:$K$300,3,),0)))</f>
        <v>1956251.49</v>
      </c>
      <c r="G220" s="36" t="n">
        <f aca="false">IF(M220=0,0,IF(E220="SEM CERTIFICAÇÃO",0,IFERROR(VLOOKUP(B220,MDE_2016!$A$2:$E$300,5,),0)))</f>
        <v>90731.84</v>
      </c>
      <c r="H220" s="38" t="n">
        <f aca="false">IF(M220=0,0,IF(E220="SEM CERTIFICAÇÃO",0,IFERROR(((VLOOKUP(B220,Ajustes_EDUCACAO!$A$2:$J$300,6,) - G220)),0)))</f>
        <v>4273248.9</v>
      </c>
      <c r="I220" s="38" t="n">
        <f aca="false">IF(M220=0,0,IF(E220="SEM CERTIFICAÇÃO",0,IFERROR(VLOOKUP(B220,Ajustes_FUNDEB!$A$2:$K$300,5,),0)))</f>
        <v>1646849.75</v>
      </c>
      <c r="J220" s="37" t="n">
        <f aca="false">IF(M220=0,0,IF(E220="SEM CERTIFICAÇÃO",0,IFERROR(VLOOKUP(B220,Ajustes_FUNDEB!$A$2:$K$300,6,),0)))</f>
        <v>276894.15</v>
      </c>
      <c r="K220" s="39" t="n">
        <f aca="false">IF(M220=0,0,IF(E220="SEM CERTIFICAÇÃO",0,IFERROR(VLOOKUP(B220,Ajustes_EDUCACAO!$A$2:$K$300,7,),0)))</f>
        <v>-747750.03</v>
      </c>
      <c r="L220" s="40" t="n">
        <f aca="false">IFERROR(((G220+H220-K220)/E220*100),0)</f>
        <v>30.7621705264736</v>
      </c>
      <c r="M220" s="37" t="n">
        <f aca="false">IF(E220="SEM CERTIFICAÇÃO",0,IFERROR(VLOOKUP(B220,Ajustes_EDUCACAO!$A$2:$K$300,10,),0))</f>
        <v>30.76</v>
      </c>
    </row>
    <row r="221" customFormat="false" ht="13.8" hidden="false" customHeight="false" outlineLevel="0" collapsed="false">
      <c r="A221" s="33" t="n">
        <v>212</v>
      </c>
      <c r="B221" s="25" t="n">
        <v>218</v>
      </c>
      <c r="C221" s="25" t="n">
        <v>5219738</v>
      </c>
      <c r="D221" s="35" t="n">
        <v>2016</v>
      </c>
      <c r="E221" s="36" t="n">
        <f aca="false">IFERROR(VLOOKUP(B221,Ajustes_EDUCACAO!$A$2:$T$300,4,)+VLOOKUP(B221,Ajustes_EDUCACAO!$A$2:$T$300,5,),"SEM CERTIFICAÇÃO")</f>
        <v>49074917.73</v>
      </c>
      <c r="F221" s="37" t="n">
        <f aca="false">IF(M221=0,0,IF(E221="SEM CERTIFICAÇÃO",0,IFERROR(VLOOKUP(B221,Ajustes_FUNDEB!$A$2:$K$300,3,),0)))</f>
        <v>43949728.57</v>
      </c>
      <c r="G221" s="36" t="n">
        <f aca="false">IF(M221=0,0,IF(E221="SEM CERTIFICAÇÃO",0,IFERROR(VLOOKUP(B221,MDE_2016!$A$2:$E$300,5,),0)))</f>
        <v>8385638.36999999</v>
      </c>
      <c r="H221" s="38" t="n">
        <f aca="false">IF(M221=0,0,IF(E221="SEM CERTIFICAÇÃO",0,IFERROR(((VLOOKUP(B221,Ajustes_EDUCACAO!$A$2:$J$300,6,) - G221)),0)))</f>
        <v>43584474.75</v>
      </c>
      <c r="I221" s="38" t="n">
        <f aca="false">IF(M221=0,0,IF(E221="SEM CERTIFICAÇÃO",0,IFERROR(VLOOKUP(B221,Ajustes_FUNDEB!$A$2:$K$300,5,),0)))</f>
        <v>32316429.76</v>
      </c>
      <c r="J221" s="37" t="n">
        <f aca="false">IF(M221=0,0,IF(E221="SEM CERTIFICAÇÃO",0,IFERROR(VLOOKUP(B221,Ajustes_FUNDEB!$A$2:$K$300,6,),0)))</f>
        <v>13729170.22</v>
      </c>
      <c r="K221" s="39" t="n">
        <f aca="false">IF(M221=0,0,IF(E221="SEM CERTIFICAÇÃO",0,IFERROR(VLOOKUP(B221,Ajustes_EDUCACAO!$A$2:$K$300,7,),0)))</f>
        <v>40591488.87</v>
      </c>
      <c r="L221" s="40" t="n">
        <f aca="false">IFERROR(((G221+H221-K221)/E221*100),0)</f>
        <v>23.1862319415446</v>
      </c>
      <c r="M221" s="37" t="n">
        <f aca="false">IF(E221="SEM CERTIFICAÇÃO",0,IFERROR(VLOOKUP(B221,Ajustes_EDUCACAO!$A$2:$K$300,10,),0))</f>
        <v>23.19</v>
      </c>
    </row>
    <row r="222" customFormat="false" ht="13.8" hidden="false" customHeight="false" outlineLevel="0" collapsed="false">
      <c r="A222" s="33" t="n">
        <v>213</v>
      </c>
      <c r="B222" s="25" t="n">
        <v>298</v>
      </c>
      <c r="C222" s="25" t="n">
        <v>5219753</v>
      </c>
      <c r="D222" s="35" t="n">
        <v>2016</v>
      </c>
      <c r="E222" s="36" t="n">
        <f aca="false">IFERROR(VLOOKUP(B222,Ajustes_EDUCACAO!$A$2:$T$300,4,)+VLOOKUP(B222,Ajustes_EDUCACAO!$A$2:$T$300,5,),"SEM CERTIFICAÇÃO")</f>
        <v>13262138.51</v>
      </c>
      <c r="F222" s="37" t="n">
        <f aca="false">IF(M222=0,0,IF(E222="SEM CERTIFICAÇÃO",0,IFERROR(VLOOKUP(B222,Ajustes_FUNDEB!$A$2:$K$300,3,),0)))</f>
        <v>2697164.87</v>
      </c>
      <c r="G222" s="36" t="n">
        <f aca="false">IF(M222=0,0,IF(E222="SEM CERTIFICAÇÃO",0,IFERROR(VLOOKUP(B222,MDE_2016!$A$2:$E$300,5,),0)))</f>
        <v>257123.2</v>
      </c>
      <c r="H222" s="38" t="n">
        <f aca="false">IF(M222=0,0,IF(E222="SEM CERTIFICAÇÃO",0,IFERROR(((VLOOKUP(B222,Ajustes_EDUCACAO!$A$2:$J$300,6,) - G222)),0)))</f>
        <v>3971430.56</v>
      </c>
      <c r="I222" s="38" t="n">
        <f aca="false">IF(M222=0,0,IF(E222="SEM CERTIFICAÇÃO",0,IFERROR(VLOOKUP(B222,Ajustes_FUNDEB!$A$2:$K$300,5,),0)))</f>
        <v>1960637.18</v>
      </c>
      <c r="J222" s="37" t="n">
        <f aca="false">IF(M222=0,0,IF(E222="SEM CERTIFICAÇÃO",0,IFERROR(VLOOKUP(B222,Ajustes_FUNDEB!$A$2:$K$300,6,),0)))</f>
        <v>670097.39</v>
      </c>
      <c r="K222" s="39" t="n">
        <f aca="false">IF(M222=0,0,IF(E222="SEM CERTIFICAÇÃO",0,IFERROR(VLOOKUP(B222,Ajustes_EDUCACAO!$A$2:$K$300,7,),0)))</f>
        <v>888162.49</v>
      </c>
      <c r="L222" s="40" t="n">
        <f aca="false">IFERROR(((G222+H222-K222)/E222*100),0)</f>
        <v>25.187425598679</v>
      </c>
      <c r="M222" s="37" t="n">
        <f aca="false">IF(E222="SEM CERTIFICAÇÃO",0,IFERROR(VLOOKUP(B222,Ajustes_EDUCACAO!$A$2:$K$300,10,),0))</f>
        <v>25.19</v>
      </c>
    </row>
    <row r="223" customFormat="false" ht="13.8" hidden="false" customHeight="false" outlineLevel="0" collapsed="false">
      <c r="A223" s="33" t="n">
        <v>214</v>
      </c>
      <c r="B223" s="25" t="n">
        <v>219</v>
      </c>
      <c r="C223" s="25" t="n">
        <v>5219803</v>
      </c>
      <c r="D223" s="35" t="n">
        <v>2016</v>
      </c>
      <c r="E223" s="36" t="n">
        <f aca="false">IFERROR(VLOOKUP(B223,Ajustes_EDUCACAO!$A$2:$T$300,4,)+VLOOKUP(B223,Ajustes_EDUCACAO!$A$2:$T$300,5,),"SEM CERTIFICAÇÃO")</f>
        <v>19255486.67</v>
      </c>
      <c r="F223" s="37" t="n">
        <f aca="false">IF(M223=0,0,IF(E223="SEM CERTIFICAÇÃO",0,IFERROR(VLOOKUP(B223,Ajustes_FUNDEB!$A$2:$K$300,3,),0)))</f>
        <v>4283953.2</v>
      </c>
      <c r="G223" s="36" t="n">
        <f aca="false">IF(M223=0,0,IF(E223="SEM CERTIFICAÇÃO",0,IFERROR(VLOOKUP(B223,MDE_2016!$A$2:$E$300,5,),0)))</f>
        <v>72725.69</v>
      </c>
      <c r="H223" s="38" t="n">
        <f aca="false">IF(M223=0,0,IF(E223="SEM CERTIFICAÇÃO",0,IFERROR(((VLOOKUP(B223,Ajustes_EDUCACAO!$A$2:$J$300,6,) - G223)),0)))</f>
        <v>7861660.15</v>
      </c>
      <c r="I223" s="38" t="n">
        <f aca="false">IF(M223=0,0,IF(E223="SEM CERTIFICAÇÃO",0,IFERROR(VLOOKUP(B223,Ajustes_FUNDEB!$A$2:$K$300,5,),0)))</f>
        <v>4387487.7</v>
      </c>
      <c r="J223" s="37" t="n">
        <f aca="false">IF(M223=0,0,IF(E223="SEM CERTIFICAÇÃO",0,IFERROR(VLOOKUP(B223,Ajustes_FUNDEB!$A$2:$K$300,6,),0)))</f>
        <v>11607.98</v>
      </c>
      <c r="K223" s="39" t="n">
        <f aca="false">IF(M223=0,0,IF(E223="SEM CERTIFICAÇÃO",0,IFERROR(VLOOKUP(B223,Ajustes_EDUCACAO!$A$2:$K$300,7,),0)))</f>
        <v>1152713.67</v>
      </c>
      <c r="L223" s="40" t="n">
        <f aca="false">IFERROR(((G223+H223-K223)/E223*100),0)</f>
        <v>35.2194275129168</v>
      </c>
      <c r="M223" s="37" t="n">
        <f aca="false">IF(E223="SEM CERTIFICAÇÃO",0,IFERROR(VLOOKUP(B223,Ajustes_EDUCACAO!$A$2:$K$300,10,),0))</f>
        <v>35.22</v>
      </c>
    </row>
    <row r="224" customFormat="false" ht="13.8" hidden="false" customHeight="false" outlineLevel="0" collapsed="false">
      <c r="A224" s="33" t="n">
        <v>215</v>
      </c>
      <c r="B224" s="25" t="n">
        <v>220</v>
      </c>
      <c r="C224" s="25" t="n">
        <v>5219902</v>
      </c>
      <c r="D224" s="35" t="n">
        <v>2016</v>
      </c>
      <c r="E224" s="36" t="n">
        <f aca="false">IFERROR(VLOOKUP(B224,Ajustes_EDUCACAO!$A$2:$T$300,4,)+VLOOKUP(B224,Ajustes_EDUCACAO!$A$2:$T$300,5,),"SEM CERTIFICAÇÃO")</f>
        <v>12572551.92</v>
      </c>
      <c r="F224" s="37" t="n">
        <f aca="false">IF(M224=0,0,IF(E224="SEM CERTIFICAÇÃO",0,IFERROR(VLOOKUP(B224,Ajustes_FUNDEB!$A$2:$K$300,3,),0)))</f>
        <v>2314068.14</v>
      </c>
      <c r="G224" s="36" t="n">
        <f aca="false">IF(M224=0,0,IF(E224="SEM CERTIFICAÇÃO",0,IFERROR(VLOOKUP(B224,MDE_2016!$A$2:$E$300,5,),0)))</f>
        <v>22508.18</v>
      </c>
      <c r="H224" s="38" t="n">
        <f aca="false">IF(M224=0,0,IF(E224="SEM CERTIFICAÇÃO",0,IFERROR(((VLOOKUP(B224,Ajustes_EDUCACAO!$A$2:$J$300,6,) - G224)),0)))</f>
        <v>4600743.14</v>
      </c>
      <c r="I224" s="38" t="n">
        <f aca="false">IF(M224=0,0,IF(E224="SEM CERTIFICAÇÃO",0,IFERROR(VLOOKUP(B224,Ajustes_FUNDEB!$A$2:$K$300,5,),0)))</f>
        <v>2403589.58</v>
      </c>
      <c r="J224" s="37" t="n">
        <f aca="false">IF(M224=0,0,IF(E224="SEM CERTIFICAÇÃO",0,IFERROR(VLOOKUP(B224,Ajustes_FUNDEB!$A$2:$K$300,6,),0)))</f>
        <v>3903.45</v>
      </c>
      <c r="K224" s="39" t="n">
        <f aca="false">IF(M224=0,0,IF(E224="SEM CERTIFICAÇÃO",0,IFERROR(VLOOKUP(B224,Ajustes_EDUCACAO!$A$2:$K$300,7,),0)))</f>
        <v>1294191.44</v>
      </c>
      <c r="L224" s="40" t="n">
        <f aca="false">IFERROR(((G224+H224-K224)/E224*100),0)</f>
        <v>26.4787920637197</v>
      </c>
      <c r="M224" s="37" t="n">
        <f aca="false">IF(E224="SEM CERTIFICAÇÃO",0,IFERROR(VLOOKUP(B224,Ajustes_EDUCACAO!$A$2:$K$300,10,),0))</f>
        <v>26.48</v>
      </c>
    </row>
    <row r="225" customFormat="false" ht="13.8" hidden="false" customHeight="false" outlineLevel="0" collapsed="false">
      <c r="A225" s="33" t="n">
        <v>216</v>
      </c>
      <c r="B225" s="25" t="n">
        <v>221</v>
      </c>
      <c r="C225" s="25" t="n">
        <v>5220058</v>
      </c>
      <c r="D225" s="35" t="n">
        <v>2016</v>
      </c>
      <c r="E225" s="36" t="n">
        <f aca="false">IFERROR(VLOOKUP(B225,Ajustes_EDUCACAO!$A$2:$T$300,4,)+VLOOKUP(B225,Ajustes_EDUCACAO!$A$2:$T$300,5,),"SEM CERTIFICAÇÃO")</f>
        <v>22440919.75</v>
      </c>
      <c r="F225" s="37" t="n">
        <f aca="false">IF(M225=0,0,IF(E225="SEM CERTIFICAÇÃO",0,IFERROR(VLOOKUP(B225,Ajustes_FUNDEB!$A$2:$K$300,3,),0)))</f>
        <v>4845517.51</v>
      </c>
      <c r="G225" s="36" t="n">
        <f aca="false">IF(M225=0,0,IF(E225="SEM CERTIFICAÇÃO",0,IFERROR(VLOOKUP(B225,MDE_2016!$A$2:$E$300,5,),0)))</f>
        <v>0</v>
      </c>
      <c r="H225" s="38" t="n">
        <f aca="false">IF(M225=0,0,IF(E225="SEM CERTIFICAÇÃO",0,IFERROR(((VLOOKUP(B225,Ajustes_EDUCACAO!$A$2:$J$300,6,) - G225)),0)))</f>
        <v>9120276.91</v>
      </c>
      <c r="I225" s="38" t="n">
        <f aca="false">IF(M225=0,0,IF(E225="SEM CERTIFICAÇÃO",0,IFERROR(VLOOKUP(B225,Ajustes_FUNDEB!$A$2:$K$300,5,),0)))</f>
        <v>4701392.32</v>
      </c>
      <c r="J225" s="37" t="n">
        <f aca="false">IF(M225=0,0,IF(E225="SEM CERTIFICAÇÃO",0,IFERROR(VLOOKUP(B225,Ajustes_FUNDEB!$A$2:$K$300,6,),0)))</f>
        <v>1122.38</v>
      </c>
      <c r="K225" s="39" t="n">
        <f aca="false">IF(M225=0,0,IF(E225="SEM CERTIFICAÇÃO",0,IFERROR(VLOOKUP(B225,Ajustes_EDUCACAO!$A$2:$K$300,7,),0)))</f>
        <v>933449.78</v>
      </c>
      <c r="L225" s="40" t="n">
        <f aca="false">IFERROR(((G225+H225-K225)/E225*100),0)</f>
        <v>36.4816915759435</v>
      </c>
      <c r="M225" s="37" t="n">
        <f aca="false">IF(E225="SEM CERTIFICAÇÃO",0,IFERROR(VLOOKUP(B225,Ajustes_EDUCACAO!$A$2:$K$300,10,),0))</f>
        <v>36.48</v>
      </c>
    </row>
    <row r="226" customFormat="false" ht="13.8" hidden="false" customHeight="false" outlineLevel="0" collapsed="false">
      <c r="A226" s="33" t="n">
        <v>217</v>
      </c>
      <c r="B226" s="25" t="n">
        <v>222</v>
      </c>
      <c r="C226" s="25" t="n">
        <v>5220009</v>
      </c>
      <c r="D226" s="35" t="n">
        <v>2016</v>
      </c>
      <c r="E226" s="36" t="n">
        <f aca="false">IFERROR(VLOOKUP(B226,Ajustes_EDUCACAO!$A$2:$T$300,4,)+VLOOKUP(B226,Ajustes_EDUCACAO!$A$2:$T$300,5,),"SEM CERTIFICAÇÃO")</f>
        <v>10947519.1</v>
      </c>
      <c r="F226" s="37" t="n">
        <f aca="false">IF(M226=0,0,IF(E226="SEM CERTIFICAÇÃO",0,IFERROR(VLOOKUP(B226,Ajustes_FUNDEB!$A$2:$K$300,3,),0)))</f>
        <v>654826</v>
      </c>
      <c r="G226" s="36" t="n">
        <f aca="false">IF(M226=0,0,IF(E226="SEM CERTIFICAÇÃO",0,IFERROR(VLOOKUP(B226,MDE_2016!$A$2:$E$300,5,),0)))</f>
        <v>2200</v>
      </c>
      <c r="H226" s="38" t="n">
        <f aca="false">IF(M226=0,0,IF(E226="SEM CERTIFICAÇÃO",0,IFERROR(((VLOOKUP(B226,Ajustes_EDUCACAO!$A$2:$J$300,6,) - G226)),0)))</f>
        <v>1635887.01</v>
      </c>
      <c r="I226" s="38" t="n">
        <f aca="false">IF(M226=0,0,IF(E226="SEM CERTIFICAÇÃO",0,IFERROR(VLOOKUP(B226,Ajustes_FUNDEB!$A$2:$K$300,5,),0)))</f>
        <v>448315.55</v>
      </c>
      <c r="J226" s="37" t="n">
        <f aca="false">IF(M226=0,0,IF(E226="SEM CERTIFICAÇÃO",0,IFERROR(VLOOKUP(B226,Ajustes_FUNDEB!$A$2:$K$300,6,),0)))</f>
        <v>241379.62</v>
      </c>
      <c r="K226" s="39" t="n">
        <f aca="false">IF(M226=0,0,IF(E226="SEM CERTIFICAÇÃO",0,IFERROR(VLOOKUP(B226,Ajustes_EDUCACAO!$A$2:$K$300,7,),0)))</f>
        <v>-1340508.65</v>
      </c>
      <c r="L226" s="40" t="n">
        <f aca="false">IFERROR(((G226+H226-K226)/E226*100),0)</f>
        <v>27.2079512517133</v>
      </c>
      <c r="M226" s="37" t="n">
        <f aca="false">IF(E226="SEM CERTIFICAÇÃO",0,IFERROR(VLOOKUP(B226,Ajustes_EDUCACAO!$A$2:$K$300,10,),0))</f>
        <v>27.21</v>
      </c>
    </row>
    <row r="227" customFormat="false" ht="13.8" hidden="false" customHeight="false" outlineLevel="0" collapsed="false">
      <c r="A227" s="33" t="n">
        <v>218</v>
      </c>
      <c r="B227" s="25" t="n">
        <v>224</v>
      </c>
      <c r="C227" s="25" t="n">
        <v>5220108</v>
      </c>
      <c r="D227" s="35" t="n">
        <v>2016</v>
      </c>
      <c r="E227" s="36" t="n">
        <f aca="false">IFERROR(VLOOKUP(B227,Ajustes_EDUCACAO!$A$2:$T$300,4,)+VLOOKUP(B227,Ajustes_EDUCACAO!$A$2:$T$300,5,),"SEM CERTIFICAÇÃO")</f>
        <v>43569046.87</v>
      </c>
      <c r="F227" s="37" t="n">
        <f aca="false">IF(M227=0,0,IF(E227="SEM CERTIFICAÇÃO",0,IFERROR(VLOOKUP(B227,Ajustes_FUNDEB!$A$2:$K$300,3,),0)))</f>
        <v>10489119.03</v>
      </c>
      <c r="G227" s="36" t="n">
        <f aca="false">IF(M227=0,0,IF(E227="SEM CERTIFICAÇÃO",0,IFERROR(VLOOKUP(B227,MDE_2016!$A$2:$E$300,5,),0)))</f>
        <v>4382680.1</v>
      </c>
      <c r="H227" s="38" t="n">
        <f aca="false">IF(M227=0,0,IF(E227="SEM CERTIFICAÇÃO",0,IFERROR(((VLOOKUP(B227,Ajustes_EDUCACAO!$A$2:$J$300,6,) - G227)),0)))</f>
        <v>11378605.05</v>
      </c>
      <c r="I227" s="38" t="n">
        <f aca="false">IF(M227=0,0,IF(E227="SEM CERTIFICAÇÃO",0,IFERROR(VLOOKUP(B227,Ajustes_FUNDEB!$A$2:$K$300,5,),0)))</f>
        <v>8889826.22</v>
      </c>
      <c r="J227" s="37" t="n">
        <f aca="false">IF(M227=0,0,IF(E227="SEM CERTIFICAÇÃO",0,IFERROR(VLOOKUP(B227,Ajustes_FUNDEB!$A$2:$K$300,6,),0)))</f>
        <v>1505174.47</v>
      </c>
      <c r="K227" s="39" t="n">
        <f aca="false">IF(M227=0,0,IF(E227="SEM CERTIFICAÇÃO",0,IFERROR(VLOOKUP(B227,Ajustes_EDUCACAO!$A$2:$K$300,7,),0)))</f>
        <v>4744505.38</v>
      </c>
      <c r="L227" s="40" t="n">
        <f aca="false">IFERROR(((G227+H227-K227)/E227*100),0)</f>
        <v>25.2857947589984</v>
      </c>
      <c r="M227" s="37" t="n">
        <f aca="false">IF(E227="SEM CERTIFICAÇÃO",0,IFERROR(VLOOKUP(B227,Ajustes_EDUCACAO!$A$2:$K$300,10,),0))</f>
        <v>25.29</v>
      </c>
    </row>
    <row r="228" customFormat="false" ht="13.8" hidden="false" customHeight="false" outlineLevel="0" collapsed="false">
      <c r="A228" s="33" t="n">
        <v>219</v>
      </c>
      <c r="B228" s="25" t="n">
        <v>225</v>
      </c>
      <c r="C228" s="25" t="n">
        <v>5220157</v>
      </c>
      <c r="D228" s="35" t="n">
        <v>2016</v>
      </c>
      <c r="E228" s="36" t="n">
        <f aca="false">IFERROR(VLOOKUP(B228,Ajustes_EDUCACAO!$A$2:$T$300,4,)+VLOOKUP(B228,Ajustes_EDUCACAO!$A$2:$T$300,5,),"SEM CERTIFICAÇÃO")</f>
        <v>14976324.07</v>
      </c>
      <c r="F228" s="37" t="n">
        <f aca="false">IF(M228=0,0,IF(E228="SEM CERTIFICAÇÃO",0,IFERROR(VLOOKUP(B228,Ajustes_FUNDEB!$A$2:$K$300,3,),0)))</f>
        <v>2491475.81</v>
      </c>
      <c r="G228" s="36" t="n">
        <f aca="false">IF(M228=0,0,IF(E228="SEM CERTIFICAÇÃO",0,IFERROR(VLOOKUP(B228,MDE_2016!$A$2:$E$300,5,),0)))</f>
        <v>3702.26</v>
      </c>
      <c r="H228" s="38" t="n">
        <f aca="false">IF(M228=0,0,IF(E228="SEM CERTIFICAÇÃO",0,IFERROR(((VLOOKUP(B228,Ajustes_EDUCACAO!$A$2:$J$300,6,) - G228)),0)))</f>
        <v>4017087.53</v>
      </c>
      <c r="I228" s="38" t="n">
        <f aca="false">IF(M228=0,0,IF(E228="SEM CERTIFICAÇÃO",0,IFERROR(VLOOKUP(B228,Ajustes_FUNDEB!$A$2:$K$300,5,),0)))</f>
        <v>1991252.91</v>
      </c>
      <c r="J228" s="37" t="n">
        <f aca="false">IF(M228=0,0,IF(E228="SEM CERTIFICAÇÃO",0,IFERROR(VLOOKUP(B228,Ajustes_FUNDEB!$A$2:$K$300,6,),0)))</f>
        <v>504959.16</v>
      </c>
      <c r="K228" s="39" t="n">
        <f aca="false">IF(M228=0,0,IF(E228="SEM CERTIFICAÇÃO",0,IFERROR(VLOOKUP(B228,Ajustes_EDUCACAO!$A$2:$K$300,7,),0)))</f>
        <v>-185429.72</v>
      </c>
      <c r="L228" s="40" t="n">
        <f aca="false">IFERROR(((G228+H228-K228)/E228*100),0)</f>
        <v>28.0857938860026</v>
      </c>
      <c r="M228" s="37" t="n">
        <f aca="false">IF(E228="SEM CERTIFICAÇÃO",0,IFERROR(VLOOKUP(B228,Ajustes_EDUCACAO!$A$2:$K$300,10,),0))</f>
        <v>28.09</v>
      </c>
    </row>
    <row r="229" customFormat="false" ht="13.8" hidden="false" customHeight="false" outlineLevel="0" collapsed="false">
      <c r="A229" s="33" t="n">
        <v>220</v>
      </c>
      <c r="B229" s="25" t="n">
        <v>226</v>
      </c>
      <c r="C229" s="25" t="n">
        <v>5220207</v>
      </c>
      <c r="D229" s="35" t="n">
        <v>2016</v>
      </c>
      <c r="E229" s="36" t="n">
        <f aca="false">IFERROR(VLOOKUP(B229,Ajustes_EDUCACAO!$A$2:$T$300,4,)+VLOOKUP(B229,Ajustes_EDUCACAO!$A$2:$T$300,5,),"SEM CERTIFICAÇÃO")</f>
        <v>38668846.09</v>
      </c>
      <c r="F229" s="37" t="n">
        <f aca="false">IF(M229=0,0,IF(E229="SEM CERTIFICAÇÃO",0,IFERROR(VLOOKUP(B229,Ajustes_FUNDEB!$A$2:$K$300,3,),0)))</f>
        <v>8766944.05</v>
      </c>
      <c r="G229" s="36" t="n">
        <f aca="false">IF(M229=0,0,IF(E229="SEM CERTIFICAÇÃO",0,IFERROR(VLOOKUP(B229,MDE_2016!$A$2:$E$300,5,),0)))</f>
        <v>89942.16</v>
      </c>
      <c r="H229" s="38" t="n">
        <f aca="false">IF(M229=0,0,IF(E229="SEM CERTIFICAÇÃO",0,IFERROR(((VLOOKUP(B229,Ajustes_EDUCACAO!$A$2:$J$300,6,) - G229)),0)))</f>
        <v>13995120.28</v>
      </c>
      <c r="I229" s="38" t="n">
        <f aca="false">IF(M229=0,0,IF(E229="SEM CERTIFICAÇÃO",0,IFERROR(VLOOKUP(B229,Ajustes_FUNDEB!$A$2:$K$300,5,),0)))</f>
        <v>7993150.19</v>
      </c>
      <c r="J229" s="37" t="n">
        <f aca="false">IF(M229=0,0,IF(E229="SEM CERTIFICAÇÃO",0,IFERROR(VLOOKUP(B229,Ajustes_FUNDEB!$A$2:$K$300,6,),0)))</f>
        <v>295364.27</v>
      </c>
      <c r="K229" s="39" t="n">
        <f aca="false">IF(M229=0,0,IF(E229="SEM CERTIFICAÇÃO",0,IFERROR(VLOOKUP(B229,Ajustes_EDUCACAO!$A$2:$K$300,7,),0)))</f>
        <v>2824704.64</v>
      </c>
      <c r="L229" s="40" t="n">
        <f aca="false">IFERROR(((G229+H229-K229)/E229*100),0)</f>
        <v>29.1199736702565</v>
      </c>
      <c r="M229" s="37" t="n">
        <f aca="false">IF(E229="SEM CERTIFICAÇÃO",0,IFERROR(VLOOKUP(B229,Ajustes_EDUCACAO!$A$2:$K$300,10,),0))</f>
        <v>29.12</v>
      </c>
    </row>
    <row r="230" customFormat="false" ht="13.8" hidden="false" customHeight="false" outlineLevel="0" collapsed="false">
      <c r="A230" s="33" t="n">
        <v>221</v>
      </c>
      <c r="B230" s="25" t="n">
        <v>227</v>
      </c>
      <c r="C230" s="25" t="n">
        <v>5220264</v>
      </c>
      <c r="D230" s="35" t="n">
        <v>2016</v>
      </c>
      <c r="E230" s="36" t="n">
        <f aca="false">IFERROR(VLOOKUP(B230,Ajustes_EDUCACAO!$A$2:$T$300,4,)+VLOOKUP(B230,Ajustes_EDUCACAO!$A$2:$T$300,5,),"SEM CERTIFICAÇÃO")</f>
        <v>11820610.28</v>
      </c>
      <c r="F230" s="37" t="n">
        <f aca="false">IF(M230=0,0,IF(E230="SEM CERTIFICAÇÃO",0,IFERROR(VLOOKUP(B230,Ajustes_FUNDEB!$A$2:$K$300,3,),0)))</f>
        <v>2219580.14</v>
      </c>
      <c r="G230" s="36" t="n">
        <f aca="false">IF(M230=0,0,IF(E230="SEM CERTIFICAÇÃO",0,IFERROR(VLOOKUP(B230,MDE_2016!$A$2:$E$300,5,),0)))</f>
        <v>76307.5999999999</v>
      </c>
      <c r="H230" s="38" t="n">
        <f aca="false">IF(M230=0,0,IF(E230="SEM CERTIFICAÇÃO",0,IFERROR(((VLOOKUP(B230,Ajustes_EDUCACAO!$A$2:$J$300,6,) - G230)),0)))</f>
        <v>4047770.69</v>
      </c>
      <c r="I230" s="38" t="n">
        <f aca="false">IF(M230=0,0,IF(E230="SEM CERTIFICAÇÃO",0,IFERROR(VLOOKUP(B230,Ajustes_FUNDEB!$A$2:$K$300,5,),0)))</f>
        <v>1920545.55</v>
      </c>
      <c r="J230" s="37" t="n">
        <f aca="false">IF(M230=0,0,IF(E230="SEM CERTIFICAÇÃO",0,IFERROR(VLOOKUP(B230,Ajustes_FUNDEB!$A$2:$K$300,6,),0)))</f>
        <v>453745.73</v>
      </c>
      <c r="K230" s="39" t="n">
        <f aca="false">IF(M230=0,0,IF(E230="SEM CERTIFICAÇÃO",0,IFERROR(VLOOKUP(B230,Ajustes_EDUCACAO!$A$2:$K$300,7,),0)))</f>
        <v>662401.77</v>
      </c>
      <c r="L230" s="40" t="n">
        <f aca="false">IFERROR(((G230+H230-K230)/E230*100),0)</f>
        <v>29.2850913616281</v>
      </c>
      <c r="M230" s="37" t="n">
        <f aca="false">IF(E230="SEM CERTIFICAÇÃO",0,IFERROR(VLOOKUP(B230,Ajustes_EDUCACAO!$A$2:$K$300,10,),0))</f>
        <v>29.29</v>
      </c>
    </row>
    <row r="231" customFormat="false" ht="13.8" hidden="false" customHeight="false" outlineLevel="0" collapsed="false">
      <c r="A231" s="33" t="n">
        <v>222</v>
      </c>
      <c r="B231" s="25" t="n">
        <v>393</v>
      </c>
      <c r="C231" s="25" t="n">
        <v>5220280</v>
      </c>
      <c r="D231" s="35" t="n">
        <v>2016</v>
      </c>
      <c r="E231" s="36" t="n">
        <f aca="false">IFERROR(VLOOKUP(B231,Ajustes_EDUCACAO!$A$2:$T$300,4,)+VLOOKUP(B231,Ajustes_EDUCACAO!$A$2:$T$300,5,),"SEM CERTIFICAÇÃO")</f>
        <v>11809641.39</v>
      </c>
      <c r="F231" s="37" t="n">
        <f aca="false">IF(M231=0,0,IF(E231="SEM CERTIFICAÇÃO",0,IFERROR(VLOOKUP(B231,Ajustes_FUNDEB!$A$2:$K$300,3,),0)))</f>
        <v>520292.37</v>
      </c>
      <c r="G231" s="36" t="n">
        <f aca="false">IF(M231=0,0,IF(E231="SEM CERTIFICAÇÃO",0,IFERROR(VLOOKUP(B231,MDE_2016!$A$2:$E$300,5,),0)))</f>
        <v>0</v>
      </c>
      <c r="H231" s="38" t="n">
        <f aca="false">IF(M231=0,0,IF(E231="SEM CERTIFICAÇÃO",0,IFERROR(((VLOOKUP(B231,Ajustes_EDUCACAO!$A$2:$J$300,6,) - G231)),0)))</f>
        <v>1388124.21</v>
      </c>
      <c r="I231" s="38" t="n">
        <f aca="false">IF(M231=0,0,IF(E231="SEM CERTIFICAÇÃO",0,IFERROR(VLOOKUP(B231,Ajustes_FUNDEB!$A$2:$K$300,5,),0)))</f>
        <v>505803.32</v>
      </c>
      <c r="J231" s="37" t="n">
        <f aca="false">IF(M231=0,0,IF(E231="SEM CERTIFICAÇÃO",0,IFERROR(VLOOKUP(B231,Ajustes_FUNDEB!$A$2:$K$300,6,),0)))</f>
        <v>19.7</v>
      </c>
      <c r="K231" s="39" t="n">
        <f aca="false">IF(M231=0,0,IF(E231="SEM CERTIFICAÇÃO",0,IFERROR(VLOOKUP(B231,Ajustes_EDUCACAO!$A$2:$K$300,7,),0)))</f>
        <v>-1651452.96</v>
      </c>
      <c r="L231" s="40" t="n">
        <f aca="false">IFERROR(((G231+H231-K231)/E231*100),0)</f>
        <v>25.7380988094508</v>
      </c>
      <c r="M231" s="37" t="n">
        <f aca="false">IF(E231="SEM CERTIFICAÇÃO",0,IFERROR(VLOOKUP(B231,Ajustes_EDUCACAO!$A$2:$K$300,10,),0))</f>
        <v>25.74</v>
      </c>
    </row>
    <row r="232" customFormat="false" ht="13.8" hidden="false" customHeight="false" outlineLevel="0" collapsed="false">
      <c r="A232" s="61" t="n">
        <v>223</v>
      </c>
      <c r="B232" s="45" t="n">
        <v>228</v>
      </c>
      <c r="C232" s="45" t="n">
        <v>5220405</v>
      </c>
      <c r="D232" s="62" t="n">
        <v>2016</v>
      </c>
      <c r="E232" s="47" t="n">
        <v>1</v>
      </c>
      <c r="F232" s="47" t="n">
        <v>1</v>
      </c>
      <c r="G232" s="47" t="n">
        <v>1</v>
      </c>
      <c r="H232" s="47" t="n">
        <v>1</v>
      </c>
      <c r="I232" s="47" t="n">
        <v>1</v>
      </c>
      <c r="J232" s="47" t="n">
        <v>1</v>
      </c>
      <c r="K232" s="47" t="n">
        <v>1</v>
      </c>
      <c r="L232" s="47" t="n">
        <v>1</v>
      </c>
      <c r="M232" s="47" t="n">
        <v>1</v>
      </c>
      <c r="N232" s="49" t="s">
        <v>16</v>
      </c>
    </row>
    <row r="233" customFormat="false" ht="13.8" hidden="false" customHeight="false" outlineLevel="0" collapsed="false">
      <c r="A233" s="33" t="n">
        <v>224</v>
      </c>
      <c r="B233" s="25" t="n">
        <v>229</v>
      </c>
      <c r="C233" s="25" t="n">
        <v>5220454</v>
      </c>
      <c r="D233" s="35" t="n">
        <v>2016</v>
      </c>
      <c r="E233" s="36" t="n">
        <f aca="false">IFERROR(VLOOKUP(B233,Ajustes_EDUCACAO!$A$2:$T$300,4,)+VLOOKUP(B233,Ajustes_EDUCACAO!$A$2:$T$300,5,),"SEM CERTIFICAÇÃO")</f>
        <v>208743223.2</v>
      </c>
      <c r="F233" s="37" t="n">
        <f aca="false">IF(M233=0,0,IF(E233="SEM CERTIFICAÇÃO",0,IFERROR(VLOOKUP(B233,Ajustes_FUNDEB!$A$2:$K$300,3,),0)))</f>
        <v>70169621.28</v>
      </c>
      <c r="G233" s="36" t="n">
        <f aca="false">IF(M233=0,0,IF(E233="SEM CERTIFICAÇÃO",0,IFERROR(VLOOKUP(B233,MDE_2016!$A$2:$E$300,5,),0)))</f>
        <v>20342474</v>
      </c>
      <c r="H233" s="38" t="n">
        <f aca="false">IF(M233=0,0,IF(E233="SEM CERTIFICAÇÃO",0,IFERROR(((VLOOKUP(B233,Ajustes_EDUCACAO!$A$2:$J$300,6,) - G233)),0)))</f>
        <v>70561902.74</v>
      </c>
      <c r="I233" s="38" t="n">
        <f aca="false">IF(M233=0,0,IF(E233="SEM CERTIFICAÇÃO",0,IFERROR(VLOOKUP(B233,Ajustes_FUNDEB!$A$2:$K$300,5,),0)))</f>
        <v>45729239.16</v>
      </c>
      <c r="J233" s="37" t="n">
        <f aca="false">IF(M233=0,0,IF(E233="SEM CERTIFICAÇÃO",0,IFERROR(VLOOKUP(B233,Ajustes_FUNDEB!$A$2:$K$300,6,),0)))</f>
        <v>23758283.62</v>
      </c>
      <c r="K233" s="39" t="n">
        <f aca="false">IF(M233=0,0,IF(E233="SEM CERTIFICAÇÃO",0,IFERROR(VLOOKUP(B233,Ajustes_EDUCACAO!$A$2:$K$300,7,),0)))</f>
        <v>38613650.04</v>
      </c>
      <c r="L233" s="40" t="n">
        <f aca="false">IFERROR(((G233+H233-K233)/E233*100),0)</f>
        <v>25.0502631407102</v>
      </c>
      <c r="M233" s="37" t="n">
        <f aca="false">IF(E233="SEM CERTIFICAÇÃO",0,IFERROR(VLOOKUP(B233,Ajustes_EDUCACAO!$A$2:$K$300,10,),0))</f>
        <v>25.05</v>
      </c>
    </row>
    <row r="234" customFormat="false" ht="13.8" hidden="false" customHeight="false" outlineLevel="0" collapsed="false">
      <c r="A234" s="33" t="n">
        <v>225</v>
      </c>
      <c r="B234" s="25" t="n">
        <v>230</v>
      </c>
      <c r="C234" s="25" t="n">
        <v>5220504</v>
      </c>
      <c r="D234" s="35" t="n">
        <v>2016</v>
      </c>
      <c r="E234" s="36" t="n">
        <f aca="false">IFERROR(VLOOKUP(B234,Ajustes_EDUCACAO!$A$2:$T$300,4,)+VLOOKUP(B234,Ajustes_EDUCACAO!$A$2:$T$300,5,),"SEM CERTIFICAÇÃO")</f>
        <v>22243775.99</v>
      </c>
      <c r="F234" s="37" t="n">
        <f aca="false">IF(M234=0,0,IF(E234="SEM CERTIFICAÇÃO",0,IFERROR(VLOOKUP(B234,Ajustes_FUNDEB!$A$2:$K$300,3,),0)))</f>
        <v>3516499.08</v>
      </c>
      <c r="G234" s="36" t="n">
        <f aca="false">IF(M234=0,0,IF(E234="SEM CERTIFICAÇÃO",0,IFERROR(VLOOKUP(B234,MDE_2016!$A$2:$E$300,5,),0)))</f>
        <v>293822.3</v>
      </c>
      <c r="H234" s="38" t="n">
        <f aca="false">IF(M234=0,0,IF(E234="SEM CERTIFICAÇÃO",0,IFERROR(((VLOOKUP(B234,Ajustes_EDUCACAO!$A$2:$J$300,6,) - G234)),0)))</f>
        <v>7049807.21</v>
      </c>
      <c r="I234" s="38" t="n">
        <f aca="false">IF(M234=0,0,IF(E234="SEM CERTIFICAÇÃO",0,IFERROR(VLOOKUP(B234,Ajustes_FUNDEB!$A$2:$K$300,5,),0)))</f>
        <v>2692339.25</v>
      </c>
      <c r="J234" s="37" t="n">
        <f aca="false">IF(M234=0,0,IF(E234="SEM CERTIFICAÇÃO",0,IFERROR(VLOOKUP(B234,Ajustes_FUNDEB!$A$2:$K$300,6,),0)))</f>
        <v>1050770.84</v>
      </c>
      <c r="K234" s="39" t="n">
        <f aca="false">IF(M234=0,0,IF(E234="SEM CERTIFICAÇÃO",0,IFERROR(VLOOKUP(B234,Ajustes_EDUCACAO!$A$2:$K$300,7,),0)))</f>
        <v>377660.17</v>
      </c>
      <c r="L234" s="40" t="n">
        <f aca="false">IFERROR(((G234+H234-K234)/E234*100),0)</f>
        <v>31.3164875564816</v>
      </c>
      <c r="M234" s="37" t="n">
        <f aca="false">IF(E234="SEM CERTIFICAÇÃO",0,IFERROR(VLOOKUP(B234,Ajustes_EDUCACAO!$A$2:$K$300,10,),0))</f>
        <v>31.32</v>
      </c>
    </row>
    <row r="235" customFormat="false" ht="13.8" hidden="false" customHeight="false" outlineLevel="0" collapsed="false">
      <c r="A235" s="33" t="n">
        <v>226</v>
      </c>
      <c r="B235" s="25" t="n">
        <v>231</v>
      </c>
      <c r="C235" s="25" t="n">
        <v>5220603</v>
      </c>
      <c r="D235" s="35" t="n">
        <v>2016</v>
      </c>
      <c r="E235" s="36" t="n">
        <f aca="false">IFERROR(VLOOKUP(B235,Ajustes_EDUCACAO!$A$2:$T$300,4,)+VLOOKUP(B235,Ajustes_EDUCACAO!$A$2:$T$300,5,),"SEM CERTIFICAÇÃO")</f>
        <v>38401526.32</v>
      </c>
      <c r="F235" s="37" t="n">
        <f aca="false">IF(M235=0,0,IF(E235="SEM CERTIFICAÇÃO",0,IFERROR(VLOOKUP(B235,Ajustes_FUNDEB!$A$2:$K$300,3,),0)))</f>
        <v>6814177.85</v>
      </c>
      <c r="G235" s="36" t="n">
        <f aca="false">IF(M235=0,0,IF(E235="SEM CERTIFICAÇÃO",0,IFERROR(VLOOKUP(B235,MDE_2016!$A$2:$E$300,5,),0)))</f>
        <v>104751.37</v>
      </c>
      <c r="H235" s="38" t="n">
        <f aca="false">IF(M235=0,0,IF(E235="SEM CERTIFICAÇÃO",0,IFERROR(((VLOOKUP(B235,Ajustes_EDUCACAO!$A$2:$J$300,6,) - G235)),0)))</f>
        <v>12759699.1</v>
      </c>
      <c r="I235" s="38" t="n">
        <f aca="false">IF(M235=0,0,IF(E235="SEM CERTIFICAÇÃO",0,IFERROR(VLOOKUP(B235,Ajustes_FUNDEB!$A$2:$K$300,5,),0)))</f>
        <v>4438782.6</v>
      </c>
      <c r="J235" s="37" t="n">
        <f aca="false">IF(M235=0,0,IF(E235="SEM CERTIFICAÇÃO",0,IFERROR(VLOOKUP(B235,Ajustes_FUNDEB!$A$2:$K$300,6,),0)))</f>
        <v>2112823.04</v>
      </c>
      <c r="K235" s="39" t="n">
        <f aca="false">IF(M235=0,0,IF(E235="SEM CERTIFICAÇÃO",0,IFERROR(VLOOKUP(B235,Ajustes_EDUCACAO!$A$2:$K$300,7,),0)))</f>
        <v>874153.04</v>
      </c>
      <c r="L235" s="40" t="n">
        <f aca="false">IFERROR(((G235+H235-K235)/E235*100),0)</f>
        <v>31.223491821874</v>
      </c>
      <c r="M235" s="37" t="n">
        <f aca="false">IF(E235="SEM CERTIFICAÇÃO",0,IFERROR(VLOOKUP(B235,Ajustes_EDUCACAO!$A$2:$K$300,10,),0))</f>
        <v>31.22</v>
      </c>
    </row>
    <row r="236" customFormat="false" ht="13.8" hidden="false" customHeight="false" outlineLevel="0" collapsed="false">
      <c r="A236" s="33" t="n">
        <v>227</v>
      </c>
      <c r="B236" s="25" t="n">
        <v>232</v>
      </c>
      <c r="C236" s="25" t="n">
        <v>5220686</v>
      </c>
      <c r="D236" s="35" t="n">
        <v>2016</v>
      </c>
      <c r="E236" s="36" t="n">
        <f aca="false">IFERROR(VLOOKUP(B236,Ajustes_EDUCACAO!$A$2:$T$300,4,)+VLOOKUP(B236,Ajustes_EDUCACAO!$A$2:$T$300,5,),"SEM CERTIFICAÇÃO")</f>
        <v>11027037.73</v>
      </c>
      <c r="F236" s="37" t="n">
        <f aca="false">IF(M236=0,0,IF(E236="SEM CERTIFICAÇÃO",0,IFERROR(VLOOKUP(B236,Ajustes_FUNDEB!$A$2:$K$300,3,),0)))</f>
        <v>3109264.7</v>
      </c>
      <c r="G236" s="36" t="n">
        <f aca="false">IF(M236=0,0,IF(E236="SEM CERTIFICAÇÃO",0,IFERROR(VLOOKUP(B236,MDE_2016!$A$2:$E$300,5,),0)))</f>
        <v>0</v>
      </c>
      <c r="H236" s="38" t="n">
        <f aca="false">IF(M236=0,0,IF(E236="SEM CERTIFICAÇÃO",0,IFERROR(((VLOOKUP(B236,Ajustes_EDUCACAO!$A$2:$J$300,6,) - G236)),0)))</f>
        <v>4256435.33</v>
      </c>
      <c r="I236" s="38" t="n">
        <f aca="false">IF(M236=0,0,IF(E236="SEM CERTIFICAÇÃO",0,IFERROR(VLOOKUP(B236,Ajustes_FUNDEB!$A$2:$K$300,5,),0)))</f>
        <v>2491877.13</v>
      </c>
      <c r="J236" s="37" t="n">
        <f aca="false">IF(M236=0,0,IF(E236="SEM CERTIFICAÇÃO",0,IFERROR(VLOOKUP(B236,Ajustes_FUNDEB!$A$2:$K$300,6,),0)))</f>
        <v>631618.5</v>
      </c>
      <c r="K236" s="39" t="n">
        <f aca="false">IF(M236=0,0,IF(E236="SEM CERTIFICAÇÃO",0,IFERROR(VLOOKUP(B236,Ajustes_EDUCACAO!$A$2:$K$300,7,),0)))</f>
        <v>1147968.62</v>
      </c>
      <c r="L236" s="40" t="n">
        <f aca="false">IFERROR(((G236+H236-K236)/E236*100),0)</f>
        <v>28.1894991756775</v>
      </c>
      <c r="M236" s="37" t="n">
        <f aca="false">IF(E236="SEM CERTIFICAÇÃO",0,IFERROR(VLOOKUP(B236,Ajustes_EDUCACAO!$A$2:$K$300,10,),0))</f>
        <v>28.19</v>
      </c>
    </row>
    <row r="237" customFormat="false" ht="13.8" hidden="false" customHeight="false" outlineLevel="0" collapsed="false">
      <c r="A237" s="33" t="n">
        <v>228</v>
      </c>
      <c r="B237" s="25" t="n">
        <v>233</v>
      </c>
      <c r="C237" s="25" t="n">
        <v>5220702</v>
      </c>
      <c r="D237" s="35" t="n">
        <v>2016</v>
      </c>
      <c r="E237" s="36" t="n">
        <f aca="false">IFERROR(VLOOKUP(B237,Ajustes_EDUCACAO!$A$2:$T$300,4,)+VLOOKUP(B237,Ajustes_EDUCACAO!$A$2:$T$300,5,),"SEM CERTIFICAÇÃO")</f>
        <v>11273461.2</v>
      </c>
      <c r="F237" s="37" t="n">
        <f aca="false">IF(M237=0,0,IF(E237="SEM CERTIFICAÇÃO",0,IFERROR(VLOOKUP(B237,Ajustes_FUNDEB!$A$2:$K$300,3,),0)))</f>
        <v>792863.57</v>
      </c>
      <c r="G237" s="36" t="n">
        <f aca="false">IF(M237=0,0,IF(E237="SEM CERTIFICAÇÃO",0,IFERROR(VLOOKUP(B237,MDE_2016!$A$2:$E$300,5,),0)))</f>
        <v>0</v>
      </c>
      <c r="H237" s="38" t="n">
        <f aca="false">IF(M237=0,0,IF(E237="SEM CERTIFICAÇÃO",0,IFERROR(((VLOOKUP(B237,Ajustes_EDUCACAO!$A$2:$J$300,6,) - G237)),0)))</f>
        <v>2587987.05</v>
      </c>
      <c r="I237" s="38" t="n">
        <f aca="false">IF(M237=0,0,IF(E237="SEM CERTIFICAÇÃO",0,IFERROR(VLOOKUP(B237,Ajustes_FUNDEB!$A$2:$K$300,5,),0)))</f>
        <v>640733.86</v>
      </c>
      <c r="J237" s="37" t="n">
        <f aca="false">IF(M237=0,0,IF(E237="SEM CERTIFICAÇÃO",0,IFERROR(VLOOKUP(B237,Ajustes_FUNDEB!$A$2:$K$300,6,),0)))</f>
        <v>235633.88</v>
      </c>
      <c r="K237" s="39" t="n">
        <f aca="false">IF(M237=0,0,IF(E237="SEM CERTIFICAÇÃO",0,IFERROR(VLOOKUP(B237,Ajustes_EDUCACAO!$A$2:$K$300,7,),0)))</f>
        <v>-1118083.08</v>
      </c>
      <c r="L237" s="40" t="n">
        <f aca="false">IFERROR(((G237+H237-K237)/E237*100),0)</f>
        <v>32.8742882443237</v>
      </c>
      <c r="M237" s="37" t="n">
        <f aca="false">IF(E237="SEM CERTIFICAÇÃO",0,IFERROR(VLOOKUP(B237,Ajustes_EDUCACAO!$A$2:$K$300,10,),0))</f>
        <v>32.87</v>
      </c>
    </row>
    <row r="238" customFormat="false" ht="13.8" hidden="false" customHeight="false" outlineLevel="0" collapsed="false">
      <c r="A238" s="33" t="n">
        <v>229</v>
      </c>
      <c r="B238" s="25" t="n">
        <v>234</v>
      </c>
      <c r="C238" s="25" t="n">
        <v>5221007</v>
      </c>
      <c r="D238" s="35" t="n">
        <v>2016</v>
      </c>
      <c r="E238" s="36" t="n">
        <f aca="false">IFERROR(VLOOKUP(B238,Ajustes_EDUCACAO!$A$2:$T$300,4,)+VLOOKUP(B238,Ajustes_EDUCACAO!$A$2:$T$300,5,),"SEM CERTIFICAÇÃO")</f>
        <v>10999282.64</v>
      </c>
      <c r="F238" s="37" t="n">
        <f aca="false">IF(M238=0,0,IF(E238="SEM CERTIFICAÇÃO",0,IFERROR(VLOOKUP(B238,Ajustes_FUNDEB!$A$2:$K$300,3,),0)))</f>
        <v>1454568.18</v>
      </c>
      <c r="G238" s="36" t="n">
        <f aca="false">IF(M238=0,0,IF(E238="SEM CERTIFICAÇÃO",0,IFERROR(VLOOKUP(B238,MDE_2016!$A$2:$E$300,5,),0)))</f>
        <v>3800</v>
      </c>
      <c r="H238" s="38" t="n">
        <f aca="false">IF(M238=0,0,IF(E238="SEM CERTIFICAÇÃO",0,IFERROR(((VLOOKUP(B238,Ajustes_EDUCACAO!$A$2:$J$300,6,) - G238)),0)))</f>
        <v>2735934.62</v>
      </c>
      <c r="I238" s="38" t="n">
        <f aca="false">IF(M238=0,0,IF(E238="SEM CERTIFICAÇÃO",0,IFERROR(VLOOKUP(B238,Ajustes_FUNDEB!$A$2:$K$300,5,),0)))</f>
        <v>1298025.8</v>
      </c>
      <c r="J238" s="37" t="n">
        <f aca="false">IF(M238=0,0,IF(E238="SEM CERTIFICAÇÃO",0,IFERROR(VLOOKUP(B238,Ajustes_FUNDEB!$A$2:$K$300,6,),0)))</f>
        <v>168043.01</v>
      </c>
      <c r="K238" s="39" t="n">
        <f aca="false">IF(M238=0,0,IF(E238="SEM CERTIFICAÇÃO",0,IFERROR(VLOOKUP(B238,Ajustes_EDUCACAO!$A$2:$K$300,7,),0)))</f>
        <v>-378118.78</v>
      </c>
      <c r="L238" s="40" t="n">
        <f aca="false">IFERROR(((G238+H238-K238)/E238*100),0)</f>
        <v>28.3459703877561</v>
      </c>
      <c r="M238" s="37" t="n">
        <f aca="false">IF(E238="SEM CERTIFICAÇÃO",0,IFERROR(VLOOKUP(B238,Ajustes_EDUCACAO!$A$2:$K$300,10,),0))</f>
        <v>28.35</v>
      </c>
    </row>
    <row r="239" customFormat="false" ht="13.8" hidden="false" customHeight="false" outlineLevel="0" collapsed="false">
      <c r="A239" s="33" t="n">
        <v>230</v>
      </c>
      <c r="B239" s="25" t="n">
        <v>235</v>
      </c>
      <c r="C239" s="25" t="n">
        <v>5221080</v>
      </c>
      <c r="D239" s="35" t="n">
        <v>2016</v>
      </c>
      <c r="E239" s="36" t="n">
        <f aca="false">IFERROR(VLOOKUP(B239,Ajustes_EDUCACAO!$A$2:$T$300,4,)+VLOOKUP(B239,Ajustes_EDUCACAO!$A$2:$T$300,5,),"SEM CERTIFICAÇÃO")</f>
        <v>10061527.07</v>
      </c>
      <c r="F239" s="37" t="n">
        <f aca="false">IF(M239=0,0,IF(E239="SEM CERTIFICAÇÃO",0,IFERROR(VLOOKUP(B239,Ajustes_FUNDEB!$A$2:$K$300,3,),0)))</f>
        <v>1478246.34</v>
      </c>
      <c r="G239" s="36" t="n">
        <f aca="false">IF(M239=0,0,IF(E239="SEM CERTIFICAÇÃO",0,IFERROR(VLOOKUP(B239,MDE_2016!$A$2:$E$300,5,),0)))</f>
        <v>359530.63</v>
      </c>
      <c r="H239" s="38" t="n">
        <f aca="false">IF(M239=0,0,IF(E239="SEM CERTIFICAÇÃO",0,IFERROR(((VLOOKUP(B239,Ajustes_EDUCACAO!$A$2:$J$300,6,) - G239)),0)))</f>
        <v>2318115.64</v>
      </c>
      <c r="I239" s="38" t="n">
        <f aca="false">IF(M239=0,0,IF(E239="SEM CERTIFICAÇÃO",0,IFERROR(VLOOKUP(B239,Ajustes_FUNDEB!$A$2:$K$300,5,),0)))</f>
        <v>1142054.52</v>
      </c>
      <c r="J239" s="37" t="n">
        <f aca="false">IF(M239=0,0,IF(E239="SEM CERTIFICAÇÃO",0,IFERROR(VLOOKUP(B239,Ajustes_FUNDEB!$A$2:$K$300,6,),0)))</f>
        <v>347825.08</v>
      </c>
      <c r="K239" s="39" t="n">
        <f aca="false">IF(M239=0,0,IF(E239="SEM CERTIFICAÇÃO",0,IFERROR(VLOOKUP(B239,Ajustes_EDUCACAO!$A$2:$K$300,7,),0)))</f>
        <v>-246879.13</v>
      </c>
      <c r="L239" s="40" t="n">
        <f aca="false">IFERROR(((G239+H239-K239)/E239*100),0)</f>
        <v>29.0664168535602</v>
      </c>
      <c r="M239" s="37" t="n">
        <f aca="false">IF(E239="SEM CERTIFICAÇÃO",0,IFERROR(VLOOKUP(B239,Ajustes_EDUCACAO!$A$2:$K$300,10,),0))</f>
        <v>29.07</v>
      </c>
    </row>
    <row r="240" customFormat="false" ht="13.8" hidden="false" customHeight="false" outlineLevel="0" collapsed="false">
      <c r="A240" s="33" t="n">
        <v>231</v>
      </c>
      <c r="B240" s="25" t="n">
        <v>279</v>
      </c>
      <c r="C240" s="25" t="n">
        <v>5221197</v>
      </c>
      <c r="D240" s="35" t="n">
        <v>2016</v>
      </c>
      <c r="E240" s="36" t="n">
        <f aca="false">IFERROR(VLOOKUP(B240,Ajustes_EDUCACAO!$A$2:$T$300,4,)+VLOOKUP(B240,Ajustes_EDUCACAO!$A$2:$T$300,5,),"SEM CERTIFICAÇÃO")</f>
        <v>15957166.7</v>
      </c>
      <c r="F240" s="37" t="n">
        <f aca="false">IF(M240=0,0,IF(E240="SEM CERTIFICAÇÃO",0,IFERROR(VLOOKUP(B240,Ajustes_FUNDEB!$A$2:$K$300,3,),0)))</f>
        <v>3033499.25</v>
      </c>
      <c r="G240" s="36" t="n">
        <f aca="false">IF(M240=0,0,IF(E240="SEM CERTIFICAÇÃO",0,IFERROR(VLOOKUP(B240,MDE_2016!$A$2:$E$300,5,),0)))</f>
        <v>511402</v>
      </c>
      <c r="H240" s="38" t="n">
        <f aca="false">IF(M240=0,0,IF(E240="SEM CERTIFICAÇÃO",0,IFERROR(((VLOOKUP(B240,Ajustes_EDUCACAO!$A$2:$J$300,6,) - G240)),0)))</f>
        <v>5037572.13</v>
      </c>
      <c r="I240" s="38" t="n">
        <f aca="false">IF(M240=0,0,IF(E240="SEM CERTIFICAÇÃO",0,IFERROR(VLOOKUP(B240,Ajustes_FUNDEB!$A$2:$K$300,5,),0)))</f>
        <v>3033499.25</v>
      </c>
      <c r="J240" s="37" t="n">
        <f aca="false">IF(M240=0,0,IF(E240="SEM CERTIFICAÇÃO",0,IFERROR(VLOOKUP(B240,Ajustes_FUNDEB!$A$2:$K$300,6,),0)))</f>
        <v>1016535.79</v>
      </c>
      <c r="K240" s="39" t="n">
        <f aca="false">IF(M240=0,0,IF(E240="SEM CERTIFICAÇÃO",0,IFERROR(VLOOKUP(B240,Ajustes_EDUCACAO!$A$2:$K$300,7,),0)))</f>
        <v>496800.21</v>
      </c>
      <c r="L240" s="40" t="n">
        <f aca="false">IFERROR(((G240+H240-K240)/E240*100),0)</f>
        <v>31.6608456562655</v>
      </c>
      <c r="M240" s="37" t="n">
        <f aca="false">IF(E240="SEM CERTIFICAÇÃO",0,IFERROR(VLOOKUP(B240,Ajustes_EDUCACAO!$A$2:$K$300,10,),0))</f>
        <v>31.66</v>
      </c>
    </row>
    <row r="241" customFormat="false" ht="13.8" hidden="false" customHeight="false" outlineLevel="0" collapsed="false">
      <c r="A241" s="33" t="n">
        <v>232</v>
      </c>
      <c r="B241" s="25" t="n">
        <v>236</v>
      </c>
      <c r="C241" s="25" t="n">
        <v>5221304</v>
      </c>
      <c r="D241" s="35" t="n">
        <v>2016</v>
      </c>
      <c r="E241" s="36" t="n">
        <f aca="false">IFERROR(VLOOKUP(B241,Ajustes_EDUCACAO!$A$2:$T$300,4,)+VLOOKUP(B241,Ajustes_EDUCACAO!$A$2:$T$300,5,),"SEM CERTIFICAÇÃO")</f>
        <v>10470187.96</v>
      </c>
      <c r="F241" s="37" t="n">
        <f aca="false">IF(M241=0,0,IF(E241="SEM CERTIFICAÇÃO",0,IFERROR(VLOOKUP(B241,Ajustes_FUNDEB!$A$2:$K$300,3,),0)))</f>
        <v>1278105.5</v>
      </c>
      <c r="G241" s="36" t="n">
        <f aca="false">IF(M241=0,0,IF(E241="SEM CERTIFICAÇÃO",0,IFERROR(VLOOKUP(B241,MDE_2016!$A$2:$E$300,5,),0)))</f>
        <v>122064.56</v>
      </c>
      <c r="H241" s="38" t="n">
        <f aca="false">IF(M241=0,0,IF(E241="SEM CERTIFICAÇÃO",0,IFERROR(((VLOOKUP(B241,Ajustes_EDUCACAO!$A$2:$J$300,6,) - G241)),0)))</f>
        <v>2722191.83</v>
      </c>
      <c r="I241" s="38" t="n">
        <f aca="false">IF(M241=0,0,IF(E241="SEM CERTIFICAÇÃO",0,IFERROR(VLOOKUP(B241,Ajustes_FUNDEB!$A$2:$K$300,5,),0)))</f>
        <v>808528.8</v>
      </c>
      <c r="J241" s="37" t="n">
        <f aca="false">IF(M241=0,0,IF(E241="SEM CERTIFICAÇÃO",0,IFERROR(VLOOKUP(B241,Ajustes_FUNDEB!$A$2:$K$300,6,),0)))</f>
        <v>466430.2</v>
      </c>
      <c r="K241" s="39" t="n">
        <f aca="false">IF(M241=0,0,IF(E241="SEM CERTIFICAÇÃO",0,IFERROR(VLOOKUP(B241,Ajustes_EDUCACAO!$A$2:$K$300,7,),0)))</f>
        <v>-463993.53</v>
      </c>
      <c r="L241" s="40" t="n">
        <f aca="false">IFERROR(((G241+H241-K241)/E241*100),0)</f>
        <v>31.5968532049161</v>
      </c>
      <c r="M241" s="37" t="n">
        <f aca="false">IF(E241="SEM CERTIFICAÇÃO",0,IFERROR(VLOOKUP(B241,Ajustes_EDUCACAO!$A$2:$K$300,10,),0))</f>
        <v>31.6</v>
      </c>
    </row>
    <row r="242" customFormat="false" ht="13.8" hidden="false" customHeight="false" outlineLevel="0" collapsed="false">
      <c r="A242" s="33" t="n">
        <v>233</v>
      </c>
      <c r="B242" s="25" t="n">
        <v>237</v>
      </c>
      <c r="C242" s="25" t="n">
        <v>5221403</v>
      </c>
      <c r="D242" s="35" t="n">
        <v>2016</v>
      </c>
      <c r="E242" s="36" t="n">
        <f aca="false">IFERROR(VLOOKUP(B242,Ajustes_EDUCACAO!$A$2:$T$300,4,)+VLOOKUP(B242,Ajustes_EDUCACAO!$A$2:$T$300,5,),"SEM CERTIFICAÇÃO")</f>
        <v>96995011.48</v>
      </c>
      <c r="F242" s="37" t="n">
        <f aca="false">IF(M242=0,0,IF(E242="SEM CERTIFICAÇÃO",0,IFERROR(VLOOKUP(B242,Ajustes_FUNDEB!$A$2:$K$300,3,),0)))</f>
        <v>33813213.87</v>
      </c>
      <c r="G242" s="36" t="n">
        <f aca="false">IF(M242=0,0,IF(E242="SEM CERTIFICAÇÃO",0,IFERROR(VLOOKUP(B242,MDE_2016!$A$2:$E$300,5,),0)))</f>
        <v>491279.95</v>
      </c>
      <c r="H242" s="38" t="n">
        <f aca="false">IF(M242=0,0,IF(E242="SEM CERTIFICAÇÃO",0,IFERROR(((VLOOKUP(B242,Ajustes_EDUCACAO!$A$2:$J$300,6,) - G242)),0)))</f>
        <v>51183874.48</v>
      </c>
      <c r="I242" s="38" t="n">
        <f aca="false">IF(M242=0,0,IF(E242="SEM CERTIFICAÇÃO",0,IFERROR(VLOOKUP(B242,Ajustes_FUNDEB!$A$2:$K$300,5,),0)))</f>
        <v>26278957.64</v>
      </c>
      <c r="J242" s="37" t="n">
        <f aca="false">IF(M242=0,0,IF(E242="SEM CERTIFICAÇÃO",0,IFERROR(VLOOKUP(B242,Ajustes_FUNDEB!$A$2:$K$300,6,),0)))</f>
        <v>6582231.21</v>
      </c>
      <c r="K242" s="39" t="n">
        <f aca="false">IF(M242=0,0,IF(E242="SEM CERTIFICAÇÃO",0,IFERROR(VLOOKUP(B242,Ajustes_EDUCACAO!$A$2:$K$300,7,),0)))</f>
        <v>23541456.13</v>
      </c>
      <c r="L242" s="40" t="n">
        <f aca="false">IFERROR(((G242+H242-K242)/E242*100),0)</f>
        <v>29.0053043664014</v>
      </c>
      <c r="M242" s="37" t="n">
        <f aca="false">IF(E242="SEM CERTIFICAÇÃO",0,IFERROR(VLOOKUP(B242,Ajustes_EDUCACAO!$A$2:$K$300,10,),0))</f>
        <v>29.01</v>
      </c>
    </row>
    <row r="243" customFormat="false" ht="13.8" hidden="false" customHeight="false" outlineLevel="0" collapsed="false">
      <c r="A243" s="33" t="n">
        <v>234</v>
      </c>
      <c r="B243" s="25" t="n">
        <v>238</v>
      </c>
      <c r="C243" s="25" t="n">
        <v>5221452</v>
      </c>
      <c r="D243" s="35" t="n">
        <v>2016</v>
      </c>
      <c r="E243" s="36" t="n">
        <f aca="false">IFERROR(VLOOKUP(B243,Ajustes_EDUCACAO!$A$2:$T$300,4,)+VLOOKUP(B243,Ajustes_EDUCACAO!$A$2:$T$300,5,),"SEM CERTIFICAÇÃO")</f>
        <v>12824179.51</v>
      </c>
      <c r="F243" s="37" t="n">
        <f aca="false">IF(M243=0,0,IF(E243="SEM CERTIFICAÇÃO",0,IFERROR(VLOOKUP(B243,Ajustes_FUNDEB!$A$2:$K$300,3,),0)))</f>
        <v>1230437.06</v>
      </c>
      <c r="G243" s="36" t="n">
        <f aca="false">IF(M243=0,0,IF(E243="SEM CERTIFICAÇÃO",0,IFERROR(VLOOKUP(B243,MDE_2016!$A$2:$E$300,5,),0)))</f>
        <v>0</v>
      </c>
      <c r="H243" s="38" t="n">
        <f aca="false">IF(M243=0,0,IF(E243="SEM CERTIFICAÇÃO",0,IFERROR(((VLOOKUP(B243,Ajustes_EDUCACAO!$A$2:$J$300,6,) - G243)),0)))</f>
        <v>3506732.56</v>
      </c>
      <c r="I243" s="38" t="n">
        <f aca="false">IF(M243=0,0,IF(E243="SEM CERTIFICAÇÃO",0,IFERROR(VLOOKUP(B243,Ajustes_FUNDEB!$A$2:$K$300,5,),0)))</f>
        <v>959219.94</v>
      </c>
      <c r="J243" s="37" t="n">
        <f aca="false">IF(M243=0,0,IF(E243="SEM CERTIFICAÇÃO",0,IFERROR(VLOOKUP(B243,Ajustes_FUNDEB!$A$2:$K$300,6,),0)))</f>
        <v>305561.32</v>
      </c>
      <c r="K243" s="39" t="n">
        <f aca="false">IF(M243=0,0,IF(E243="SEM CERTIFICAÇÃO",0,IFERROR(VLOOKUP(B243,Ajustes_EDUCACAO!$A$2:$K$300,7,),0)))</f>
        <v>-1033447.54</v>
      </c>
      <c r="L243" s="40" t="n">
        <f aca="false">IFERROR(((G243+H243-K243)/E243*100),0)</f>
        <v>35.4032793790797</v>
      </c>
      <c r="M243" s="37" t="n">
        <f aca="false">IF(E243="SEM CERTIFICAÇÃO",0,IFERROR(VLOOKUP(B243,Ajustes_EDUCACAO!$A$2:$K$300,10,),0))</f>
        <v>35.4</v>
      </c>
    </row>
    <row r="244" customFormat="false" ht="13.8" hidden="false" customHeight="false" outlineLevel="0" collapsed="false">
      <c r="A244" s="33" t="n">
        <v>235</v>
      </c>
      <c r="B244" s="25" t="n">
        <v>239</v>
      </c>
      <c r="C244" s="25" t="n">
        <v>5221502</v>
      </c>
      <c r="D244" s="35" t="n">
        <v>2016</v>
      </c>
      <c r="E244" s="36" t="n">
        <f aca="false">IFERROR(VLOOKUP(B244,Ajustes_EDUCACAO!$A$2:$T$300,4,)+VLOOKUP(B244,Ajustes_EDUCACAO!$A$2:$T$300,5,),"SEM CERTIFICAÇÃO")</f>
        <v>12989659.75</v>
      </c>
      <c r="F244" s="37" t="n">
        <f aca="false">IF(M244=0,0,IF(E244="SEM CERTIFICAÇÃO",0,IFERROR(VLOOKUP(B244,Ajustes_FUNDEB!$A$2:$K$300,3,),0)))</f>
        <v>1597431.51</v>
      </c>
      <c r="G244" s="36" t="n">
        <f aca="false">IF(M244=0,0,IF(E244="SEM CERTIFICAÇÃO",0,IFERROR(VLOOKUP(B244,MDE_2016!$A$2:$E$300,5,),0)))</f>
        <v>93460.6299999999</v>
      </c>
      <c r="H244" s="38" t="n">
        <f aca="false">IF(M244=0,0,IF(E244="SEM CERTIFICAÇÃO",0,IFERROR(((VLOOKUP(B244,Ajustes_EDUCACAO!$A$2:$J$300,6,) - G244)),0)))</f>
        <v>3380103.45</v>
      </c>
      <c r="I244" s="38" t="n">
        <f aca="false">IF(M244=0,0,IF(E244="SEM CERTIFICAÇÃO",0,IFERROR(VLOOKUP(B244,Ajustes_FUNDEB!$A$2:$K$300,5,),0)))</f>
        <v>1469623.49</v>
      </c>
      <c r="J244" s="37" t="n">
        <f aca="false">IF(M244=0,0,IF(E244="SEM CERTIFICAÇÃO",0,IFERROR(VLOOKUP(B244,Ajustes_FUNDEB!$A$2:$K$300,6,),0)))</f>
        <v>66328.78</v>
      </c>
      <c r="K244" s="39" t="n">
        <f aca="false">IF(M244=0,0,IF(E244="SEM CERTIFICAÇÃO",0,IFERROR(VLOOKUP(B244,Ajustes_EDUCACAO!$A$2:$K$300,7,),0)))</f>
        <v>-487352.05</v>
      </c>
      <c r="L244" s="40" t="n">
        <f aca="false">IFERROR(((G244+H244-K244)/E244*100),0)</f>
        <v>30.4928397373919</v>
      </c>
      <c r="M244" s="37" t="n">
        <f aca="false">IF(E244="SEM CERTIFICAÇÃO",0,IFERROR(VLOOKUP(B244,Ajustes_EDUCACAO!$A$2:$K$300,10,),0))</f>
        <v>30.49</v>
      </c>
    </row>
    <row r="245" customFormat="false" ht="13.8" hidden="false" customHeight="false" outlineLevel="0" collapsed="false">
      <c r="A245" s="33" t="n">
        <v>236</v>
      </c>
      <c r="B245" s="25" t="n">
        <v>240</v>
      </c>
      <c r="C245" s="25" t="n">
        <v>5221551</v>
      </c>
      <c r="D245" s="35" t="n">
        <v>2016</v>
      </c>
      <c r="E245" s="36" t="n">
        <f aca="false">IFERROR(VLOOKUP(B245,Ajustes_EDUCACAO!$A$2:$T$300,4,)+VLOOKUP(B245,Ajustes_EDUCACAO!$A$2:$T$300,5,),"SEM CERTIFICAÇÃO")</f>
        <v>22406334.12</v>
      </c>
      <c r="F245" s="37" t="n">
        <f aca="false">IF(M245=0,0,IF(E245="SEM CERTIFICAÇÃO",0,IFERROR(VLOOKUP(B245,Ajustes_FUNDEB!$A$2:$K$300,3,),0)))</f>
        <v>3399923.46</v>
      </c>
      <c r="G245" s="36" t="n">
        <f aca="false">IF(M245=0,0,IF(E245="SEM CERTIFICAÇÃO",0,IFERROR(VLOOKUP(B245,MDE_2016!$A$2:$E$300,5,),0)))</f>
        <v>0</v>
      </c>
      <c r="H245" s="38" t="n">
        <f aca="false">IF(M245=0,0,IF(E245="SEM CERTIFICAÇÃO",0,IFERROR(((VLOOKUP(B245,Ajustes_EDUCACAO!$A$2:$J$300,6,) - G245)),0)))</f>
        <v>6174633.86</v>
      </c>
      <c r="I245" s="38" t="n">
        <f aca="false">IF(M245=0,0,IF(E245="SEM CERTIFICAÇÃO",0,IFERROR(VLOOKUP(B245,Ajustes_FUNDEB!$A$2:$K$300,5,),0)))</f>
        <v>2933658.24</v>
      </c>
      <c r="J245" s="37" t="n">
        <f aca="false">IF(M245=0,0,IF(E245="SEM CERTIFICAÇÃO",0,IFERROR(VLOOKUP(B245,Ajustes_FUNDEB!$A$2:$K$300,6,),0)))</f>
        <v>347281.46</v>
      </c>
      <c r="K245" s="39" t="n">
        <f aca="false">IF(M245=0,0,IF(E245="SEM CERTIFICAÇÃO",0,IFERROR(VLOOKUP(B245,Ajustes_EDUCACAO!$A$2:$K$300,7,),0)))</f>
        <v>-445704.03</v>
      </c>
      <c r="L245" s="40" t="n">
        <f aca="false">IFERROR(((G245+H245-K245)/E245*100),0)</f>
        <v>29.5467248437158</v>
      </c>
      <c r="M245" s="37" t="n">
        <f aca="false">IF(E245="SEM CERTIFICAÇÃO",0,IFERROR(VLOOKUP(B245,Ajustes_EDUCACAO!$A$2:$K$300,10,),0))</f>
        <v>29.55</v>
      </c>
    </row>
    <row r="246" customFormat="false" ht="13.8" hidden="false" customHeight="false" outlineLevel="0" collapsed="false">
      <c r="A246" s="33" t="n">
        <v>237</v>
      </c>
      <c r="B246" s="25" t="n">
        <v>284</v>
      </c>
      <c r="C246" s="25" t="n">
        <v>5221577</v>
      </c>
      <c r="D246" s="35" t="n">
        <v>2016</v>
      </c>
      <c r="E246" s="36" t="n">
        <f aca="false">IFERROR(VLOOKUP(B246,Ajustes_EDUCACAO!$A$2:$T$300,4,)+VLOOKUP(B246,Ajustes_EDUCACAO!$A$2:$T$300,5,),"SEM CERTIFICAÇÃO")</f>
        <v>10431859.67</v>
      </c>
      <c r="F246" s="37" t="n">
        <f aca="false">IF(M246=0,0,IF(E246="SEM CERTIFICAÇÃO",0,IFERROR(VLOOKUP(B246,Ajustes_FUNDEB!$A$2:$K$300,3,),0)))</f>
        <v>1421229.34</v>
      </c>
      <c r="G246" s="36" t="n">
        <f aca="false">IF(M246=0,0,IF(E246="SEM CERTIFICAÇÃO",0,IFERROR(VLOOKUP(B246,MDE_2016!$A$2:$E$300,5,),0)))</f>
        <v>0</v>
      </c>
      <c r="H246" s="38" t="n">
        <f aca="false">IF(M246=0,0,IF(E246="SEM CERTIFICAÇÃO",0,IFERROR(((VLOOKUP(B246,Ajustes_EDUCACAO!$A$2:$J$300,6,) - G246)),0)))</f>
        <v>3719568.81</v>
      </c>
      <c r="I246" s="38" t="n">
        <f aca="false">IF(M246=0,0,IF(E246="SEM CERTIFICAÇÃO",0,IFERROR(VLOOKUP(B246,Ajustes_FUNDEB!$A$2:$K$300,5,),0)))</f>
        <v>1367683.12</v>
      </c>
      <c r="J246" s="37" t="n">
        <f aca="false">IF(M246=0,0,IF(E246="SEM CERTIFICAÇÃO",0,IFERROR(VLOOKUP(B246,Ajustes_FUNDEB!$A$2:$K$300,6,),0)))</f>
        <v>52829.75</v>
      </c>
      <c r="K246" s="39" t="n">
        <f aca="false">IF(M246=0,0,IF(E246="SEM CERTIFICAÇÃO",0,IFERROR(VLOOKUP(B246,Ajustes_EDUCACAO!$A$2:$K$300,7,),0)))</f>
        <v>-240758.58</v>
      </c>
      <c r="L246" s="40" t="n">
        <f aca="false">IFERROR(((G246+H246-K246)/E246*100),0)</f>
        <v>37.9637717078301</v>
      </c>
      <c r="M246" s="37" t="n">
        <f aca="false">IF(E246="SEM CERTIFICAÇÃO",0,IFERROR(VLOOKUP(B246,Ajustes_EDUCACAO!$A$2:$K$300,10,),0))</f>
        <v>37.96</v>
      </c>
    </row>
    <row r="247" customFormat="false" ht="13.8" hidden="false" customHeight="false" outlineLevel="0" collapsed="false">
      <c r="A247" s="33" t="n">
        <v>238</v>
      </c>
      <c r="B247" s="25" t="n">
        <v>241</v>
      </c>
      <c r="C247" s="25" t="n">
        <v>5221601</v>
      </c>
      <c r="D247" s="35" t="n">
        <v>2016</v>
      </c>
      <c r="E247" s="36" t="n">
        <f aca="false">IFERROR(VLOOKUP(B247,Ajustes_EDUCACAO!$A$2:$T$300,4,)+VLOOKUP(B247,Ajustes_EDUCACAO!$A$2:$T$300,5,),"SEM CERTIFICAÇÃO")</f>
        <v>44925273.1</v>
      </c>
      <c r="F247" s="37" t="n">
        <f aca="false">IF(M247=0,0,IF(E247="SEM CERTIFICAÇÃO",0,IFERROR(VLOOKUP(B247,Ajustes_FUNDEB!$A$2:$K$300,3,),0)))</f>
        <v>10960897.09</v>
      </c>
      <c r="G247" s="36" t="n">
        <f aca="false">IF(M247=0,0,IF(E247="SEM CERTIFICAÇÃO",0,IFERROR(VLOOKUP(B247,MDE_2016!$A$2:$E$300,5,),0)))</f>
        <v>0</v>
      </c>
      <c r="H247" s="38" t="n">
        <f aca="false">IF(M247=0,0,IF(E247="SEM CERTIFICAÇÃO",0,IFERROR(((VLOOKUP(B247,Ajustes_EDUCACAO!$A$2:$J$300,6,) - G247)),0)))</f>
        <v>19945745.39</v>
      </c>
      <c r="I247" s="38" t="n">
        <f aca="false">IF(M247=0,0,IF(E247="SEM CERTIFICAÇÃO",0,IFERROR(VLOOKUP(B247,Ajustes_FUNDEB!$A$2:$K$300,5,),0)))</f>
        <v>8790227.79</v>
      </c>
      <c r="J247" s="37" t="n">
        <f aca="false">IF(M247=0,0,IF(E247="SEM CERTIFICAÇÃO",0,IFERROR(VLOOKUP(B247,Ajustes_FUNDEB!$A$2:$K$300,6,),0)))</f>
        <v>2049410.27</v>
      </c>
      <c r="K247" s="39" t="n">
        <f aca="false">IF(M247=0,0,IF(E247="SEM CERTIFICAÇÃO",0,IFERROR(VLOOKUP(B247,Ajustes_EDUCACAO!$A$2:$K$300,7,),0)))</f>
        <v>5025089.65</v>
      </c>
      <c r="L247" s="40" t="n">
        <f aca="false">IFERROR(((G247+H247-K247)/E247*100),0)</f>
        <v>33.212164802622</v>
      </c>
      <c r="M247" s="37" t="n">
        <f aca="false">IF(E247="SEM CERTIFICAÇÃO",0,IFERROR(VLOOKUP(B247,Ajustes_EDUCACAO!$A$2:$K$300,10,),0))</f>
        <v>33.21</v>
      </c>
    </row>
    <row r="248" customFormat="false" ht="13.8" hidden="false" customHeight="false" outlineLevel="0" collapsed="false">
      <c r="A248" s="33" t="n">
        <v>239</v>
      </c>
      <c r="B248" s="25" t="n">
        <v>243</v>
      </c>
      <c r="C248" s="25" t="n">
        <v>5221700</v>
      </c>
      <c r="D248" s="35" t="n">
        <v>2016</v>
      </c>
      <c r="E248" s="36" t="n">
        <f aca="false">IFERROR(VLOOKUP(B248,Ajustes_EDUCACAO!$A$2:$T$300,4,)+VLOOKUP(B248,Ajustes_EDUCACAO!$A$2:$T$300,5,),"SEM CERTIFICAÇÃO")</f>
        <v>19670213.4</v>
      </c>
      <c r="F248" s="37" t="n">
        <f aca="false">IF(M248=0,0,IF(E248="SEM CERTIFICAÇÃO",0,IFERROR(VLOOKUP(B248,Ajustes_FUNDEB!$A$2:$K$300,3,),0)))</f>
        <v>4251004.98</v>
      </c>
      <c r="G248" s="36" t="n">
        <f aca="false">IF(M248=0,0,IF(E248="SEM CERTIFICAÇÃO",0,IFERROR(VLOOKUP(B248,MDE_2016!$A$2:$E$300,5,),0)))</f>
        <v>171345.17</v>
      </c>
      <c r="H248" s="38" t="n">
        <f aca="false">IF(M248=0,0,IF(E248="SEM CERTIFICAÇÃO",0,IFERROR(((VLOOKUP(B248,Ajustes_EDUCACAO!$A$2:$J$300,6,) - G248)),0)))</f>
        <v>6423249.06</v>
      </c>
      <c r="I248" s="38" t="n">
        <f aca="false">IF(M248=0,0,IF(E248="SEM CERTIFICAÇÃO",0,IFERROR(VLOOKUP(B248,Ajustes_FUNDEB!$A$2:$K$300,5,),0)))</f>
        <v>3477545.97</v>
      </c>
      <c r="J248" s="37" t="n">
        <f aca="false">IF(M248=0,0,IF(E248="SEM CERTIFICAÇÃO",0,IFERROR(VLOOKUP(B248,Ajustes_FUNDEB!$A$2:$K$300,6,),0)))</f>
        <v>492294.21</v>
      </c>
      <c r="K248" s="39" t="n">
        <f aca="false">IF(M248=0,0,IF(E248="SEM CERTIFICAÇÃO",0,IFERROR(VLOOKUP(B248,Ajustes_EDUCACAO!$A$2:$K$300,7,),0)))</f>
        <v>1323162.28</v>
      </c>
      <c r="L248" s="40" t="n">
        <f aca="false">IFERROR(((G248+H248-K248)/E248*100),0)</f>
        <v>26.7990582654279</v>
      </c>
      <c r="M248" s="37" t="n">
        <f aca="false">IF(E248="SEM CERTIFICAÇÃO",0,IFERROR(VLOOKUP(B248,Ajustes_EDUCACAO!$A$2:$K$300,10,),0))</f>
        <v>26.8</v>
      </c>
    </row>
    <row r="249" customFormat="false" ht="13.8" hidden="false" customHeight="false" outlineLevel="0" collapsed="false">
      <c r="A249" s="33" t="n">
        <v>240</v>
      </c>
      <c r="B249" s="25" t="n">
        <v>244</v>
      </c>
      <c r="C249" s="25" t="n">
        <v>5221809</v>
      </c>
      <c r="D249" s="35" t="n">
        <v>2016</v>
      </c>
      <c r="E249" s="36" t="n">
        <f aca="false">IFERROR(VLOOKUP(B249,Ajustes_EDUCACAO!$A$2:$T$300,4,)+VLOOKUP(B249,Ajustes_EDUCACAO!$A$2:$T$300,5,),"SEM CERTIFICAÇÃO")</f>
        <v>13830832.7</v>
      </c>
      <c r="F249" s="37" t="n">
        <f aca="false">IF(M249=0,0,IF(E249="SEM CERTIFICAÇÃO",0,IFERROR(VLOOKUP(B249,Ajustes_FUNDEB!$A$2:$K$300,3,),0)))</f>
        <v>1104371.11</v>
      </c>
      <c r="G249" s="36" t="n">
        <f aca="false">IF(M249=0,0,IF(E249="SEM CERTIFICAÇÃO",0,IFERROR(VLOOKUP(B249,MDE_2016!$A$2:$E$300,5,),0)))</f>
        <v>2740</v>
      </c>
      <c r="H249" s="38" t="n">
        <f aca="false">IF(M249=0,0,IF(E249="SEM CERTIFICAÇÃO",0,IFERROR(((VLOOKUP(B249,Ajustes_EDUCACAO!$A$2:$J$300,6,) - G249)),0)))</f>
        <v>3066264.98</v>
      </c>
      <c r="I249" s="38" t="n">
        <f aca="false">IF(M249=0,0,IF(E249="SEM CERTIFICAÇÃO",0,IFERROR(VLOOKUP(B249,Ajustes_FUNDEB!$A$2:$K$300,5,),0)))</f>
        <v>971506.72</v>
      </c>
      <c r="J249" s="37" t="n">
        <f aca="false">IF(M249=0,0,IF(E249="SEM CERTIFICAÇÃO",0,IFERROR(VLOOKUP(B249,Ajustes_FUNDEB!$A$2:$K$300,6,),0)))</f>
        <v>165108.62</v>
      </c>
      <c r="K249" s="39" t="n">
        <f aca="false">IF(M249=0,0,IF(E249="SEM CERTIFICAÇÃO",0,IFERROR(VLOOKUP(B249,Ajustes_EDUCACAO!$A$2:$K$300,7,),0)))</f>
        <v>-1406106.59</v>
      </c>
      <c r="L249" s="40" t="n">
        <f aca="false">IFERROR(((G249+H249-K249)/E249*100),0)</f>
        <v>32.3560530813159</v>
      </c>
      <c r="M249" s="37" t="n">
        <f aca="false">IF(E249="SEM CERTIFICAÇÃO",0,IFERROR(VLOOKUP(B249,Ajustes_EDUCACAO!$A$2:$K$300,10,),0))</f>
        <v>32.36</v>
      </c>
    </row>
    <row r="250" customFormat="false" ht="13.8" hidden="false" customHeight="false" outlineLevel="0" collapsed="false">
      <c r="A250" s="33" t="n">
        <v>241</v>
      </c>
      <c r="B250" s="25" t="n">
        <v>394</v>
      </c>
      <c r="C250" s="25" t="n">
        <v>5221858</v>
      </c>
      <c r="D250" s="35" t="n">
        <v>2016</v>
      </c>
      <c r="E250" s="36" t="n">
        <f aca="false">IFERROR(VLOOKUP(B250,Ajustes_EDUCACAO!$A$2:$T$300,4,)+VLOOKUP(B250,Ajustes_EDUCACAO!$A$2:$T$300,5,),"SEM CERTIFICAÇÃO")</f>
        <v>138700212.67</v>
      </c>
      <c r="F250" s="37" t="n">
        <f aca="false">IF(M250=0,0,IF(E250="SEM CERTIFICAÇÃO",0,IFERROR(VLOOKUP(B250,Ajustes_FUNDEB!$A$2:$K$300,3,),0)))</f>
        <v>80718680.22</v>
      </c>
      <c r="G250" s="36" t="n">
        <f aca="false">IF(M250=0,0,IF(E250="SEM CERTIFICAÇÃO",0,IFERROR(VLOOKUP(B250,MDE_2016!$A$2:$E$300,5,),0)))</f>
        <v>21558782.3</v>
      </c>
      <c r="H250" s="38" t="n">
        <f aca="false">IF(M250=0,0,IF(E250="SEM CERTIFICAÇÃO",0,IFERROR(((VLOOKUP(B250,Ajustes_EDUCACAO!$A$2:$J$300,6,) - G250)),0)))</f>
        <v>84717801.83</v>
      </c>
      <c r="I250" s="38" t="n">
        <f aca="false">IF(M250=0,0,IF(E250="SEM CERTIFICAÇÃO",0,IFERROR(VLOOKUP(B250,Ajustes_FUNDEB!$A$2:$K$300,5,),0)))</f>
        <v>64414667.02</v>
      </c>
      <c r="J250" s="37" t="n">
        <f aca="false">IF(M250=0,0,IF(E250="SEM CERTIFICAÇÃO",0,IFERROR(VLOOKUP(B250,Ajustes_FUNDEB!$A$2:$K$300,6,),0)))</f>
        <v>15229953.58</v>
      </c>
      <c r="K250" s="39" t="n">
        <f aca="false">IF(M250=0,0,IF(E250="SEM CERTIFICAÇÃO",0,IFERROR(VLOOKUP(B250,Ajustes_EDUCACAO!$A$2:$K$300,7,),0)))</f>
        <v>69408047.78</v>
      </c>
      <c r="L250" s="40" t="n">
        <f aca="false">IFERROR(((G250+H250-K250)/E250*100),0)</f>
        <v>26.5814562503367</v>
      </c>
      <c r="M250" s="37" t="n">
        <f aca="false">IF(E250="SEM CERTIFICAÇÃO",0,IFERROR(VLOOKUP(B250,Ajustes_EDUCACAO!$A$2:$K$300,10,),0))</f>
        <v>26.58</v>
      </c>
    </row>
    <row r="251" customFormat="false" ht="13.8" hidden="false" customHeight="false" outlineLevel="0" collapsed="false">
      <c r="A251" s="33" t="n">
        <v>242</v>
      </c>
      <c r="B251" s="25" t="n">
        <v>245</v>
      </c>
      <c r="C251" s="25" t="n">
        <v>5221908</v>
      </c>
      <c r="D251" s="35" t="n">
        <v>2016</v>
      </c>
      <c r="E251" s="36" t="n">
        <f aca="false">IFERROR(VLOOKUP(B251,Ajustes_EDUCACAO!$A$2:$T$300,4,)+VLOOKUP(B251,Ajustes_EDUCACAO!$A$2:$T$300,5,),"SEM CERTIFICAÇÃO")</f>
        <v>11445196.19</v>
      </c>
      <c r="F251" s="37" t="n">
        <f aca="false">IF(M251=0,0,IF(E251="SEM CERTIFICAÇÃO",0,IFERROR(VLOOKUP(B251,Ajustes_FUNDEB!$A$2:$K$300,3,),0)))</f>
        <v>1129989.52</v>
      </c>
      <c r="G251" s="36" t="n">
        <f aca="false">IF(M251=0,0,IF(E251="SEM CERTIFICAÇÃO",0,IFERROR(VLOOKUP(B251,MDE_2016!$A$2:$E$300,5,),0)))</f>
        <v>0</v>
      </c>
      <c r="H251" s="38" t="n">
        <f aca="false">IF(M251=0,0,IF(E251="SEM CERTIFICAÇÃO",0,IFERROR(((VLOOKUP(B251,Ajustes_EDUCACAO!$A$2:$J$300,6,) - G251)),0)))</f>
        <v>2540124.91</v>
      </c>
      <c r="I251" s="38" t="n">
        <f aca="false">IF(M251=0,0,IF(E251="SEM CERTIFICAÇÃO",0,IFERROR(VLOOKUP(B251,Ajustes_FUNDEB!$A$2:$K$300,5,),0)))</f>
        <v>1139960.06</v>
      </c>
      <c r="J251" s="37" t="n">
        <f aca="false">IF(M251=0,0,IF(E251="SEM CERTIFICAÇÃO",0,IFERROR(VLOOKUP(B251,Ajustes_FUNDEB!$A$2:$K$300,6,),0)))</f>
        <v>182966.31</v>
      </c>
      <c r="K251" s="39" t="n">
        <f aca="false">IF(M251=0,0,IF(E251="SEM CERTIFICAÇÃO",0,IFERROR(VLOOKUP(B251,Ajustes_EDUCACAO!$A$2:$K$300,7,),0)))</f>
        <v>-443800.95</v>
      </c>
      <c r="L251" s="40" t="n">
        <f aca="false">IFERROR(((G251+H251-K251)/E251*100),0)</f>
        <v>26.071426041671</v>
      </c>
      <c r="M251" s="37" t="n">
        <f aca="false">IF(E251="SEM CERTIFICAÇÃO",0,IFERROR(VLOOKUP(B251,Ajustes_EDUCACAO!$A$2:$K$300,10,),0))</f>
        <v>26.07</v>
      </c>
    </row>
    <row r="252" customFormat="false" ht="13.8" hidden="false" customHeight="false" outlineLevel="0" collapsed="false">
      <c r="A252" s="33" t="n">
        <v>243</v>
      </c>
      <c r="B252" s="25" t="n">
        <v>246</v>
      </c>
      <c r="C252" s="25" t="n">
        <v>5222005</v>
      </c>
      <c r="D252" s="35" t="n">
        <v>2016</v>
      </c>
      <c r="E252" s="36" t="n">
        <f aca="false">IFERROR(VLOOKUP(B252,Ajustes_EDUCACAO!$A$2:$T$300,4,)+VLOOKUP(B252,Ajustes_EDUCACAO!$A$2:$T$300,5,),"SEM CERTIFICAÇÃO")</f>
        <v>23102128.5</v>
      </c>
      <c r="F252" s="37" t="n">
        <f aca="false">IF(M252=0,0,IF(E252="SEM CERTIFICAÇÃO",0,IFERROR(VLOOKUP(B252,Ajustes_FUNDEB!$A$2:$K$300,3,),0)))</f>
        <v>5847183.98</v>
      </c>
      <c r="G252" s="36" t="n">
        <f aca="false">IF(M252=0,0,IF(E252="SEM CERTIFICAÇÃO",0,IFERROR(VLOOKUP(B252,MDE_2016!$A$2:$E$300,5,),0)))</f>
        <v>360785.23</v>
      </c>
      <c r="H252" s="38" t="n">
        <f aca="false">IF(M252=0,0,IF(E252="SEM CERTIFICAÇÃO",0,IFERROR(((VLOOKUP(B252,Ajustes_EDUCACAO!$A$2:$J$300,6,) - G252)),0)))</f>
        <v>9807443.37</v>
      </c>
      <c r="I252" s="38" t="n">
        <f aca="false">IF(M252=0,0,IF(E252="SEM CERTIFICAÇÃO",0,IFERROR(VLOOKUP(B252,Ajustes_FUNDEB!$A$2:$K$300,5,),0)))</f>
        <v>5074432.02</v>
      </c>
      <c r="J252" s="37" t="n">
        <f aca="false">IF(M252=0,0,IF(E252="SEM CERTIFICAÇÃO",0,IFERROR(VLOOKUP(B252,Ajustes_FUNDEB!$A$2:$K$300,6,),0)))</f>
        <v>1340469.56</v>
      </c>
      <c r="K252" s="39" t="n">
        <f aca="false">IF(M252=0,0,IF(E252="SEM CERTIFICAÇÃO",0,IFERROR(VLOOKUP(B252,Ajustes_EDUCACAO!$A$2:$K$300,7,),0)))</f>
        <v>2662009.96</v>
      </c>
      <c r="L252" s="40" t="n">
        <f aca="false">IFERROR(((G252+H252-K252)/E252*100),0)</f>
        <v>32.4914591311359</v>
      </c>
      <c r="M252" s="37" t="n">
        <f aca="false">IF(E252="SEM CERTIFICAÇÃO",0,IFERROR(VLOOKUP(B252,Ajustes_EDUCACAO!$A$2:$K$300,10,),0))</f>
        <v>32.49</v>
      </c>
    </row>
    <row r="253" customFormat="false" ht="13.8" hidden="false" customHeight="false" outlineLevel="0" collapsed="false">
      <c r="A253" s="33" t="n">
        <v>244</v>
      </c>
      <c r="B253" s="25" t="n">
        <v>247</v>
      </c>
      <c r="C253" s="25" t="n">
        <v>5222054</v>
      </c>
      <c r="D253" s="35" t="n">
        <v>2016</v>
      </c>
      <c r="E253" s="36" t="n">
        <f aca="false">IFERROR(VLOOKUP(B253,Ajustes_EDUCACAO!$A$2:$T$300,4,)+VLOOKUP(B253,Ajustes_EDUCACAO!$A$2:$T$300,5,),"SEM CERTIFICAÇÃO")</f>
        <v>17802704.66</v>
      </c>
      <c r="F253" s="37" t="n">
        <f aca="false">IF(M253=0,0,IF(E253="SEM CERTIFICAÇÃO",0,IFERROR(VLOOKUP(B253,Ajustes_FUNDEB!$A$2:$K$300,3,),0)))</f>
        <v>4051598.09</v>
      </c>
      <c r="G253" s="36" t="n">
        <f aca="false">IF(M253=0,0,IF(E253="SEM CERTIFICAÇÃO",0,IFERROR(VLOOKUP(B253,MDE_2016!$A$2:$E$300,5,),0)))</f>
        <v>49772.26</v>
      </c>
      <c r="H253" s="38" t="n">
        <f aca="false">IF(M253=0,0,IF(E253="SEM CERTIFICAÇÃO",0,IFERROR(((VLOOKUP(B253,Ajustes_EDUCACAO!$A$2:$J$300,6,) - G253)),0)))</f>
        <v>7068899.84</v>
      </c>
      <c r="I253" s="38" t="n">
        <f aca="false">IF(M253=0,0,IF(E253="SEM CERTIFICAÇÃO",0,IFERROR(VLOOKUP(B253,Ajustes_FUNDEB!$A$2:$K$300,5,),0)))</f>
        <v>3420986.67</v>
      </c>
      <c r="J253" s="37" t="n">
        <f aca="false">IF(M253=0,0,IF(E253="SEM CERTIFICAÇÃO",0,IFERROR(VLOOKUP(B253,Ajustes_FUNDEB!$A$2:$K$300,6,),0)))</f>
        <v>623904.85</v>
      </c>
      <c r="K253" s="39" t="n">
        <f aca="false">IF(M253=0,0,IF(E253="SEM CERTIFICAÇÃO",0,IFERROR(VLOOKUP(B253,Ajustes_EDUCACAO!$A$2:$K$300,7,),0)))</f>
        <v>2076009.01</v>
      </c>
      <c r="L253" s="40" t="n">
        <f aca="false">IFERROR(((G253+H253-K253)/E253*100),0)</f>
        <v>28.3252639770523</v>
      </c>
      <c r="M253" s="37" t="n">
        <f aca="false">IF(E253="SEM CERTIFICAÇÃO",0,IFERROR(VLOOKUP(B253,Ajustes_EDUCACAO!$A$2:$K$300,10,),0))</f>
        <v>28.33</v>
      </c>
    </row>
    <row r="254" customFormat="false" ht="13.8" hidden="false" customHeight="false" outlineLevel="0" collapsed="false">
      <c r="A254" s="33" t="n">
        <v>245</v>
      </c>
      <c r="B254" s="25" t="n">
        <v>282</v>
      </c>
      <c r="C254" s="25" t="n">
        <v>5222203</v>
      </c>
      <c r="D254" s="35" t="n">
        <v>2016</v>
      </c>
      <c r="E254" s="36" t="n">
        <f aca="false">IFERROR(VLOOKUP(B254,Ajustes_EDUCACAO!$A$2:$T$300,4,)+VLOOKUP(B254,Ajustes_EDUCACAO!$A$2:$T$300,5,),"SEM CERTIFICAÇÃO")</f>
        <v>11407094.08</v>
      </c>
      <c r="F254" s="37" t="n">
        <f aca="false">IF(M254=0,0,IF(E254="SEM CERTIFICAÇÃO",0,IFERROR(VLOOKUP(B254,Ajustes_FUNDEB!$A$2:$K$300,3,),0)))</f>
        <v>3299944.54</v>
      </c>
      <c r="G254" s="36" t="n">
        <f aca="false">IF(M254=0,0,IF(E254="SEM CERTIFICAÇÃO",0,IFERROR(VLOOKUP(B254,MDE_2016!$A$2:$E$300,5,),0)))</f>
        <v>0</v>
      </c>
      <c r="H254" s="38" t="n">
        <f aca="false">IF(M254=0,0,IF(E254="SEM CERTIFICAÇÃO",0,IFERROR(((VLOOKUP(B254,Ajustes_EDUCACAO!$A$2:$J$300,6,) - G254)),0)))</f>
        <v>4179358.08</v>
      </c>
      <c r="I254" s="38" t="n">
        <f aca="false">IF(M254=0,0,IF(E254="SEM CERTIFICAÇÃO",0,IFERROR(VLOOKUP(B254,Ajustes_FUNDEB!$A$2:$K$300,5,),0)))</f>
        <v>1716647.62</v>
      </c>
      <c r="J254" s="37" t="n">
        <f aca="false">IF(M254=0,0,IF(E254="SEM CERTIFICAÇÃO",0,IFERROR(VLOOKUP(B254,Ajustes_FUNDEB!$A$2:$K$300,6,),0)))</f>
        <v>1677981.07</v>
      </c>
      <c r="K254" s="39" t="n">
        <f aca="false">IF(M254=0,0,IF(E254="SEM CERTIFICAÇÃO",0,IFERROR(VLOOKUP(B254,Ajustes_EDUCACAO!$A$2:$K$300,7,),0)))</f>
        <v>1374378.55</v>
      </c>
      <c r="L254" s="40" t="n">
        <f aca="false">IFERROR(((G254+H254-K254)/E254*100),0)</f>
        <v>24.5897816773332</v>
      </c>
      <c r="M254" s="37" t="n">
        <f aca="false">IF(E254="SEM CERTIFICAÇÃO",0,IFERROR(VLOOKUP(B254,Ajustes_EDUCACAO!$A$2:$K$300,10,),0))</f>
        <v>24.59</v>
      </c>
    </row>
    <row r="255" customFormat="false" ht="13.8" hidden="false" customHeight="false" outlineLevel="0" collapsed="false">
      <c r="A255" s="63" t="n">
        <v>246</v>
      </c>
      <c r="B255" s="64" t="n">
        <v>395</v>
      </c>
      <c r="C255" s="64" t="n">
        <v>5222302</v>
      </c>
      <c r="D255" s="65" t="n">
        <v>2016</v>
      </c>
      <c r="E255" s="66" t="n">
        <f aca="false">IFERROR(VLOOKUP(B255,Ajustes_EDUCACAO!$A$2:$T$300,4,)+VLOOKUP(B255,Ajustes_EDUCACAO!$A$2:$T$300,5,),"SEM CERTIFICAÇÃO")</f>
        <v>15551143.14</v>
      </c>
      <c r="F255" s="67" t="n">
        <f aca="false">IF(M255=0,0,IF(E255="SEM CERTIFICAÇÃO",0,IFERROR(VLOOKUP(B255,Ajustes_FUNDEB!$A$2:$K$300,3,),0)))</f>
        <v>2591887.99</v>
      </c>
      <c r="G255" s="66" t="n">
        <f aca="false">IF(M255=0,0,IF(E255="SEM CERTIFICAÇÃO",0,IFERROR(VLOOKUP(B255,MDE_2016!$A$2:$E$300,5,),0)))</f>
        <v>12255.06</v>
      </c>
      <c r="H255" s="68" t="n">
        <f aca="false">IF(M255=0,0,IF(E255="SEM CERTIFICAÇÃO",0,IFERROR(((VLOOKUP(B255,Ajustes_EDUCACAO!$A$2:$J$300,6,) - G255)),0)))</f>
        <v>4766361.7</v>
      </c>
      <c r="I255" s="68" t="n">
        <f aca="false">IF(M255=0,0,IF(E255="SEM CERTIFICAÇÃO",0,IFERROR(VLOOKUP(B255,Ajustes_FUNDEB!$A$2:$K$300,5,),0)))</f>
        <v>1748166.42</v>
      </c>
      <c r="J255" s="67" t="n">
        <f aca="false">IF(M255=0,0,IF(E255="SEM CERTIFICAÇÃO",0,IFERROR(VLOOKUP(B255,Ajustes_FUNDEB!$A$2:$K$300,6,),0)))</f>
        <v>804618.93</v>
      </c>
      <c r="K255" s="69" t="n">
        <f aca="false">IF(M255=0,0,IF(E255="SEM CERTIFICAÇÃO",0,IFERROR(VLOOKUP(B255,Ajustes_EDUCACAO!$A$2:$K$300,7,),0)))</f>
        <v>-32640.54</v>
      </c>
      <c r="L255" s="70" t="n">
        <f aca="false">IFERROR(((G255+H255-K255)/E255*100),0)</f>
        <v>30.9382870229307</v>
      </c>
      <c r="M255" s="67" t="n">
        <f aca="false">IF(E255="SEM CERTIFICAÇÃO",0,IFERROR(VLOOKUP(B255,Ajustes_EDUCACAO!$A$2:$K$300,10,),0))</f>
        <v>30.94</v>
      </c>
    </row>
    <row r="258" customFormat="false" ht="13.8" hidden="false" customHeight="false" outlineLevel="0" collapsed="false">
      <c r="B258" s="71" t="s">
        <v>18</v>
      </c>
      <c r="C258" s="71"/>
    </row>
    <row r="259" customFormat="false" ht="14.9" hidden="false" customHeight="false" outlineLevel="0" collapsed="false">
      <c r="B259" s="72" t="s">
        <v>19</v>
      </c>
      <c r="C259" s="72"/>
    </row>
  </sheetData>
  <mergeCells count="11">
    <mergeCell ref="A4:M4"/>
    <mergeCell ref="A6:A9"/>
    <mergeCell ref="B6:B9"/>
    <mergeCell ref="C6:C9"/>
    <mergeCell ref="D6:D9"/>
    <mergeCell ref="E6:F8"/>
    <mergeCell ref="G6:J6"/>
    <mergeCell ref="K6:K9"/>
    <mergeCell ref="M6:M8"/>
    <mergeCell ref="G7:H8"/>
    <mergeCell ref="I7:J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5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4" activeCellId="0" sqref="A14"/>
    </sheetView>
  </sheetViews>
  <sheetFormatPr defaultRowHeight="15"/>
  <cols>
    <col collapsed="false" hidden="false" max="1" min="1" style="0" width="13.1740890688259"/>
    <col collapsed="false" hidden="false" max="2" min="2" style="0" width="28.9230769230769"/>
    <col collapsed="false" hidden="false" max="3" min="3" style="1" width="19.7085020242915"/>
    <col collapsed="false" hidden="false" max="4" min="4" style="1" width="11.6761133603239"/>
    <col collapsed="false" hidden="false" max="5" min="5" style="1" width="12.748987854251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20</v>
      </c>
      <c r="B1" s="0" t="s">
        <v>21</v>
      </c>
      <c r="C1" s="1" t="s">
        <v>22</v>
      </c>
      <c r="D1" s="1" t="s">
        <v>23</v>
      </c>
      <c r="E1" s="1" t="s">
        <v>24</v>
      </c>
    </row>
    <row r="2" customFormat="false" ht="15" hidden="false" customHeight="false" outlineLevel="0" collapsed="false">
      <c r="A2" s="0" t="n">
        <v>386</v>
      </c>
      <c r="B2" s="0" t="s">
        <v>25</v>
      </c>
      <c r="C2" s="1" t="n">
        <v>91732.03</v>
      </c>
      <c r="D2" s="1" t="n">
        <v>0</v>
      </c>
      <c r="E2" s="1" t="n">
        <v>91732.03</v>
      </c>
    </row>
    <row r="3" customFormat="false" ht="15" hidden="false" customHeight="false" outlineLevel="0" collapsed="false">
      <c r="A3" s="0" t="n">
        <v>1</v>
      </c>
      <c r="B3" s="0" t="s">
        <v>26</v>
      </c>
      <c r="C3" s="1" t="n">
        <v>473489.1</v>
      </c>
      <c r="D3" s="1" t="n">
        <v>0</v>
      </c>
      <c r="E3" s="1" t="n">
        <v>473489.1</v>
      </c>
    </row>
    <row r="4" customFormat="false" ht="15" hidden="false" customHeight="false" outlineLevel="0" collapsed="false">
      <c r="A4" s="0" t="n">
        <v>249</v>
      </c>
      <c r="B4" s="0" t="s">
        <v>27</v>
      </c>
      <c r="C4" s="1" t="n">
        <v>383209.57</v>
      </c>
      <c r="D4" s="1" t="n">
        <v>17956.88</v>
      </c>
      <c r="E4" s="1" t="n">
        <v>365560.53</v>
      </c>
    </row>
    <row r="5" customFormat="false" ht="15" hidden="false" customHeight="false" outlineLevel="0" collapsed="false">
      <c r="A5" s="0" t="n">
        <v>2</v>
      </c>
      <c r="B5" s="0" t="s">
        <v>28</v>
      </c>
      <c r="C5" s="1" t="n">
        <v>347832.71</v>
      </c>
      <c r="D5" s="1" t="n">
        <v>0</v>
      </c>
      <c r="E5" s="1" t="n">
        <v>347832.71</v>
      </c>
    </row>
    <row r="6" customFormat="false" ht="15" hidden="false" customHeight="false" outlineLevel="0" collapsed="false">
      <c r="A6" s="0" t="n">
        <v>4</v>
      </c>
      <c r="B6" s="0" t="s">
        <v>29</v>
      </c>
      <c r="C6" s="1" t="n">
        <v>93433.6</v>
      </c>
      <c r="D6" s="1" t="n">
        <v>0</v>
      </c>
      <c r="E6" s="1" t="n">
        <v>93433.6</v>
      </c>
    </row>
    <row r="7" customFormat="false" ht="15" hidden="false" customHeight="false" outlineLevel="0" collapsed="false">
      <c r="A7" s="0" t="n">
        <v>387</v>
      </c>
      <c r="B7" s="0" t="s">
        <v>30</v>
      </c>
      <c r="C7" s="1" t="n">
        <v>17238645.36</v>
      </c>
      <c r="D7" s="1" t="n">
        <v>39028.85</v>
      </c>
      <c r="E7" s="1" t="n">
        <v>17208821.2700001</v>
      </c>
    </row>
    <row r="8" customFormat="false" ht="15" hidden="false" customHeight="false" outlineLevel="0" collapsed="false">
      <c r="A8" s="0" t="n">
        <v>5</v>
      </c>
      <c r="B8" s="0" t="s">
        <v>31</v>
      </c>
      <c r="C8" s="1" t="n">
        <v>120888.74</v>
      </c>
      <c r="D8" s="1" t="n">
        <v>0</v>
      </c>
      <c r="E8" s="1" t="n">
        <v>120888.74</v>
      </c>
    </row>
    <row r="9" customFormat="false" ht="15" hidden="false" customHeight="false" outlineLevel="0" collapsed="false">
      <c r="A9" s="0" t="n">
        <v>8</v>
      </c>
      <c r="B9" s="0" t="s">
        <v>32</v>
      </c>
      <c r="C9" s="1" t="n">
        <v>26002.95</v>
      </c>
      <c r="D9" s="1" t="n">
        <v>87.98</v>
      </c>
      <c r="E9" s="1" t="n">
        <v>25914.97</v>
      </c>
    </row>
    <row r="10" customFormat="false" ht="15" hidden="false" customHeight="false" outlineLevel="0" collapsed="false">
      <c r="A10" s="0" t="n">
        <v>388</v>
      </c>
      <c r="B10" s="0" t="s">
        <v>33</v>
      </c>
      <c r="C10" s="1" t="n">
        <v>13.5</v>
      </c>
      <c r="D10" s="1" t="n">
        <v>0</v>
      </c>
      <c r="E10" s="1" t="n">
        <v>13.5</v>
      </c>
    </row>
    <row r="11" customFormat="false" ht="15" hidden="false" customHeight="false" outlineLevel="0" collapsed="false">
      <c r="A11" s="0" t="n">
        <v>10</v>
      </c>
      <c r="B11" s="0" t="s">
        <v>34</v>
      </c>
      <c r="C11" s="1" t="n">
        <v>1652.8</v>
      </c>
      <c r="D11" s="1" t="n">
        <v>0</v>
      </c>
      <c r="E11" s="1" t="n">
        <v>1652.8</v>
      </c>
    </row>
    <row r="12" customFormat="false" ht="15" hidden="false" customHeight="false" outlineLevel="0" collapsed="false">
      <c r="A12" s="0" t="n">
        <v>11</v>
      </c>
      <c r="B12" s="0" t="s">
        <v>35</v>
      </c>
      <c r="C12" s="1" t="n">
        <v>49845310.32</v>
      </c>
      <c r="D12" s="1" t="n">
        <v>3417957.91</v>
      </c>
      <c r="E12" s="1" t="n">
        <v>46427352.41</v>
      </c>
    </row>
    <row r="13" customFormat="false" ht="15" hidden="false" customHeight="false" outlineLevel="0" collapsed="false">
      <c r="A13" s="0" t="n">
        <v>17</v>
      </c>
      <c r="B13" s="0" t="s">
        <v>36</v>
      </c>
      <c r="C13" s="1" t="n">
        <v>431127.44</v>
      </c>
      <c r="D13" s="1" t="n">
        <v>0</v>
      </c>
      <c r="E13" s="1" t="n">
        <v>431127.44</v>
      </c>
    </row>
    <row r="14" customFormat="false" ht="15" hidden="false" customHeight="false" outlineLevel="0" collapsed="false">
      <c r="A14" s="0" t="n">
        <v>19</v>
      </c>
      <c r="B14" s="0" t="s">
        <v>37</v>
      </c>
      <c r="C14" s="1" t="n">
        <v>9061286.16</v>
      </c>
      <c r="D14" s="1" t="n">
        <v>106590</v>
      </c>
      <c r="E14" s="1" t="n">
        <v>9268442.16</v>
      </c>
    </row>
    <row r="15" customFormat="false" ht="15" hidden="false" customHeight="false" outlineLevel="0" collapsed="false">
      <c r="A15" s="0" t="n">
        <v>290</v>
      </c>
      <c r="B15" s="0" t="s">
        <v>38</v>
      </c>
      <c r="C15" s="1" t="n">
        <v>377730.84</v>
      </c>
      <c r="D15" s="1" t="n">
        <v>886.57</v>
      </c>
      <c r="E15" s="1" t="n">
        <v>376844.27</v>
      </c>
    </row>
    <row r="16" customFormat="false" ht="15" hidden="false" customHeight="false" outlineLevel="0" collapsed="false">
      <c r="A16" s="0" t="n">
        <v>20</v>
      </c>
      <c r="B16" s="0" t="s">
        <v>39</v>
      </c>
      <c r="C16" s="1" t="n">
        <v>303619.87</v>
      </c>
      <c r="D16" s="1" t="n">
        <v>0</v>
      </c>
      <c r="E16" s="1" t="n">
        <v>303619.87</v>
      </c>
    </row>
    <row r="17" customFormat="false" ht="15" hidden="false" customHeight="false" outlineLevel="0" collapsed="false">
      <c r="A17" s="0" t="n">
        <v>22</v>
      </c>
      <c r="B17" s="0" t="s">
        <v>40</v>
      </c>
      <c r="C17" s="1" t="n">
        <v>326693.08</v>
      </c>
      <c r="D17" s="1" t="n">
        <v>0</v>
      </c>
      <c r="E17" s="1" t="n">
        <v>326693.08</v>
      </c>
    </row>
    <row r="18" customFormat="false" ht="15" hidden="false" customHeight="false" outlineLevel="0" collapsed="false">
      <c r="A18" s="0" t="n">
        <v>26</v>
      </c>
      <c r="B18" s="0" t="s">
        <v>41</v>
      </c>
      <c r="C18" s="1" t="n">
        <v>65812.1</v>
      </c>
      <c r="D18" s="1" t="n">
        <v>0</v>
      </c>
      <c r="E18" s="1" t="n">
        <v>65812.1</v>
      </c>
    </row>
    <row r="19" customFormat="false" ht="15" hidden="false" customHeight="false" outlineLevel="0" collapsed="false">
      <c r="A19" s="0" t="n">
        <v>27</v>
      </c>
      <c r="B19" s="0" t="s">
        <v>42</v>
      </c>
      <c r="C19" s="1" t="n">
        <v>121672.06</v>
      </c>
      <c r="D19" s="1" t="n">
        <v>2000</v>
      </c>
      <c r="E19" s="1" t="n">
        <v>119672.06</v>
      </c>
    </row>
    <row r="20" customFormat="false" ht="15" hidden="false" customHeight="false" outlineLevel="0" collapsed="false">
      <c r="A20" s="0" t="n">
        <v>28</v>
      </c>
      <c r="B20" s="0" t="s">
        <v>43</v>
      </c>
      <c r="C20" s="1" t="n">
        <v>397599.6</v>
      </c>
      <c r="D20" s="1" t="n">
        <v>3142.2</v>
      </c>
      <c r="E20" s="1" t="n">
        <v>394457.4</v>
      </c>
    </row>
    <row r="21" customFormat="false" ht="15" hidden="false" customHeight="false" outlineLevel="0" collapsed="false">
      <c r="A21" s="0" t="n">
        <v>29</v>
      </c>
      <c r="B21" s="0" t="s">
        <v>44</v>
      </c>
      <c r="C21" s="1" t="n">
        <v>163.45</v>
      </c>
      <c r="D21" s="1" t="n">
        <v>0</v>
      </c>
      <c r="E21" s="1" t="n">
        <v>163.45</v>
      </c>
    </row>
    <row r="22" customFormat="false" ht="15" hidden="false" customHeight="false" outlineLevel="0" collapsed="false">
      <c r="A22" s="0" t="n">
        <v>32</v>
      </c>
      <c r="B22" s="0" t="s">
        <v>45</v>
      </c>
      <c r="C22" s="1" t="n">
        <v>40359.57</v>
      </c>
      <c r="D22" s="1" t="n">
        <v>4676.5</v>
      </c>
      <c r="E22" s="1" t="n">
        <v>35683.07</v>
      </c>
    </row>
    <row r="23" customFormat="false" ht="15" hidden="false" customHeight="false" outlineLevel="0" collapsed="false">
      <c r="A23" s="0" t="n">
        <v>33</v>
      </c>
      <c r="B23" s="0" t="s">
        <v>46</v>
      </c>
      <c r="C23" s="1" t="n">
        <v>24496.58</v>
      </c>
      <c r="D23" s="1" t="n">
        <v>0</v>
      </c>
      <c r="E23" s="1" t="n">
        <v>24496.58</v>
      </c>
    </row>
    <row r="24" customFormat="false" ht="15" hidden="false" customHeight="false" outlineLevel="0" collapsed="false">
      <c r="A24" s="0" t="n">
        <v>34</v>
      </c>
      <c r="B24" s="0" t="s">
        <v>47</v>
      </c>
      <c r="C24" s="1" t="n">
        <v>423.2</v>
      </c>
      <c r="D24" s="1" t="n">
        <v>0</v>
      </c>
      <c r="E24" s="1" t="n">
        <v>423.2</v>
      </c>
    </row>
    <row r="25" customFormat="false" ht="15" hidden="false" customHeight="false" outlineLevel="0" collapsed="false">
      <c r="A25" s="0" t="n">
        <v>35</v>
      </c>
      <c r="B25" s="0" t="s">
        <v>48</v>
      </c>
      <c r="C25" s="1" t="n">
        <v>24110.46</v>
      </c>
      <c r="D25" s="1" t="n">
        <v>0</v>
      </c>
      <c r="E25" s="1" t="n">
        <v>24110.46</v>
      </c>
    </row>
    <row r="26" customFormat="false" ht="15" hidden="false" customHeight="false" outlineLevel="0" collapsed="false">
      <c r="A26" s="0" t="n">
        <v>37</v>
      </c>
      <c r="B26" s="0" t="s">
        <v>49</v>
      </c>
      <c r="C26" s="1" t="n">
        <v>23894.42</v>
      </c>
      <c r="D26" s="1" t="n">
        <v>0</v>
      </c>
      <c r="E26" s="1" t="n">
        <v>23894.42</v>
      </c>
    </row>
    <row r="27" customFormat="false" ht="15" hidden="false" customHeight="false" outlineLevel="0" collapsed="false">
      <c r="A27" s="0" t="n">
        <v>38</v>
      </c>
      <c r="B27" s="0" t="s">
        <v>50</v>
      </c>
      <c r="C27" s="1" t="n">
        <v>225104.57</v>
      </c>
      <c r="D27" s="1" t="n">
        <v>0</v>
      </c>
      <c r="E27" s="1" t="n">
        <v>225104.57</v>
      </c>
    </row>
    <row r="28" customFormat="false" ht="15" hidden="false" customHeight="false" outlineLevel="0" collapsed="false">
      <c r="A28" s="0" t="n">
        <v>40</v>
      </c>
      <c r="B28" s="0" t="s">
        <v>51</v>
      </c>
      <c r="C28" s="1" t="n">
        <v>1429396.76</v>
      </c>
      <c r="D28" s="1" t="n">
        <v>0</v>
      </c>
      <c r="E28" s="1" t="n">
        <v>1444053.96</v>
      </c>
    </row>
    <row r="29" customFormat="false" ht="15" hidden="false" customHeight="false" outlineLevel="0" collapsed="false">
      <c r="A29" s="0" t="n">
        <v>41</v>
      </c>
      <c r="B29" s="0" t="s">
        <v>52</v>
      </c>
      <c r="C29" s="1" t="n">
        <v>1573567.08</v>
      </c>
      <c r="D29" s="1" t="n">
        <v>0</v>
      </c>
      <c r="E29" s="1" t="n">
        <v>1573567.08</v>
      </c>
    </row>
    <row r="30" customFormat="false" ht="15" hidden="false" customHeight="false" outlineLevel="0" collapsed="false">
      <c r="A30" s="0" t="n">
        <v>42</v>
      </c>
      <c r="B30" s="0" t="s">
        <v>53</v>
      </c>
      <c r="C30" s="1" t="n">
        <v>21855.61</v>
      </c>
      <c r="D30" s="1" t="n">
        <v>0</v>
      </c>
      <c r="E30" s="1" t="n">
        <v>21855.61</v>
      </c>
    </row>
    <row r="31" customFormat="false" ht="15" hidden="false" customHeight="false" outlineLevel="0" collapsed="false">
      <c r="A31" s="0" t="n">
        <v>43</v>
      </c>
      <c r="B31" s="0" t="s">
        <v>54</v>
      </c>
      <c r="C31" s="1" t="n">
        <v>735042.699999999</v>
      </c>
      <c r="D31" s="1" t="n">
        <v>0</v>
      </c>
      <c r="E31" s="1" t="n">
        <v>735042.7</v>
      </c>
    </row>
    <row r="32" customFormat="false" ht="15" hidden="false" customHeight="false" outlineLevel="0" collapsed="false">
      <c r="A32" s="0" t="n">
        <v>44</v>
      </c>
      <c r="B32" s="0" t="s">
        <v>55</v>
      </c>
      <c r="C32" s="1" t="n">
        <v>1085346.99</v>
      </c>
      <c r="D32" s="1" t="n">
        <v>96705.1</v>
      </c>
      <c r="E32" s="1" t="n">
        <v>988641.89</v>
      </c>
    </row>
    <row r="33" customFormat="false" ht="15" hidden="false" customHeight="false" outlineLevel="0" collapsed="false">
      <c r="A33" s="0" t="n">
        <v>45</v>
      </c>
      <c r="B33" s="0" t="s">
        <v>56</v>
      </c>
      <c r="C33" s="1" t="n">
        <v>19961740.26</v>
      </c>
      <c r="D33" s="1" t="n">
        <v>393233.2</v>
      </c>
      <c r="E33" s="1" t="n">
        <v>19740947.06</v>
      </c>
    </row>
    <row r="34" customFormat="false" ht="15" hidden="false" customHeight="false" outlineLevel="0" collapsed="false">
      <c r="A34" s="0" t="n">
        <v>46</v>
      </c>
      <c r="B34" s="0" t="s">
        <v>57</v>
      </c>
      <c r="C34" s="1" t="n">
        <v>3958.92</v>
      </c>
      <c r="D34" s="1" t="n">
        <v>0</v>
      </c>
      <c r="E34" s="1" t="n">
        <v>3958.92</v>
      </c>
    </row>
    <row r="35" customFormat="false" ht="15" hidden="false" customHeight="false" outlineLevel="0" collapsed="false">
      <c r="A35" s="0" t="n">
        <v>47</v>
      </c>
      <c r="B35" s="0" t="s">
        <v>58</v>
      </c>
      <c r="C35" s="1" t="n">
        <v>37458.74</v>
      </c>
      <c r="D35" s="1" t="n">
        <v>0</v>
      </c>
      <c r="E35" s="1" t="n">
        <v>37458.74</v>
      </c>
    </row>
    <row r="36" customFormat="false" ht="15" hidden="false" customHeight="false" outlineLevel="0" collapsed="false">
      <c r="A36" s="0" t="n">
        <v>49</v>
      </c>
      <c r="B36" s="0" t="s">
        <v>59</v>
      </c>
      <c r="C36" s="1" t="n">
        <v>247123.45</v>
      </c>
      <c r="D36" s="1" t="n">
        <v>600.99</v>
      </c>
      <c r="E36" s="1" t="n">
        <v>246522.46</v>
      </c>
    </row>
    <row r="37" customFormat="false" ht="15" hidden="false" customHeight="false" outlineLevel="0" collapsed="false">
      <c r="A37" s="0" t="n">
        <v>512</v>
      </c>
      <c r="B37" s="0" t="s">
        <v>60</v>
      </c>
      <c r="C37" s="1" t="n">
        <v>72157.89</v>
      </c>
      <c r="D37" s="1" t="n">
        <v>0</v>
      </c>
      <c r="E37" s="1" t="n">
        <v>72157.89</v>
      </c>
    </row>
    <row r="38" customFormat="false" ht="15" hidden="false" customHeight="false" outlineLevel="0" collapsed="false">
      <c r="A38" s="0" t="n">
        <v>50</v>
      </c>
      <c r="B38" s="0" t="s">
        <v>61</v>
      </c>
      <c r="C38" s="1" t="n">
        <v>44190.18</v>
      </c>
      <c r="D38" s="1" t="n">
        <v>0</v>
      </c>
      <c r="E38" s="1" t="n">
        <v>44190.18</v>
      </c>
    </row>
    <row r="39" customFormat="false" ht="15" hidden="false" customHeight="false" outlineLevel="0" collapsed="false">
      <c r="A39" s="0" t="n">
        <v>51</v>
      </c>
      <c r="B39" s="0" t="s">
        <v>62</v>
      </c>
      <c r="C39" s="1" t="n">
        <v>34.4</v>
      </c>
      <c r="D39" s="1" t="n">
        <v>0</v>
      </c>
      <c r="E39" s="1" t="n">
        <v>34.4</v>
      </c>
    </row>
    <row r="40" customFormat="false" ht="15" hidden="false" customHeight="false" outlineLevel="0" collapsed="false">
      <c r="A40" s="0" t="n">
        <v>53</v>
      </c>
      <c r="B40" s="0" t="s">
        <v>63</v>
      </c>
      <c r="C40" s="1" t="n">
        <v>2236500.45</v>
      </c>
      <c r="D40" s="1" t="n">
        <v>0</v>
      </c>
      <c r="E40" s="1" t="n">
        <v>2236500.45</v>
      </c>
    </row>
    <row r="41" customFormat="false" ht="15" hidden="false" customHeight="false" outlineLevel="0" collapsed="false">
      <c r="A41" s="0" t="n">
        <v>58</v>
      </c>
      <c r="B41" s="0" t="s">
        <v>64</v>
      </c>
      <c r="C41" s="1" t="n">
        <v>3628.51</v>
      </c>
      <c r="D41" s="1" t="n">
        <v>341.63</v>
      </c>
      <c r="E41" s="1" t="n">
        <v>3286.88</v>
      </c>
    </row>
    <row r="42" customFormat="false" ht="15" hidden="false" customHeight="false" outlineLevel="0" collapsed="false">
      <c r="A42" s="0" t="n">
        <v>59</v>
      </c>
      <c r="B42" s="0" t="s">
        <v>65</v>
      </c>
      <c r="C42" s="1" t="n">
        <v>55664.28</v>
      </c>
      <c r="D42" s="1" t="n">
        <v>0</v>
      </c>
      <c r="E42" s="1" t="n">
        <v>55664.28</v>
      </c>
    </row>
    <row r="43" customFormat="false" ht="15" hidden="false" customHeight="false" outlineLevel="0" collapsed="false">
      <c r="A43" s="0" t="n">
        <v>60</v>
      </c>
      <c r="B43" s="0" t="s">
        <v>66</v>
      </c>
      <c r="C43" s="1" t="n">
        <v>424701.79</v>
      </c>
      <c r="D43" s="1" t="n">
        <v>0</v>
      </c>
      <c r="E43" s="1" t="n">
        <v>424701.79</v>
      </c>
    </row>
    <row r="44" customFormat="false" ht="15" hidden="false" customHeight="false" outlineLevel="0" collapsed="false">
      <c r="A44" s="0" t="n">
        <v>291</v>
      </c>
      <c r="B44" s="0" t="s">
        <v>67</v>
      </c>
      <c r="C44" s="1" t="n">
        <v>2091547.07</v>
      </c>
      <c r="D44" s="1" t="n">
        <v>1691.24</v>
      </c>
      <c r="E44" s="1" t="n">
        <v>2089855.83</v>
      </c>
    </row>
    <row r="45" customFormat="false" ht="15" hidden="false" customHeight="false" outlineLevel="0" collapsed="false">
      <c r="A45" s="0" t="n">
        <v>283</v>
      </c>
      <c r="B45" s="0" t="s">
        <v>68</v>
      </c>
      <c r="C45" s="1" t="n">
        <v>7226.09</v>
      </c>
      <c r="D45" s="1" t="n">
        <v>0</v>
      </c>
      <c r="E45" s="1" t="n">
        <v>7226.09</v>
      </c>
    </row>
    <row r="46" customFormat="false" ht="15" hidden="false" customHeight="false" outlineLevel="0" collapsed="false">
      <c r="A46" s="0" t="n">
        <v>275</v>
      </c>
      <c r="B46" s="0" t="s">
        <v>69</v>
      </c>
      <c r="C46" s="1" t="n">
        <v>12133.2</v>
      </c>
      <c r="D46" s="1" t="n">
        <v>0</v>
      </c>
      <c r="E46" s="1" t="n">
        <v>12133.2</v>
      </c>
    </row>
    <row r="47" customFormat="false" ht="15" hidden="false" customHeight="false" outlineLevel="0" collapsed="false">
      <c r="A47" s="0" t="n">
        <v>63</v>
      </c>
      <c r="B47" s="0" t="s">
        <v>70</v>
      </c>
      <c r="C47" s="1" t="n">
        <v>10840</v>
      </c>
      <c r="D47" s="1" t="n">
        <v>0</v>
      </c>
      <c r="E47" s="1" t="n">
        <v>10840</v>
      </c>
    </row>
    <row r="48" customFormat="false" ht="15" hidden="false" customHeight="false" outlineLevel="0" collapsed="false">
      <c r="A48" s="0" t="n">
        <v>65</v>
      </c>
      <c r="B48" s="0" t="s">
        <v>71</v>
      </c>
      <c r="C48" s="1" t="n">
        <v>379819.67</v>
      </c>
      <c r="D48" s="1" t="n">
        <v>0</v>
      </c>
      <c r="E48" s="1" t="n">
        <v>379819.67</v>
      </c>
    </row>
    <row r="49" customFormat="false" ht="15" hidden="false" customHeight="false" outlineLevel="0" collapsed="false">
      <c r="A49" s="0" t="n">
        <v>66</v>
      </c>
      <c r="B49" s="0" t="s">
        <v>72</v>
      </c>
      <c r="C49" s="1" t="n">
        <v>225323.56</v>
      </c>
      <c r="D49" s="1" t="n">
        <v>0</v>
      </c>
      <c r="E49" s="1" t="n">
        <v>225323.56</v>
      </c>
    </row>
    <row r="50" customFormat="false" ht="15" hidden="false" customHeight="false" outlineLevel="0" collapsed="false">
      <c r="A50" s="0" t="n">
        <v>69</v>
      </c>
      <c r="B50" s="0" t="s">
        <v>73</v>
      </c>
      <c r="C50" s="1" t="n">
        <v>28970.51</v>
      </c>
      <c r="D50" s="1" t="n">
        <v>0</v>
      </c>
      <c r="E50" s="1" t="n">
        <v>28970.51</v>
      </c>
    </row>
    <row r="51" customFormat="false" ht="15" hidden="false" customHeight="false" outlineLevel="0" collapsed="false">
      <c r="A51" s="0" t="n">
        <v>70</v>
      </c>
      <c r="B51" s="0" t="s">
        <v>74</v>
      </c>
      <c r="C51" s="1" t="n">
        <v>610310.96</v>
      </c>
      <c r="D51" s="1" t="n">
        <v>191.6</v>
      </c>
      <c r="E51" s="1" t="n">
        <v>610119.36</v>
      </c>
    </row>
    <row r="52" customFormat="false" ht="15" hidden="false" customHeight="false" outlineLevel="0" collapsed="false">
      <c r="A52" s="0" t="n">
        <v>72</v>
      </c>
      <c r="B52" s="0" t="s">
        <v>75</v>
      </c>
      <c r="C52" s="1" t="n">
        <v>41795.52</v>
      </c>
      <c r="D52" s="1" t="n">
        <v>36.89</v>
      </c>
      <c r="E52" s="1" t="n">
        <v>41758.63</v>
      </c>
    </row>
    <row r="53" customFormat="false" ht="15" hidden="false" customHeight="false" outlineLevel="0" collapsed="false">
      <c r="A53" s="0" t="n">
        <v>73</v>
      </c>
      <c r="B53" s="0" t="s">
        <v>76</v>
      </c>
      <c r="C53" s="1" t="n">
        <v>79687.22</v>
      </c>
      <c r="D53" s="1" t="n">
        <v>1915.84</v>
      </c>
      <c r="E53" s="1" t="n">
        <v>77771.38</v>
      </c>
    </row>
    <row r="54" customFormat="false" ht="15" hidden="false" customHeight="false" outlineLevel="0" collapsed="false">
      <c r="A54" s="0" t="n">
        <v>74</v>
      </c>
      <c r="B54" s="0" t="s">
        <v>77</v>
      </c>
      <c r="C54" s="1" t="n">
        <v>68604.29</v>
      </c>
      <c r="D54" s="1" t="n">
        <v>0</v>
      </c>
      <c r="E54" s="1" t="n">
        <v>68604.29</v>
      </c>
    </row>
    <row r="55" customFormat="false" ht="15" hidden="false" customHeight="false" outlineLevel="0" collapsed="false">
      <c r="A55" s="0" t="n">
        <v>75</v>
      </c>
      <c r="B55" s="0" t="s">
        <v>78</v>
      </c>
      <c r="C55" s="1" t="n">
        <v>19387.6</v>
      </c>
      <c r="D55" s="1" t="n">
        <v>0</v>
      </c>
      <c r="E55" s="1" t="n">
        <v>19387.6</v>
      </c>
    </row>
    <row r="56" customFormat="false" ht="15" hidden="false" customHeight="false" outlineLevel="0" collapsed="false">
      <c r="A56" s="0" t="n">
        <v>77</v>
      </c>
      <c r="B56" s="0" t="s">
        <v>79</v>
      </c>
      <c r="C56" s="1" t="n">
        <v>18932.55</v>
      </c>
      <c r="D56" s="1" t="n">
        <v>1545.02</v>
      </c>
      <c r="E56" s="1" t="n">
        <v>17387.53</v>
      </c>
    </row>
    <row r="57" customFormat="false" ht="15" hidden="false" customHeight="false" outlineLevel="0" collapsed="false">
      <c r="A57" s="0" t="n">
        <v>78</v>
      </c>
      <c r="B57" s="0" t="s">
        <v>80</v>
      </c>
      <c r="C57" s="1" t="n">
        <v>73645.49</v>
      </c>
      <c r="D57" s="1" t="n">
        <v>0</v>
      </c>
      <c r="E57" s="1" t="n">
        <v>73645.49</v>
      </c>
    </row>
    <row r="58" customFormat="false" ht="15" hidden="false" customHeight="false" outlineLevel="0" collapsed="false">
      <c r="A58" s="0" t="n">
        <v>79</v>
      </c>
      <c r="B58" s="0" t="s">
        <v>81</v>
      </c>
      <c r="C58" s="1" t="n">
        <v>2084.57</v>
      </c>
      <c r="D58" s="1" t="n">
        <v>0</v>
      </c>
      <c r="E58" s="1" t="n">
        <v>2084.57</v>
      </c>
    </row>
    <row r="59" customFormat="false" ht="15" hidden="false" customHeight="false" outlineLevel="0" collapsed="false">
      <c r="A59" s="0" t="n">
        <v>80</v>
      </c>
      <c r="B59" s="0" t="s">
        <v>82</v>
      </c>
      <c r="C59" s="1" t="n">
        <v>112792.54</v>
      </c>
      <c r="D59" s="1" t="n">
        <v>0</v>
      </c>
      <c r="E59" s="1" t="n">
        <v>112792.54</v>
      </c>
    </row>
    <row r="60" customFormat="false" ht="15" hidden="false" customHeight="false" outlineLevel="0" collapsed="false">
      <c r="A60" s="0" t="n">
        <v>81</v>
      </c>
      <c r="B60" s="0" t="s">
        <v>83</v>
      </c>
      <c r="C60" s="1" t="n">
        <v>22219.03</v>
      </c>
      <c r="D60" s="1" t="n">
        <v>0</v>
      </c>
      <c r="E60" s="1" t="n">
        <v>22219.03</v>
      </c>
    </row>
    <row r="61" customFormat="false" ht="15" hidden="false" customHeight="false" outlineLevel="0" collapsed="false">
      <c r="A61" s="0" t="n">
        <v>82</v>
      </c>
      <c r="B61" s="0" t="s">
        <v>84</v>
      </c>
      <c r="C61" s="1" t="n">
        <v>1066827.29</v>
      </c>
      <c r="D61" s="1" t="n">
        <v>0</v>
      </c>
      <c r="E61" s="1" t="n">
        <v>1066827.29</v>
      </c>
    </row>
    <row r="62" customFormat="false" ht="15" hidden="false" customHeight="false" outlineLevel="0" collapsed="false">
      <c r="A62" s="0" t="n">
        <v>83</v>
      </c>
      <c r="B62" s="0" t="s">
        <v>85</v>
      </c>
      <c r="C62" s="1" t="n">
        <v>45678.9</v>
      </c>
      <c r="D62" s="1" t="n">
        <v>0</v>
      </c>
      <c r="E62" s="1" t="n">
        <v>45678.9</v>
      </c>
    </row>
    <row r="63" customFormat="false" ht="15" hidden="false" customHeight="false" outlineLevel="0" collapsed="false">
      <c r="A63" s="0" t="n">
        <v>84</v>
      </c>
      <c r="B63" s="0" t="s">
        <v>86</v>
      </c>
      <c r="C63" s="1" t="n">
        <v>44128622.06</v>
      </c>
      <c r="D63" s="1" t="n">
        <v>4409524.39</v>
      </c>
      <c r="E63" s="1" t="n">
        <v>39719097.67</v>
      </c>
    </row>
    <row r="64" customFormat="false" ht="15" hidden="false" customHeight="false" outlineLevel="0" collapsed="false">
      <c r="A64" s="0" t="n">
        <v>475</v>
      </c>
      <c r="B64" s="0" t="s">
        <v>87</v>
      </c>
      <c r="C64" s="1" t="n">
        <v>865.3</v>
      </c>
      <c r="D64" s="1" t="n">
        <v>0</v>
      </c>
      <c r="E64" s="1" t="n">
        <v>865.3</v>
      </c>
    </row>
    <row r="65" customFormat="false" ht="15" hidden="false" customHeight="false" outlineLevel="0" collapsed="false">
      <c r="A65" s="0" t="n">
        <v>86</v>
      </c>
      <c r="B65" s="0" t="s">
        <v>88</v>
      </c>
      <c r="C65" s="1" t="n">
        <v>154712.71</v>
      </c>
      <c r="D65" s="1" t="n">
        <v>11026</v>
      </c>
      <c r="E65" s="1" t="n">
        <v>143686.71</v>
      </c>
    </row>
    <row r="66" customFormat="false" ht="15" hidden="false" customHeight="false" outlineLevel="0" collapsed="false">
      <c r="A66" s="0" t="n">
        <v>87</v>
      </c>
      <c r="B66" s="0" t="s">
        <v>89</v>
      </c>
      <c r="C66" s="1" t="n">
        <v>36285.34</v>
      </c>
      <c r="D66" s="1" t="n">
        <v>0</v>
      </c>
      <c r="E66" s="1" t="n">
        <v>36285.34</v>
      </c>
    </row>
    <row r="67" customFormat="false" ht="15" hidden="false" customHeight="false" outlineLevel="0" collapsed="false">
      <c r="A67" s="0" t="n">
        <v>88</v>
      </c>
      <c r="B67" s="0" t="s">
        <v>90</v>
      </c>
      <c r="C67" s="1" t="n">
        <v>1858218.52</v>
      </c>
      <c r="D67" s="1" t="n">
        <v>22650.67</v>
      </c>
      <c r="E67" s="1" t="n">
        <v>1835567.85</v>
      </c>
    </row>
    <row r="68" customFormat="false" ht="15" hidden="false" customHeight="false" outlineLevel="0" collapsed="false">
      <c r="A68" s="0" t="n">
        <v>89</v>
      </c>
      <c r="B68" s="0" t="s">
        <v>91</v>
      </c>
      <c r="C68" s="1" t="n">
        <v>4375260</v>
      </c>
      <c r="D68" s="1" t="n">
        <v>96360</v>
      </c>
      <c r="E68" s="1" t="n">
        <v>4278900</v>
      </c>
    </row>
    <row r="69" customFormat="false" ht="15" hidden="false" customHeight="false" outlineLevel="0" collapsed="false">
      <c r="A69" s="0" t="n">
        <v>99</v>
      </c>
      <c r="B69" s="0" t="s">
        <v>92</v>
      </c>
      <c r="C69" s="1" t="n">
        <v>4124098.8</v>
      </c>
      <c r="D69" s="1" t="n">
        <v>2200</v>
      </c>
      <c r="E69" s="1" t="n">
        <v>4121898.8</v>
      </c>
    </row>
    <row r="70" customFormat="false" ht="15" hidden="false" customHeight="false" outlineLevel="0" collapsed="false">
      <c r="A70" s="0" t="n">
        <v>100</v>
      </c>
      <c r="B70" s="0" t="s">
        <v>93</v>
      </c>
      <c r="C70" s="1" t="n">
        <v>248655.25</v>
      </c>
      <c r="D70" s="1" t="n">
        <v>0</v>
      </c>
      <c r="E70" s="1" t="n">
        <v>248655.25</v>
      </c>
    </row>
    <row r="71" customFormat="false" ht="15" hidden="false" customHeight="false" outlineLevel="0" collapsed="false">
      <c r="A71" s="0" t="n">
        <v>101</v>
      </c>
      <c r="B71" s="0" t="s">
        <v>94</v>
      </c>
      <c r="C71" s="1" t="n">
        <v>2142205.84</v>
      </c>
      <c r="D71" s="1" t="n">
        <v>0</v>
      </c>
      <c r="E71" s="1" t="n">
        <v>2142205.84</v>
      </c>
    </row>
    <row r="72" customFormat="false" ht="15" hidden="false" customHeight="false" outlineLevel="0" collapsed="false">
      <c r="A72" s="0" t="n">
        <v>102</v>
      </c>
      <c r="B72" s="0" t="s">
        <v>95</v>
      </c>
      <c r="C72" s="1" t="n">
        <v>34013.18</v>
      </c>
      <c r="D72" s="1" t="n">
        <v>0</v>
      </c>
      <c r="E72" s="1" t="n">
        <v>34013.18</v>
      </c>
    </row>
    <row r="73" customFormat="false" ht="15" hidden="false" customHeight="false" outlineLevel="0" collapsed="false">
      <c r="A73" s="0" t="n">
        <v>103</v>
      </c>
      <c r="B73" s="0" t="s">
        <v>96</v>
      </c>
      <c r="C73" s="1" t="n">
        <v>9109.8</v>
      </c>
      <c r="D73" s="1" t="n">
        <v>0</v>
      </c>
      <c r="E73" s="1" t="n">
        <v>9109.8</v>
      </c>
    </row>
    <row r="74" customFormat="false" ht="15" hidden="false" customHeight="false" outlineLevel="0" collapsed="false">
      <c r="A74" s="0" t="n">
        <v>280</v>
      </c>
      <c r="B74" s="0" t="s">
        <v>97</v>
      </c>
      <c r="C74" s="1" t="n">
        <v>64005.16</v>
      </c>
      <c r="D74" s="1" t="n">
        <v>0</v>
      </c>
      <c r="E74" s="1" t="n">
        <v>64005.16</v>
      </c>
    </row>
    <row r="75" customFormat="false" ht="15" hidden="false" customHeight="false" outlineLevel="0" collapsed="false">
      <c r="A75" s="0" t="n">
        <v>106</v>
      </c>
      <c r="B75" s="0" t="s">
        <v>98</v>
      </c>
      <c r="C75" s="1" t="n">
        <v>166230.08</v>
      </c>
      <c r="D75" s="1" t="n">
        <v>0</v>
      </c>
      <c r="E75" s="1" t="n">
        <v>166230.08</v>
      </c>
    </row>
    <row r="76" customFormat="false" ht="15" hidden="false" customHeight="false" outlineLevel="0" collapsed="false">
      <c r="A76" s="0" t="n">
        <v>107</v>
      </c>
      <c r="B76" s="0" t="s">
        <v>99</v>
      </c>
      <c r="C76" s="1" t="n">
        <v>24939.04</v>
      </c>
      <c r="D76" s="1" t="n">
        <v>0</v>
      </c>
      <c r="E76" s="1" t="n">
        <v>24939.04</v>
      </c>
    </row>
    <row r="77" customFormat="false" ht="15" hidden="false" customHeight="false" outlineLevel="0" collapsed="false">
      <c r="A77" s="0" t="n">
        <v>108</v>
      </c>
      <c r="B77" s="0" t="s">
        <v>100</v>
      </c>
      <c r="C77" s="1" t="n">
        <v>99393.07</v>
      </c>
      <c r="D77" s="1" t="n">
        <v>0</v>
      </c>
      <c r="E77" s="1" t="n">
        <v>99393.07</v>
      </c>
    </row>
    <row r="78" customFormat="false" ht="15" hidden="false" customHeight="false" outlineLevel="0" collapsed="false">
      <c r="A78" s="0" t="n">
        <v>109</v>
      </c>
      <c r="B78" s="0" t="s">
        <v>101</v>
      </c>
      <c r="C78" s="1" t="n">
        <v>1244673.42</v>
      </c>
      <c r="D78" s="1" t="n">
        <v>0</v>
      </c>
      <c r="E78" s="1" t="n">
        <v>1244673.42</v>
      </c>
    </row>
    <row r="79" customFormat="false" ht="15" hidden="false" customHeight="false" outlineLevel="0" collapsed="false">
      <c r="A79" s="0" t="n">
        <v>295</v>
      </c>
      <c r="B79" s="0" t="s">
        <v>102</v>
      </c>
      <c r="C79" s="1" t="n">
        <v>1363727.49</v>
      </c>
      <c r="D79" s="1" t="n">
        <v>0</v>
      </c>
      <c r="E79" s="1" t="n">
        <v>1363727.49</v>
      </c>
    </row>
    <row r="80" customFormat="false" ht="15" hidden="false" customHeight="false" outlineLevel="0" collapsed="false">
      <c r="A80" s="0" t="n">
        <v>110</v>
      </c>
      <c r="B80" s="0" t="s">
        <v>103</v>
      </c>
      <c r="C80" s="1" t="n">
        <v>121891.38</v>
      </c>
      <c r="D80" s="1" t="n">
        <v>0</v>
      </c>
      <c r="E80" s="1" t="n">
        <v>121891.38</v>
      </c>
    </row>
    <row r="81" customFormat="false" ht="15" hidden="false" customHeight="false" outlineLevel="0" collapsed="false">
      <c r="A81" s="0" t="n">
        <v>111</v>
      </c>
      <c r="B81" s="0" t="s">
        <v>104</v>
      </c>
      <c r="C81" s="1" t="n">
        <v>173875.68</v>
      </c>
      <c r="D81" s="1" t="n">
        <v>87.06</v>
      </c>
      <c r="E81" s="1" t="n">
        <v>173788.62</v>
      </c>
    </row>
    <row r="82" customFormat="false" ht="15" hidden="false" customHeight="false" outlineLevel="0" collapsed="false">
      <c r="A82" s="0" t="n">
        <v>112</v>
      </c>
      <c r="B82" s="0" t="s">
        <v>105</v>
      </c>
      <c r="C82" s="1" t="n">
        <v>1506335.18</v>
      </c>
      <c r="D82" s="1" t="n">
        <v>3022.68</v>
      </c>
      <c r="E82" s="1" t="n">
        <v>1503312.5</v>
      </c>
    </row>
    <row r="83" customFormat="false" ht="15" hidden="false" customHeight="false" outlineLevel="0" collapsed="false">
      <c r="A83" s="0" t="n">
        <v>113</v>
      </c>
      <c r="B83" s="0" t="s">
        <v>106</v>
      </c>
      <c r="C83" s="1" t="n">
        <v>3318237.24999999</v>
      </c>
      <c r="D83" s="1" t="n">
        <v>50050.4</v>
      </c>
      <c r="E83" s="1" t="n">
        <v>3268186.85</v>
      </c>
    </row>
    <row r="84" customFormat="false" ht="15" hidden="false" customHeight="false" outlineLevel="0" collapsed="false">
      <c r="A84" s="0" t="n">
        <v>115</v>
      </c>
      <c r="B84" s="0" t="s">
        <v>107</v>
      </c>
      <c r="C84" s="1" t="n">
        <v>153.44</v>
      </c>
      <c r="D84" s="1" t="n">
        <v>0</v>
      </c>
      <c r="E84" s="1" t="n">
        <v>153.44</v>
      </c>
    </row>
    <row r="85" customFormat="false" ht="15" hidden="false" customHeight="false" outlineLevel="0" collapsed="false">
      <c r="A85" s="0" t="n">
        <v>116</v>
      </c>
      <c r="B85" s="0" t="s">
        <v>108</v>
      </c>
      <c r="C85" s="1" t="n">
        <v>1805821.46</v>
      </c>
      <c r="D85" s="1" t="n">
        <v>1125</v>
      </c>
      <c r="E85" s="1" t="n">
        <v>1804696.46</v>
      </c>
    </row>
    <row r="86" customFormat="false" ht="15" hidden="false" customHeight="false" outlineLevel="0" collapsed="false">
      <c r="A86" s="0" t="n">
        <v>118</v>
      </c>
      <c r="B86" s="0" t="s">
        <v>109</v>
      </c>
      <c r="C86" s="1" t="n">
        <v>34795.83</v>
      </c>
      <c r="D86" s="1" t="n">
        <v>0</v>
      </c>
      <c r="E86" s="1" t="n">
        <v>34795.83</v>
      </c>
    </row>
    <row r="87" customFormat="false" ht="15" hidden="false" customHeight="false" outlineLevel="0" collapsed="false">
      <c r="A87" s="0" t="n">
        <v>119</v>
      </c>
      <c r="B87" s="0" t="s">
        <v>110</v>
      </c>
      <c r="C87" s="1" t="n">
        <v>160216.15</v>
      </c>
      <c r="D87" s="1" t="n">
        <v>0</v>
      </c>
      <c r="E87" s="1" t="n">
        <v>160216.15</v>
      </c>
    </row>
    <row r="88" customFormat="false" ht="15" hidden="false" customHeight="false" outlineLevel="0" collapsed="false">
      <c r="A88" s="0" t="n">
        <v>120</v>
      </c>
      <c r="B88" s="0" t="s">
        <v>111</v>
      </c>
      <c r="C88" s="1" t="n">
        <v>379974.14</v>
      </c>
      <c r="D88" s="1" t="n">
        <v>0</v>
      </c>
      <c r="E88" s="1" t="n">
        <v>379974.14</v>
      </c>
    </row>
    <row r="89" customFormat="false" ht="15" hidden="false" customHeight="false" outlineLevel="0" collapsed="false">
      <c r="A89" s="0" t="n">
        <v>121</v>
      </c>
      <c r="B89" s="0" t="s">
        <v>112</v>
      </c>
      <c r="C89" s="1" t="n">
        <v>162217.72</v>
      </c>
      <c r="D89" s="1" t="n">
        <v>3092.33</v>
      </c>
      <c r="E89" s="1" t="n">
        <v>159125.39</v>
      </c>
    </row>
    <row r="90" customFormat="false" ht="15" hidden="false" customHeight="false" outlineLevel="0" collapsed="false">
      <c r="A90" s="0" t="n">
        <v>123</v>
      </c>
      <c r="B90" s="0" t="s">
        <v>113</v>
      </c>
      <c r="C90" s="1" t="n">
        <v>289115.12</v>
      </c>
      <c r="D90" s="1" t="n">
        <v>0</v>
      </c>
      <c r="E90" s="1" t="n">
        <v>289115.12</v>
      </c>
    </row>
    <row r="91" customFormat="false" ht="15" hidden="false" customHeight="false" outlineLevel="0" collapsed="false">
      <c r="A91" s="0" t="n">
        <v>124</v>
      </c>
      <c r="B91" s="0" t="s">
        <v>114</v>
      </c>
      <c r="C91" s="1" t="n">
        <v>275432.62</v>
      </c>
      <c r="D91" s="1" t="n">
        <v>0</v>
      </c>
      <c r="E91" s="1" t="n">
        <v>275432.62</v>
      </c>
    </row>
    <row r="92" customFormat="false" ht="15" hidden="false" customHeight="false" outlineLevel="0" collapsed="false">
      <c r="A92" s="0" t="n">
        <v>125</v>
      </c>
      <c r="B92" s="0" t="s">
        <v>115</v>
      </c>
      <c r="C92" s="1" t="n">
        <v>92793.3</v>
      </c>
      <c r="D92" s="1" t="n">
        <v>0</v>
      </c>
      <c r="E92" s="1" t="n">
        <v>92793.3</v>
      </c>
    </row>
    <row r="93" customFormat="false" ht="15" hidden="false" customHeight="false" outlineLevel="0" collapsed="false">
      <c r="A93" s="0" t="n">
        <v>126</v>
      </c>
      <c r="B93" s="0" t="s">
        <v>116</v>
      </c>
      <c r="C93" s="1" t="n">
        <v>88970.24</v>
      </c>
      <c r="D93" s="1" t="n">
        <v>0</v>
      </c>
      <c r="E93" s="1" t="n">
        <v>88970.24</v>
      </c>
    </row>
    <row r="94" customFormat="false" ht="15" hidden="false" customHeight="false" outlineLevel="0" collapsed="false">
      <c r="A94" s="0" t="n">
        <v>136</v>
      </c>
      <c r="B94" s="0" t="s">
        <v>117</v>
      </c>
      <c r="C94" s="1" t="n">
        <v>12970</v>
      </c>
      <c r="D94" s="1" t="n">
        <v>0</v>
      </c>
      <c r="E94" s="1" t="n">
        <v>12970</v>
      </c>
    </row>
    <row r="95" customFormat="false" ht="15" hidden="false" customHeight="false" outlineLevel="0" collapsed="false">
      <c r="A95" s="0" t="n">
        <v>137</v>
      </c>
      <c r="B95" s="0" t="s">
        <v>118</v>
      </c>
      <c r="C95" s="1" t="n">
        <v>757973.36</v>
      </c>
      <c r="D95" s="1" t="n">
        <v>0</v>
      </c>
      <c r="E95" s="1" t="n">
        <v>931919.72</v>
      </c>
    </row>
    <row r="96" customFormat="false" ht="15" hidden="false" customHeight="false" outlineLevel="0" collapsed="false">
      <c r="A96" s="0" t="n">
        <v>139</v>
      </c>
      <c r="B96" s="0" t="s">
        <v>119</v>
      </c>
      <c r="C96" s="1" t="n">
        <v>13132973.25</v>
      </c>
      <c r="D96" s="1" t="n">
        <v>0</v>
      </c>
      <c r="E96" s="1" t="n">
        <v>13132973.25</v>
      </c>
    </row>
    <row r="97" customFormat="false" ht="15" hidden="false" customHeight="false" outlineLevel="0" collapsed="false">
      <c r="A97" s="0" t="n">
        <v>285</v>
      </c>
      <c r="B97" s="0" t="s">
        <v>120</v>
      </c>
      <c r="C97" s="1" t="n">
        <v>71603.33</v>
      </c>
      <c r="D97" s="1" t="n">
        <v>12388.22</v>
      </c>
      <c r="E97" s="1" t="n">
        <v>59215.11</v>
      </c>
    </row>
    <row r="98" customFormat="false" ht="15" hidden="false" customHeight="false" outlineLevel="0" collapsed="false">
      <c r="A98" s="0" t="n">
        <v>142</v>
      </c>
      <c r="B98" s="0" t="s">
        <v>121</v>
      </c>
      <c r="C98" s="1" t="n">
        <v>255792.41</v>
      </c>
      <c r="D98" s="1" t="n">
        <v>0</v>
      </c>
      <c r="E98" s="1" t="n">
        <v>255792.41</v>
      </c>
    </row>
    <row r="99" customFormat="false" ht="15" hidden="false" customHeight="false" outlineLevel="0" collapsed="false">
      <c r="A99" s="0" t="n">
        <v>143</v>
      </c>
      <c r="B99" s="0" t="s">
        <v>122</v>
      </c>
      <c r="C99" s="1" t="n">
        <v>85057.79</v>
      </c>
      <c r="D99" s="1" t="n">
        <v>0</v>
      </c>
      <c r="E99" s="1" t="n">
        <v>85057.79</v>
      </c>
    </row>
    <row r="100" customFormat="false" ht="15" hidden="false" customHeight="false" outlineLevel="0" collapsed="false">
      <c r="A100" s="0" t="n">
        <v>514</v>
      </c>
      <c r="B100" s="0" t="s">
        <v>123</v>
      </c>
      <c r="C100" s="1" t="n">
        <v>541.04</v>
      </c>
      <c r="D100" s="1" t="n">
        <v>0</v>
      </c>
      <c r="E100" s="1" t="n">
        <v>541.04</v>
      </c>
    </row>
    <row r="101" customFormat="false" ht="15" hidden="false" customHeight="false" outlineLevel="0" collapsed="false">
      <c r="A101" s="0" t="n">
        <v>144</v>
      </c>
      <c r="B101" s="0" t="s">
        <v>124</v>
      </c>
      <c r="C101" s="1" t="n">
        <v>18598.31</v>
      </c>
      <c r="D101" s="1" t="n">
        <v>0</v>
      </c>
      <c r="E101" s="1" t="n">
        <v>18598.31</v>
      </c>
    </row>
    <row r="102" customFormat="false" ht="15" hidden="false" customHeight="false" outlineLevel="0" collapsed="false">
      <c r="A102" s="0" t="n">
        <v>149</v>
      </c>
      <c r="B102" s="0" t="s">
        <v>125</v>
      </c>
      <c r="C102" s="1" t="n">
        <v>283044.98</v>
      </c>
      <c r="D102" s="1" t="n">
        <v>0</v>
      </c>
      <c r="E102" s="1" t="n">
        <v>283044.98</v>
      </c>
    </row>
    <row r="103" customFormat="false" ht="15" hidden="false" customHeight="false" outlineLevel="0" collapsed="false">
      <c r="A103" s="0" t="n">
        <v>150</v>
      </c>
      <c r="B103" s="0" t="s">
        <v>126</v>
      </c>
      <c r="C103" s="1" t="n">
        <v>172948.7</v>
      </c>
      <c r="D103" s="1" t="n">
        <v>0</v>
      </c>
      <c r="E103" s="1" t="n">
        <v>172948.7</v>
      </c>
    </row>
    <row r="104" customFormat="false" ht="15" hidden="false" customHeight="false" outlineLevel="0" collapsed="false">
      <c r="A104" s="0" t="n">
        <v>251</v>
      </c>
      <c r="B104" s="0" t="s">
        <v>127</v>
      </c>
      <c r="C104" s="1" t="n">
        <v>990.9</v>
      </c>
      <c r="D104" s="1" t="n">
        <v>0</v>
      </c>
      <c r="E104" s="1" t="n">
        <v>990.9</v>
      </c>
    </row>
    <row r="105" customFormat="false" ht="15" hidden="false" customHeight="false" outlineLevel="0" collapsed="false">
      <c r="A105" s="0" t="n">
        <v>151</v>
      </c>
      <c r="B105" s="0" t="s">
        <v>128</v>
      </c>
      <c r="C105" s="1" t="n">
        <v>15120</v>
      </c>
      <c r="D105" s="1" t="n">
        <v>0</v>
      </c>
      <c r="E105" s="1" t="n">
        <v>15120</v>
      </c>
    </row>
    <row r="106" customFormat="false" ht="15" hidden="false" customHeight="false" outlineLevel="0" collapsed="false">
      <c r="A106" s="0" t="n">
        <v>152</v>
      </c>
      <c r="B106" s="0" t="s">
        <v>129</v>
      </c>
      <c r="C106" s="1" t="n">
        <v>7990410.67</v>
      </c>
      <c r="D106" s="1" t="n">
        <v>39363.61</v>
      </c>
      <c r="E106" s="1" t="n">
        <v>7951047.06</v>
      </c>
    </row>
    <row r="107" customFormat="false" ht="15" hidden="false" customHeight="false" outlineLevel="0" collapsed="false">
      <c r="A107" s="0" t="n">
        <v>153</v>
      </c>
      <c r="B107" s="0" t="s">
        <v>130</v>
      </c>
      <c r="C107" s="1" t="n">
        <v>11779799.66</v>
      </c>
      <c r="D107" s="1" t="n">
        <v>520428.96</v>
      </c>
      <c r="E107" s="1" t="n">
        <v>11269086.32</v>
      </c>
    </row>
    <row r="108" customFormat="false" ht="15" hidden="false" customHeight="false" outlineLevel="0" collapsed="false">
      <c r="A108" s="0" t="n">
        <v>250</v>
      </c>
      <c r="B108" s="0" t="s">
        <v>131</v>
      </c>
      <c r="C108" s="1" t="n">
        <v>118312.72</v>
      </c>
      <c r="D108" s="1" t="n">
        <v>0</v>
      </c>
      <c r="E108" s="1" t="n">
        <v>118312.72</v>
      </c>
    </row>
    <row r="109" customFormat="false" ht="15" hidden="false" customHeight="false" outlineLevel="0" collapsed="false">
      <c r="A109" s="0" t="n">
        <v>159</v>
      </c>
      <c r="B109" s="0" t="s">
        <v>132</v>
      </c>
      <c r="C109" s="1" t="n">
        <v>322575.41</v>
      </c>
      <c r="D109" s="1" t="n">
        <v>0</v>
      </c>
      <c r="E109" s="1" t="n">
        <v>322575.41</v>
      </c>
    </row>
    <row r="110" customFormat="false" ht="15" hidden="false" customHeight="false" outlineLevel="0" collapsed="false">
      <c r="A110" s="0" t="n">
        <v>164</v>
      </c>
      <c r="B110" s="0" t="s">
        <v>133</v>
      </c>
      <c r="C110" s="1" t="n">
        <v>34967.84</v>
      </c>
      <c r="D110" s="1" t="n">
        <v>0</v>
      </c>
      <c r="E110" s="1" t="n">
        <v>34967.84</v>
      </c>
    </row>
    <row r="111" customFormat="false" ht="15" hidden="false" customHeight="false" outlineLevel="0" collapsed="false">
      <c r="A111" s="0" t="n">
        <v>166</v>
      </c>
      <c r="B111" s="0" t="s">
        <v>134</v>
      </c>
      <c r="C111" s="1" t="n">
        <v>106019.38</v>
      </c>
      <c r="D111" s="1" t="n">
        <v>0</v>
      </c>
      <c r="E111" s="1" t="n">
        <v>772146.72</v>
      </c>
    </row>
    <row r="112" customFormat="false" ht="15" hidden="false" customHeight="false" outlineLevel="0" collapsed="false">
      <c r="A112" s="0" t="n">
        <v>169</v>
      </c>
      <c r="B112" s="0" t="s">
        <v>135</v>
      </c>
      <c r="C112" s="1" t="n">
        <v>5894.5</v>
      </c>
      <c r="D112" s="1" t="n">
        <v>0</v>
      </c>
      <c r="E112" s="1" t="n">
        <v>5894.5</v>
      </c>
    </row>
    <row r="113" customFormat="false" ht="15" hidden="false" customHeight="false" outlineLevel="0" collapsed="false">
      <c r="A113" s="0" t="n">
        <v>170</v>
      </c>
      <c r="B113" s="0" t="s">
        <v>136</v>
      </c>
      <c r="C113" s="1" t="n">
        <v>2861007.4</v>
      </c>
      <c r="D113" s="1" t="n">
        <v>0</v>
      </c>
      <c r="E113" s="1" t="n">
        <v>2861007.4</v>
      </c>
    </row>
    <row r="114" customFormat="false" ht="15" hidden="false" customHeight="false" outlineLevel="0" collapsed="false">
      <c r="A114" s="0" t="n">
        <v>171</v>
      </c>
      <c r="B114" s="0" t="s">
        <v>137</v>
      </c>
      <c r="C114" s="1" t="n">
        <v>8677344.72</v>
      </c>
      <c r="D114" s="1" t="n">
        <v>7447.06</v>
      </c>
      <c r="E114" s="1" t="n">
        <v>8669897.66</v>
      </c>
    </row>
    <row r="115" customFormat="false" ht="15" hidden="false" customHeight="false" outlineLevel="0" collapsed="false">
      <c r="A115" s="0" t="n">
        <v>172</v>
      </c>
      <c r="B115" s="0" t="s">
        <v>138</v>
      </c>
      <c r="C115" s="1" t="n">
        <v>560936.26</v>
      </c>
      <c r="D115" s="1" t="n">
        <v>0</v>
      </c>
      <c r="E115" s="1" t="n">
        <v>560936.26</v>
      </c>
    </row>
    <row r="116" customFormat="false" ht="15" hidden="false" customHeight="false" outlineLevel="0" collapsed="false">
      <c r="A116" s="0" t="n">
        <v>173</v>
      </c>
      <c r="B116" s="0" t="s">
        <v>139</v>
      </c>
      <c r="C116" s="1" t="n">
        <v>63443.37</v>
      </c>
      <c r="D116" s="1" t="n">
        <v>0</v>
      </c>
      <c r="E116" s="1" t="n">
        <v>63443.37</v>
      </c>
    </row>
    <row r="117" customFormat="false" ht="15" hidden="false" customHeight="false" outlineLevel="0" collapsed="false">
      <c r="A117" s="0" t="n">
        <v>174</v>
      </c>
      <c r="B117" s="0" t="s">
        <v>140</v>
      </c>
      <c r="C117" s="1" t="n">
        <v>960.47</v>
      </c>
      <c r="D117" s="1" t="n">
        <v>0</v>
      </c>
      <c r="E117" s="1" t="n">
        <v>960.47</v>
      </c>
    </row>
    <row r="118" customFormat="false" ht="15" hidden="false" customHeight="false" outlineLevel="0" collapsed="false">
      <c r="A118" s="0" t="n">
        <v>175</v>
      </c>
      <c r="B118" s="0" t="s">
        <v>141</v>
      </c>
      <c r="C118" s="1" t="n">
        <v>2800.47</v>
      </c>
      <c r="D118" s="1" t="n">
        <v>0</v>
      </c>
      <c r="E118" s="1" t="n">
        <v>2800.47</v>
      </c>
    </row>
    <row r="119" customFormat="false" ht="15" hidden="false" customHeight="false" outlineLevel="0" collapsed="false">
      <c r="A119" s="0" t="n">
        <v>288</v>
      </c>
      <c r="B119" s="0" t="s">
        <v>142</v>
      </c>
      <c r="C119" s="1" t="n">
        <v>49958.52</v>
      </c>
      <c r="D119" s="1" t="n">
        <v>0</v>
      </c>
      <c r="E119" s="1" t="n">
        <v>49958.52</v>
      </c>
    </row>
    <row r="120" customFormat="false" ht="15" hidden="false" customHeight="false" outlineLevel="0" collapsed="false">
      <c r="A120" s="0" t="n">
        <v>178</v>
      </c>
      <c r="B120" s="0" t="s">
        <v>143</v>
      </c>
      <c r="C120" s="1" t="n">
        <v>117385.8</v>
      </c>
      <c r="D120" s="1" t="n">
        <v>0</v>
      </c>
      <c r="E120" s="1" t="n">
        <v>117385.8</v>
      </c>
    </row>
    <row r="121" customFormat="false" ht="15" hidden="false" customHeight="false" outlineLevel="0" collapsed="false">
      <c r="A121" s="0" t="n">
        <v>390</v>
      </c>
      <c r="B121" s="0" t="s">
        <v>144</v>
      </c>
      <c r="C121" s="1" t="n">
        <v>58530.45</v>
      </c>
      <c r="D121" s="1" t="n">
        <v>0</v>
      </c>
      <c r="E121" s="1" t="n">
        <v>58530.45</v>
      </c>
    </row>
    <row r="122" customFormat="false" ht="15" hidden="false" customHeight="false" outlineLevel="0" collapsed="false">
      <c r="A122" s="0" t="n">
        <v>179</v>
      </c>
      <c r="B122" s="0" t="s">
        <v>145</v>
      </c>
      <c r="C122" s="1" t="n">
        <v>94.72</v>
      </c>
      <c r="D122" s="1" t="n">
        <v>0</v>
      </c>
      <c r="E122" s="1" t="n">
        <v>94.72</v>
      </c>
    </row>
    <row r="123" customFormat="false" ht="15" hidden="false" customHeight="false" outlineLevel="0" collapsed="false">
      <c r="A123" s="0" t="n">
        <v>180</v>
      </c>
      <c r="B123" s="0" t="s">
        <v>146</v>
      </c>
      <c r="C123" s="1" t="n">
        <v>85363.72</v>
      </c>
      <c r="D123" s="1" t="n">
        <v>0</v>
      </c>
      <c r="E123" s="1" t="n">
        <v>85363.72</v>
      </c>
    </row>
    <row r="124" customFormat="false" ht="15" hidden="false" customHeight="false" outlineLevel="0" collapsed="false">
      <c r="A124" s="0" t="n">
        <v>181</v>
      </c>
      <c r="B124" s="0" t="s">
        <v>147</v>
      </c>
      <c r="C124" s="1" t="n">
        <v>78255.18</v>
      </c>
      <c r="D124" s="1" t="n">
        <v>0</v>
      </c>
      <c r="E124" s="1" t="n">
        <v>78255.18</v>
      </c>
    </row>
    <row r="125" customFormat="false" ht="15" hidden="false" customHeight="false" outlineLevel="0" collapsed="false">
      <c r="A125" s="0" t="n">
        <v>182</v>
      </c>
      <c r="B125" s="0" t="s">
        <v>148</v>
      </c>
      <c r="C125" s="1" t="n">
        <v>392669.06</v>
      </c>
      <c r="D125" s="1" t="n">
        <v>4396.66</v>
      </c>
      <c r="E125" s="1" t="n">
        <v>388272.4</v>
      </c>
    </row>
    <row r="126" customFormat="false" ht="15" hidden="false" customHeight="false" outlineLevel="0" collapsed="false">
      <c r="A126" s="0" t="n">
        <v>183</v>
      </c>
      <c r="B126" s="0" t="s">
        <v>149</v>
      </c>
      <c r="C126" s="1" t="n">
        <v>2144292.44</v>
      </c>
      <c r="D126" s="1" t="n">
        <v>1640</v>
      </c>
      <c r="E126" s="1" t="n">
        <v>2142652.44</v>
      </c>
    </row>
    <row r="127" customFormat="false" ht="15" hidden="false" customHeight="false" outlineLevel="0" collapsed="false">
      <c r="A127" s="0" t="n">
        <v>184</v>
      </c>
      <c r="B127" s="0" t="s">
        <v>150</v>
      </c>
      <c r="C127" s="1" t="n">
        <v>263309.81</v>
      </c>
      <c r="D127" s="1" t="n">
        <v>3904.78</v>
      </c>
      <c r="E127" s="1" t="n">
        <v>259405.03</v>
      </c>
    </row>
    <row r="128" customFormat="false" ht="15" hidden="false" customHeight="false" outlineLevel="0" collapsed="false">
      <c r="A128" s="0" t="n">
        <v>185</v>
      </c>
      <c r="B128" s="0" t="s">
        <v>151</v>
      </c>
      <c r="C128" s="1" t="n">
        <v>134903.39</v>
      </c>
      <c r="D128" s="1" t="n">
        <v>12607.98</v>
      </c>
      <c r="E128" s="1" t="n">
        <v>122295.41</v>
      </c>
    </row>
    <row r="129" customFormat="false" ht="15" hidden="false" customHeight="false" outlineLevel="0" collapsed="false">
      <c r="A129" s="0" t="n">
        <v>187</v>
      </c>
      <c r="B129" s="0" t="s">
        <v>152</v>
      </c>
      <c r="C129" s="1" t="n">
        <v>25754.22</v>
      </c>
      <c r="D129" s="1" t="n">
        <v>0</v>
      </c>
      <c r="E129" s="1" t="n">
        <v>25754.22</v>
      </c>
    </row>
    <row r="130" customFormat="false" ht="15" hidden="false" customHeight="false" outlineLevel="0" collapsed="false">
      <c r="A130" s="0" t="n">
        <v>189</v>
      </c>
      <c r="B130" s="0" t="s">
        <v>153</v>
      </c>
      <c r="C130" s="1" t="n">
        <v>11708.02</v>
      </c>
      <c r="D130" s="1" t="n">
        <v>0</v>
      </c>
      <c r="E130" s="1" t="n">
        <v>11708.02</v>
      </c>
    </row>
    <row r="131" customFormat="false" ht="15" hidden="false" customHeight="false" outlineLevel="0" collapsed="false">
      <c r="A131" s="0" t="n">
        <v>190</v>
      </c>
      <c r="B131" s="0" t="s">
        <v>154</v>
      </c>
      <c r="C131" s="1" t="n">
        <v>325738.87</v>
      </c>
      <c r="D131" s="1" t="n">
        <v>0</v>
      </c>
      <c r="E131" s="1" t="n">
        <v>325738.87</v>
      </c>
    </row>
    <row r="132" customFormat="false" ht="15" hidden="false" customHeight="false" outlineLevel="0" collapsed="false">
      <c r="A132" s="0" t="n">
        <v>292</v>
      </c>
      <c r="B132" s="0" t="s">
        <v>155</v>
      </c>
      <c r="C132" s="1" t="n">
        <v>213102.57</v>
      </c>
      <c r="D132" s="1" t="n">
        <v>621.2</v>
      </c>
      <c r="E132" s="1" t="n">
        <v>212481.37</v>
      </c>
    </row>
    <row r="133" customFormat="false" ht="15" hidden="false" customHeight="false" outlineLevel="0" collapsed="false">
      <c r="A133" s="0" t="n">
        <v>191</v>
      </c>
      <c r="B133" s="0" t="s">
        <v>156</v>
      </c>
      <c r="C133" s="1" t="n">
        <v>16904.77</v>
      </c>
      <c r="D133" s="1" t="n">
        <v>0</v>
      </c>
      <c r="E133" s="1" t="n">
        <v>16904.77</v>
      </c>
    </row>
    <row r="134" customFormat="false" ht="15" hidden="false" customHeight="false" outlineLevel="0" collapsed="false">
      <c r="A134" s="0" t="n">
        <v>193</v>
      </c>
      <c r="B134" s="0" t="s">
        <v>157</v>
      </c>
      <c r="C134" s="1" t="n">
        <v>1250830.21</v>
      </c>
      <c r="D134" s="1" t="n">
        <v>0</v>
      </c>
      <c r="E134" s="1" t="n">
        <v>1250830.21</v>
      </c>
    </row>
    <row r="135" customFormat="false" ht="15" hidden="false" customHeight="false" outlineLevel="0" collapsed="false">
      <c r="A135" s="0" t="n">
        <v>194</v>
      </c>
      <c r="B135" s="0" t="s">
        <v>158</v>
      </c>
      <c r="C135" s="1" t="n">
        <v>7500</v>
      </c>
      <c r="D135" s="1" t="n">
        <v>0</v>
      </c>
      <c r="E135" s="1" t="n">
        <v>7500</v>
      </c>
    </row>
    <row r="136" customFormat="false" ht="15" hidden="false" customHeight="false" outlineLevel="0" collapsed="false">
      <c r="A136" s="0" t="n">
        <v>195</v>
      </c>
      <c r="B136" s="0" t="s">
        <v>159</v>
      </c>
      <c r="C136" s="1" t="n">
        <v>78004.04</v>
      </c>
      <c r="D136" s="1" t="n">
        <v>0</v>
      </c>
      <c r="E136" s="1" t="n">
        <v>78004.04</v>
      </c>
    </row>
    <row r="137" customFormat="false" ht="15" hidden="false" customHeight="false" outlineLevel="0" collapsed="false">
      <c r="A137" s="0" t="n">
        <v>196</v>
      </c>
      <c r="B137" s="0" t="s">
        <v>160</v>
      </c>
      <c r="C137" s="1" t="n">
        <v>942729.13</v>
      </c>
      <c r="D137" s="1" t="n">
        <v>205.56</v>
      </c>
      <c r="E137" s="1" t="n">
        <v>942523.57</v>
      </c>
    </row>
    <row r="138" customFormat="false" ht="15" hidden="false" customHeight="false" outlineLevel="0" collapsed="false">
      <c r="A138" s="0" t="n">
        <v>199</v>
      </c>
      <c r="B138" s="0" t="s">
        <v>161</v>
      </c>
      <c r="C138" s="1" t="n">
        <v>70951.6</v>
      </c>
      <c r="D138" s="1" t="n">
        <v>0</v>
      </c>
      <c r="E138" s="1" t="n">
        <v>101884.86</v>
      </c>
    </row>
    <row r="139" customFormat="false" ht="15" hidden="false" customHeight="false" outlineLevel="0" collapsed="false">
      <c r="A139" s="0" t="n">
        <v>391</v>
      </c>
      <c r="B139" s="0" t="s">
        <v>162</v>
      </c>
      <c r="C139" s="1" t="n">
        <v>44572.03</v>
      </c>
      <c r="D139" s="1" t="n">
        <v>0</v>
      </c>
      <c r="E139" s="1" t="n">
        <v>44572.03</v>
      </c>
    </row>
    <row r="140" customFormat="false" ht="15" hidden="false" customHeight="false" outlineLevel="0" collapsed="false">
      <c r="A140" s="0" t="n">
        <v>200</v>
      </c>
      <c r="B140" s="0" t="s">
        <v>163</v>
      </c>
      <c r="C140" s="1" t="n">
        <v>252668.05</v>
      </c>
      <c r="D140" s="1" t="n">
        <v>5951.78</v>
      </c>
      <c r="E140" s="1" t="n">
        <v>246716.27</v>
      </c>
    </row>
    <row r="141" customFormat="false" ht="15" hidden="false" customHeight="false" outlineLevel="0" collapsed="false">
      <c r="A141" s="0" t="n">
        <v>201</v>
      </c>
      <c r="B141" s="0" t="s">
        <v>164</v>
      </c>
      <c r="C141" s="1" t="n">
        <v>267862.48</v>
      </c>
      <c r="D141" s="1" t="n">
        <v>1819.81</v>
      </c>
      <c r="E141" s="1" t="n">
        <v>266042.67</v>
      </c>
    </row>
    <row r="142" customFormat="false" ht="15" hidden="false" customHeight="false" outlineLevel="0" collapsed="false">
      <c r="A142" s="0" t="n">
        <v>203</v>
      </c>
      <c r="B142" s="0" t="s">
        <v>165</v>
      </c>
      <c r="C142" s="1" t="n">
        <v>66452.34</v>
      </c>
      <c r="D142" s="1" t="n">
        <v>0</v>
      </c>
      <c r="E142" s="1" t="n">
        <v>66452.34</v>
      </c>
    </row>
    <row r="143" customFormat="false" ht="15" hidden="false" customHeight="false" outlineLevel="0" collapsed="false">
      <c r="A143" s="0" t="n">
        <v>204</v>
      </c>
      <c r="B143" s="0" t="s">
        <v>166</v>
      </c>
      <c r="C143" s="1" t="n">
        <v>1213390.52</v>
      </c>
      <c r="D143" s="1" t="n">
        <v>0</v>
      </c>
      <c r="E143" s="1" t="n">
        <v>1213390.52</v>
      </c>
    </row>
    <row r="144" customFormat="false" ht="15" hidden="false" customHeight="false" outlineLevel="0" collapsed="false">
      <c r="A144" s="0" t="n">
        <v>205</v>
      </c>
      <c r="B144" s="0" t="s">
        <v>167</v>
      </c>
      <c r="C144" s="1" t="n">
        <v>11717788.68</v>
      </c>
      <c r="D144" s="1" t="n">
        <v>0</v>
      </c>
      <c r="E144" s="1" t="n">
        <v>11885173.99</v>
      </c>
    </row>
    <row r="145" customFormat="false" ht="15" hidden="false" customHeight="false" outlineLevel="0" collapsed="false">
      <c r="A145" s="0" t="n">
        <v>207</v>
      </c>
      <c r="B145" s="0" t="s">
        <v>168</v>
      </c>
      <c r="C145" s="1" t="n">
        <v>42069.02</v>
      </c>
      <c r="D145" s="1" t="n">
        <v>476.9</v>
      </c>
      <c r="E145" s="1" t="n">
        <v>41592.12</v>
      </c>
    </row>
    <row r="146" customFormat="false" ht="15" hidden="false" customHeight="false" outlineLevel="0" collapsed="false">
      <c r="A146" s="0" t="n">
        <v>208</v>
      </c>
      <c r="B146" s="0" t="s">
        <v>169</v>
      </c>
      <c r="C146" s="1" t="n">
        <v>360</v>
      </c>
      <c r="D146" s="1" t="n">
        <v>0</v>
      </c>
      <c r="E146" s="1" t="n">
        <v>360</v>
      </c>
    </row>
    <row r="147" customFormat="false" ht="15" hidden="false" customHeight="false" outlineLevel="0" collapsed="false">
      <c r="A147" s="0" t="n">
        <v>209</v>
      </c>
      <c r="B147" s="0" t="s">
        <v>170</v>
      </c>
      <c r="C147" s="1" t="n">
        <v>64409.33</v>
      </c>
      <c r="D147" s="1" t="n">
        <v>0</v>
      </c>
      <c r="E147" s="1" t="n">
        <v>64409.33</v>
      </c>
    </row>
    <row r="148" customFormat="false" ht="15" hidden="false" customHeight="false" outlineLevel="0" collapsed="false">
      <c r="A148" s="0" t="n">
        <v>214</v>
      </c>
      <c r="B148" s="0" t="s">
        <v>171</v>
      </c>
      <c r="C148" s="1" t="n">
        <v>275507.84</v>
      </c>
      <c r="D148" s="1" t="n">
        <v>0</v>
      </c>
      <c r="E148" s="1" t="n">
        <v>275507.84</v>
      </c>
    </row>
    <row r="149" customFormat="false" ht="15" hidden="false" customHeight="false" outlineLevel="0" collapsed="false">
      <c r="A149" s="0" t="n">
        <v>216</v>
      </c>
      <c r="B149" s="0" t="s">
        <v>172</v>
      </c>
      <c r="C149" s="1" t="n">
        <v>207275.32</v>
      </c>
      <c r="D149" s="1" t="n">
        <v>0</v>
      </c>
      <c r="E149" s="1" t="n">
        <v>207275.32</v>
      </c>
    </row>
    <row r="150" customFormat="false" ht="15" hidden="false" customHeight="false" outlineLevel="0" collapsed="false">
      <c r="A150" s="0" t="n">
        <v>294</v>
      </c>
      <c r="B150" s="0" t="s">
        <v>173</v>
      </c>
      <c r="C150" s="1" t="n">
        <v>90731.84</v>
      </c>
      <c r="D150" s="1" t="n">
        <v>0</v>
      </c>
      <c r="E150" s="1" t="n">
        <v>90731.84</v>
      </c>
    </row>
    <row r="151" customFormat="false" ht="15" hidden="false" customHeight="false" outlineLevel="0" collapsed="false">
      <c r="A151" s="0" t="n">
        <v>218</v>
      </c>
      <c r="B151" s="0" t="s">
        <v>174</v>
      </c>
      <c r="C151" s="1" t="n">
        <v>8385638.37</v>
      </c>
      <c r="D151" s="1" t="n">
        <v>0</v>
      </c>
      <c r="E151" s="1" t="n">
        <v>8385638.36999999</v>
      </c>
    </row>
    <row r="152" customFormat="false" ht="15" hidden="false" customHeight="false" outlineLevel="0" collapsed="false">
      <c r="A152" s="0" t="n">
        <v>298</v>
      </c>
      <c r="B152" s="0" t="s">
        <v>175</v>
      </c>
      <c r="C152" s="1" t="n">
        <v>269568.8</v>
      </c>
      <c r="D152" s="1" t="n">
        <v>12445.6</v>
      </c>
      <c r="E152" s="1" t="n">
        <v>257123.2</v>
      </c>
    </row>
    <row r="153" customFormat="false" ht="15" hidden="false" customHeight="false" outlineLevel="0" collapsed="false">
      <c r="A153" s="0" t="n">
        <v>219</v>
      </c>
      <c r="B153" s="0" t="s">
        <v>176</v>
      </c>
      <c r="C153" s="1" t="n">
        <v>72725.69</v>
      </c>
      <c r="D153" s="1" t="n">
        <v>0</v>
      </c>
      <c r="E153" s="1" t="n">
        <v>72725.69</v>
      </c>
    </row>
    <row r="154" customFormat="false" ht="15" hidden="false" customHeight="false" outlineLevel="0" collapsed="false">
      <c r="A154" s="0" t="n">
        <v>220</v>
      </c>
      <c r="B154" s="0" t="s">
        <v>177</v>
      </c>
      <c r="C154" s="1" t="n">
        <v>23569.18</v>
      </c>
      <c r="D154" s="1" t="n">
        <v>1061</v>
      </c>
      <c r="E154" s="1" t="n">
        <v>22508.18</v>
      </c>
    </row>
    <row r="155" customFormat="false" ht="15" hidden="false" customHeight="false" outlineLevel="0" collapsed="false">
      <c r="A155" s="0" t="n">
        <v>222</v>
      </c>
      <c r="B155" s="0" t="s">
        <v>178</v>
      </c>
      <c r="C155" s="1" t="n">
        <v>2200</v>
      </c>
      <c r="D155" s="1" t="n">
        <v>0</v>
      </c>
      <c r="E155" s="1" t="n">
        <v>2200</v>
      </c>
    </row>
    <row r="156" customFormat="false" ht="15" hidden="false" customHeight="false" outlineLevel="0" collapsed="false">
      <c r="A156" s="0" t="n">
        <v>224</v>
      </c>
      <c r="B156" s="0" t="s">
        <v>179</v>
      </c>
      <c r="C156" s="1" t="n">
        <v>4421101.37999999</v>
      </c>
      <c r="D156" s="1" t="n">
        <v>38421.28</v>
      </c>
      <c r="E156" s="1" t="n">
        <v>4382680.1</v>
      </c>
    </row>
    <row r="157" customFormat="false" ht="15" hidden="false" customHeight="false" outlineLevel="0" collapsed="false">
      <c r="A157" s="0" t="n">
        <v>225</v>
      </c>
      <c r="B157" s="0" t="s">
        <v>180</v>
      </c>
      <c r="C157" s="1" t="n">
        <v>3702.26</v>
      </c>
      <c r="D157" s="1" t="n">
        <v>0</v>
      </c>
      <c r="E157" s="1" t="n">
        <v>3702.26</v>
      </c>
    </row>
    <row r="158" customFormat="false" ht="15" hidden="false" customHeight="false" outlineLevel="0" collapsed="false">
      <c r="A158" s="0" t="n">
        <v>226</v>
      </c>
      <c r="B158" s="0" t="s">
        <v>181</v>
      </c>
      <c r="C158" s="1" t="n">
        <v>89942.16</v>
      </c>
      <c r="D158" s="1" t="n">
        <v>0</v>
      </c>
      <c r="E158" s="1" t="n">
        <v>89942.16</v>
      </c>
    </row>
    <row r="159" customFormat="false" ht="15" hidden="false" customHeight="false" outlineLevel="0" collapsed="false">
      <c r="A159" s="0" t="n">
        <v>227</v>
      </c>
      <c r="B159" s="0" t="s">
        <v>182</v>
      </c>
      <c r="C159" s="1" t="n">
        <v>76307.6</v>
      </c>
      <c r="D159" s="1" t="n">
        <v>0</v>
      </c>
      <c r="E159" s="1" t="n">
        <v>76307.5999999999</v>
      </c>
    </row>
    <row r="160" customFormat="false" ht="15" hidden="false" customHeight="false" outlineLevel="0" collapsed="false">
      <c r="A160" s="0" t="n">
        <v>228</v>
      </c>
      <c r="B160" s="0" t="s">
        <v>183</v>
      </c>
      <c r="C160" s="1" t="n">
        <v>718062.09</v>
      </c>
      <c r="D160" s="1" t="n">
        <v>0</v>
      </c>
      <c r="E160" s="1" t="n">
        <v>734387.87</v>
      </c>
    </row>
    <row r="161" customFormat="false" ht="15" hidden="false" customHeight="false" outlineLevel="0" collapsed="false">
      <c r="A161" s="0" t="n">
        <v>229</v>
      </c>
      <c r="B161" s="0" t="s">
        <v>184</v>
      </c>
      <c r="C161" s="1" t="n">
        <v>20552750.52</v>
      </c>
      <c r="D161" s="1" t="n">
        <v>210276.52</v>
      </c>
      <c r="E161" s="1" t="n">
        <v>20342474</v>
      </c>
    </row>
    <row r="162" customFormat="false" ht="15" hidden="false" customHeight="false" outlineLevel="0" collapsed="false">
      <c r="A162" s="0" t="n">
        <v>230</v>
      </c>
      <c r="B162" s="0" t="s">
        <v>185</v>
      </c>
      <c r="C162" s="1" t="n">
        <v>293822.3</v>
      </c>
      <c r="D162" s="1" t="n">
        <v>0</v>
      </c>
      <c r="E162" s="1" t="n">
        <v>293822.3</v>
      </c>
    </row>
    <row r="163" customFormat="false" ht="15" hidden="false" customHeight="false" outlineLevel="0" collapsed="false">
      <c r="A163" s="0" t="n">
        <v>231</v>
      </c>
      <c r="B163" s="0" t="s">
        <v>186</v>
      </c>
      <c r="C163" s="1" t="n">
        <v>105061.37</v>
      </c>
      <c r="D163" s="1" t="n">
        <v>310</v>
      </c>
      <c r="E163" s="1" t="n">
        <v>104751.37</v>
      </c>
    </row>
    <row r="164" customFormat="false" ht="15" hidden="false" customHeight="false" outlineLevel="0" collapsed="false">
      <c r="A164" s="0" t="n">
        <v>234</v>
      </c>
      <c r="B164" s="0" t="s">
        <v>187</v>
      </c>
      <c r="C164" s="1" t="n">
        <v>3800</v>
      </c>
      <c r="D164" s="1" t="n">
        <v>0</v>
      </c>
      <c r="E164" s="1" t="n">
        <v>3800</v>
      </c>
    </row>
    <row r="165" customFormat="false" ht="15" hidden="false" customHeight="false" outlineLevel="0" collapsed="false">
      <c r="A165" s="0" t="n">
        <v>235</v>
      </c>
      <c r="B165" s="0" t="s">
        <v>188</v>
      </c>
      <c r="C165" s="1" t="n">
        <v>359530.63</v>
      </c>
      <c r="D165" s="1" t="n">
        <v>0</v>
      </c>
      <c r="E165" s="1" t="n">
        <v>359530.63</v>
      </c>
    </row>
    <row r="166" customFormat="false" ht="15" hidden="false" customHeight="false" outlineLevel="0" collapsed="false">
      <c r="A166" s="0" t="n">
        <v>279</v>
      </c>
      <c r="B166" s="0" t="s">
        <v>189</v>
      </c>
      <c r="C166" s="1" t="n">
        <v>511402</v>
      </c>
      <c r="D166" s="1" t="n">
        <v>0</v>
      </c>
      <c r="E166" s="1" t="n">
        <v>511402</v>
      </c>
    </row>
    <row r="167" customFormat="false" ht="15" hidden="false" customHeight="false" outlineLevel="0" collapsed="false">
      <c r="A167" s="0" t="n">
        <v>236</v>
      </c>
      <c r="B167" s="0" t="s">
        <v>190</v>
      </c>
      <c r="C167" s="1" t="n">
        <v>121044.29</v>
      </c>
      <c r="D167" s="1" t="n">
        <v>0</v>
      </c>
      <c r="E167" s="1" t="n">
        <v>122064.56</v>
      </c>
    </row>
    <row r="168" customFormat="false" ht="15" hidden="false" customHeight="false" outlineLevel="0" collapsed="false">
      <c r="A168" s="0" t="n">
        <v>237</v>
      </c>
      <c r="B168" s="0" t="s">
        <v>191</v>
      </c>
      <c r="C168" s="1" t="n">
        <v>502384.58</v>
      </c>
      <c r="D168" s="1" t="n">
        <v>11104.63</v>
      </c>
      <c r="E168" s="1" t="n">
        <v>491279.95</v>
      </c>
    </row>
    <row r="169" customFormat="false" ht="15" hidden="false" customHeight="false" outlineLevel="0" collapsed="false">
      <c r="A169" s="0" t="n">
        <v>239</v>
      </c>
      <c r="B169" s="0" t="s">
        <v>192</v>
      </c>
      <c r="C169" s="1" t="n">
        <v>93460.63</v>
      </c>
      <c r="D169" s="1" t="n">
        <v>0</v>
      </c>
      <c r="E169" s="1" t="n">
        <v>93460.6299999999</v>
      </c>
    </row>
    <row r="170" customFormat="false" ht="15" hidden="false" customHeight="false" outlineLevel="0" collapsed="false">
      <c r="A170" s="0" t="n">
        <v>243</v>
      </c>
      <c r="B170" s="0" t="s">
        <v>193</v>
      </c>
      <c r="C170" s="1" t="n">
        <v>171345.17</v>
      </c>
      <c r="D170" s="1" t="n">
        <v>0</v>
      </c>
      <c r="E170" s="1" t="n">
        <v>171345.17</v>
      </c>
    </row>
    <row r="171" customFormat="false" ht="15" hidden="false" customHeight="false" outlineLevel="0" collapsed="false">
      <c r="A171" s="0" t="n">
        <v>244</v>
      </c>
      <c r="B171" s="0" t="s">
        <v>194</v>
      </c>
      <c r="C171" s="1" t="n">
        <v>2740</v>
      </c>
      <c r="D171" s="1" t="n">
        <v>0</v>
      </c>
      <c r="E171" s="1" t="n">
        <v>2740</v>
      </c>
    </row>
    <row r="172" customFormat="false" ht="15" hidden="false" customHeight="false" outlineLevel="0" collapsed="false">
      <c r="A172" s="0" t="n">
        <v>394</v>
      </c>
      <c r="B172" s="0" t="s">
        <v>195</v>
      </c>
      <c r="C172" s="1" t="n">
        <v>20998861.49</v>
      </c>
      <c r="D172" s="1" t="n">
        <v>0</v>
      </c>
      <c r="E172" s="1" t="n">
        <v>21558782.3</v>
      </c>
    </row>
    <row r="173" customFormat="false" ht="15" hidden="false" customHeight="false" outlineLevel="0" collapsed="false">
      <c r="A173" s="0" t="n">
        <v>246</v>
      </c>
      <c r="B173" s="0" t="s">
        <v>196</v>
      </c>
      <c r="C173" s="1" t="n">
        <v>363106.37</v>
      </c>
      <c r="D173" s="1" t="n">
        <v>2321.14</v>
      </c>
      <c r="E173" s="1" t="n">
        <v>360785.23</v>
      </c>
    </row>
    <row r="174" customFormat="false" ht="15" hidden="false" customHeight="false" outlineLevel="0" collapsed="false">
      <c r="A174" s="0" t="n">
        <v>247</v>
      </c>
      <c r="B174" s="0" t="s">
        <v>197</v>
      </c>
      <c r="C174" s="1" t="n">
        <v>53222.3</v>
      </c>
      <c r="D174" s="1" t="n">
        <v>3450.04</v>
      </c>
      <c r="E174" s="1" t="n">
        <v>49772.26</v>
      </c>
    </row>
    <row r="175" customFormat="false" ht="15" hidden="false" customHeight="false" outlineLevel="0" collapsed="false">
      <c r="A175" s="0" t="n">
        <v>395</v>
      </c>
      <c r="B175" s="0" t="s">
        <v>198</v>
      </c>
      <c r="C175" s="1" t="n">
        <v>12255.06</v>
      </c>
      <c r="D175" s="1" t="n">
        <v>0</v>
      </c>
      <c r="E175" s="1" t="n">
        <v>12255.06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44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O8" activeCellId="0" sqref="O8"/>
    </sheetView>
  </sheetViews>
  <sheetFormatPr defaultRowHeight="15"/>
  <cols>
    <col collapsed="false" hidden="false" max="1" min="1" style="0" width="13.497975708502"/>
    <col collapsed="false" hidden="false" max="3" min="2" style="0" width="28.9230769230769"/>
    <col collapsed="false" hidden="false" max="4" min="4" style="73" width="5.03643724696356"/>
    <col collapsed="false" hidden="false" max="5" min="5" style="1" width="15.5303643724696"/>
    <col collapsed="false" hidden="false" max="7" min="6" style="1" width="13.9271255060729"/>
    <col collapsed="false" hidden="false" max="8" min="8" style="1" width="15.5303643724696"/>
    <col collapsed="false" hidden="false" max="9" min="9" style="1" width="13.9271255060729"/>
    <col collapsed="false" hidden="false" max="10" min="10" style="1" width="6.10526315789474"/>
    <col collapsed="false" hidden="false" max="13" min="11" style="0" width="9.10526315789474"/>
    <col collapsed="false" hidden="false" max="14" min="14" style="1" width="22.8178137651822"/>
    <col collapsed="false" hidden="false" max="15" min="15" style="1" width="35.2429149797571"/>
    <col collapsed="false" hidden="false" max="16" min="16" style="1" width="19.2834008097166"/>
    <col collapsed="false" hidden="false" max="17" min="17" style="1" width="37.2793522267206"/>
    <col collapsed="false" hidden="false" max="18" min="18" style="1" width="34.5991902834008"/>
    <col collapsed="false" hidden="false" max="19" min="19" style="1" width="52.3805668016194"/>
    <col collapsed="false" hidden="false" max="1025" min="20" style="0" width="8.57085020242915"/>
  </cols>
  <sheetData>
    <row r="1" customFormat="false" ht="15" hidden="false" customHeight="false" outlineLevel="0" collapsed="false">
      <c r="A1" s="0" t="s">
        <v>199</v>
      </c>
      <c r="B1" s="0" t="s">
        <v>21</v>
      </c>
      <c r="D1" s="73" t="s">
        <v>200</v>
      </c>
      <c r="E1" s="1" t="s">
        <v>201</v>
      </c>
      <c r="F1" s="1" t="s">
        <v>202</v>
      </c>
      <c r="G1" s="1" t="s">
        <v>203</v>
      </c>
      <c r="H1" s="1" t="s">
        <v>204</v>
      </c>
      <c r="I1" s="1" t="s">
        <v>205</v>
      </c>
      <c r="J1" s="1" t="s">
        <v>206</v>
      </c>
      <c r="K1" s="0" t="s">
        <v>207</v>
      </c>
      <c r="L1" s="0" t="s">
        <v>208</v>
      </c>
      <c r="M1" s="0" t="s">
        <v>209</v>
      </c>
      <c r="N1" s="1" t="s">
        <v>210</v>
      </c>
      <c r="O1" s="1" t="s">
        <v>211</v>
      </c>
      <c r="P1" s="1" t="s">
        <v>212</v>
      </c>
      <c r="Q1" s="1" t="s">
        <v>213</v>
      </c>
      <c r="R1" s="1" t="s">
        <v>214</v>
      </c>
      <c r="S1" s="1" t="s">
        <v>215</v>
      </c>
    </row>
    <row r="2" customFormat="false" ht="15" hidden="false" customHeight="false" outlineLevel="0" collapsed="false">
      <c r="A2" s="0" t="n">
        <v>386</v>
      </c>
      <c r="B2" s="0" t="s">
        <v>25</v>
      </c>
      <c r="D2" s="73" t="n">
        <v>2016</v>
      </c>
      <c r="E2" s="1" t="n">
        <v>19.84</v>
      </c>
      <c r="F2" s="1" t="n">
        <v>0</v>
      </c>
      <c r="G2" s="1" t="n">
        <v>0</v>
      </c>
      <c r="H2" s="1" t="n">
        <v>0</v>
      </c>
      <c r="I2" s="1" t="n">
        <v>0</v>
      </c>
      <c r="J2" s="1" t="s">
        <v>216</v>
      </c>
      <c r="K2" s="0" t="n">
        <v>1093</v>
      </c>
      <c r="L2" s="0" t="n">
        <v>10</v>
      </c>
      <c r="M2" s="0" t="n">
        <v>6</v>
      </c>
      <c r="N2" s="1" t="n">
        <v>3594737.08</v>
      </c>
      <c r="O2" s="1" t="n">
        <v>14801006.5</v>
      </c>
      <c r="P2" s="1" t="n">
        <v>5349452.22</v>
      </c>
      <c r="Q2" s="1" t="n">
        <v>0</v>
      </c>
      <c r="R2" s="1" t="n">
        <v>1699335.09</v>
      </c>
      <c r="S2" s="1" t="n">
        <v>0</v>
      </c>
    </row>
    <row r="3" customFormat="false" ht="15" hidden="false" customHeight="false" outlineLevel="0" collapsed="false">
      <c r="A3" s="0" t="n">
        <v>1</v>
      </c>
      <c r="B3" s="0" t="s">
        <v>26</v>
      </c>
      <c r="D3" s="73" t="n">
        <v>2016</v>
      </c>
      <c r="E3" s="1" t="n">
        <v>16.04</v>
      </c>
      <c r="F3" s="1" t="n">
        <v>0</v>
      </c>
      <c r="G3" s="1" t="n">
        <v>0</v>
      </c>
      <c r="H3" s="1" t="n">
        <v>0</v>
      </c>
      <c r="I3" s="1" t="n">
        <v>0</v>
      </c>
      <c r="J3" s="1" t="s">
        <v>217</v>
      </c>
      <c r="K3" s="0" t="n">
        <v>1093</v>
      </c>
      <c r="L3" s="0" t="n">
        <v>10</v>
      </c>
      <c r="M3" s="0" t="n">
        <v>6</v>
      </c>
      <c r="N3" s="1" t="n">
        <v>4231200.5</v>
      </c>
      <c r="O3" s="1" t="n">
        <v>21459148.81</v>
      </c>
      <c r="P3" s="1" t="n">
        <v>7346776.36</v>
      </c>
      <c r="Q3" s="1" t="n">
        <v>0</v>
      </c>
      <c r="R3" s="1" t="n">
        <v>3225688.36</v>
      </c>
      <c r="S3" s="1" t="n">
        <v>0</v>
      </c>
    </row>
    <row r="4" customFormat="false" ht="15" hidden="false" customHeight="false" outlineLevel="0" collapsed="false">
      <c r="A4" s="0" t="n">
        <v>249</v>
      </c>
      <c r="B4" s="0" t="s">
        <v>27</v>
      </c>
      <c r="D4" s="73" t="n">
        <v>2016</v>
      </c>
      <c r="E4" s="1" t="n">
        <v>17.26</v>
      </c>
      <c r="F4" s="1" t="n">
        <v>0</v>
      </c>
      <c r="G4" s="1" t="n">
        <v>0</v>
      </c>
      <c r="H4" s="1" t="n">
        <v>0</v>
      </c>
      <c r="I4" s="1" t="n">
        <v>0</v>
      </c>
      <c r="J4" s="1" t="s">
        <v>218</v>
      </c>
      <c r="K4" s="0" t="n">
        <v>1093</v>
      </c>
      <c r="L4" s="0" t="n">
        <v>10</v>
      </c>
      <c r="M4" s="0" t="n">
        <v>6</v>
      </c>
      <c r="N4" s="1" t="n">
        <v>6303334.16</v>
      </c>
      <c r="O4" s="1" t="n">
        <v>29962579.16</v>
      </c>
      <c r="P4" s="1" t="n">
        <v>10870506.88</v>
      </c>
      <c r="Q4" s="1" t="n">
        <v>276831.58</v>
      </c>
      <c r="R4" s="1" t="n">
        <v>4624712.57</v>
      </c>
      <c r="S4" s="1" t="n">
        <v>264033.34</v>
      </c>
    </row>
    <row r="5" customFormat="false" ht="15" hidden="false" customHeight="false" outlineLevel="0" collapsed="false">
      <c r="A5" s="0" t="n">
        <v>2</v>
      </c>
      <c r="B5" s="0" t="s">
        <v>28</v>
      </c>
      <c r="D5" s="73" t="n">
        <v>2016</v>
      </c>
      <c r="E5" s="1" t="n">
        <v>15.01</v>
      </c>
      <c r="F5" s="1" t="n">
        <v>0</v>
      </c>
      <c r="G5" s="1" t="n">
        <v>0</v>
      </c>
      <c r="H5" s="1" t="n">
        <v>0</v>
      </c>
      <c r="I5" s="1" t="n">
        <v>0</v>
      </c>
      <c r="J5" s="1" t="s">
        <v>219</v>
      </c>
      <c r="K5" s="0" t="n">
        <v>1093</v>
      </c>
      <c r="L5" s="0" t="n">
        <v>10</v>
      </c>
      <c r="M5" s="0" t="n">
        <v>6</v>
      </c>
      <c r="N5" s="1" t="n">
        <v>397670.32</v>
      </c>
      <c r="O5" s="1" t="n">
        <v>9815819.06</v>
      </c>
      <c r="P5" s="1" t="n">
        <v>2557625.44</v>
      </c>
      <c r="Q5" s="1" t="n">
        <v>6659.02</v>
      </c>
      <c r="R5" s="1" t="n">
        <v>1025054.39</v>
      </c>
      <c r="S5" s="1" t="n">
        <v>6405.12</v>
      </c>
    </row>
    <row r="6" customFormat="false" ht="15" hidden="false" customHeight="false" outlineLevel="0" collapsed="false">
      <c r="A6" s="0" t="n">
        <v>3</v>
      </c>
      <c r="B6" s="0" t="s">
        <v>220</v>
      </c>
      <c r="D6" s="73" t="n">
        <v>2016</v>
      </c>
      <c r="E6" s="1" t="n">
        <v>15.75</v>
      </c>
      <c r="F6" s="1" t="n">
        <v>0</v>
      </c>
      <c r="G6" s="1" t="n">
        <v>0</v>
      </c>
      <c r="H6" s="1" t="n">
        <v>0</v>
      </c>
      <c r="I6" s="1" t="n">
        <v>0</v>
      </c>
      <c r="J6" s="1" t="s">
        <v>221</v>
      </c>
      <c r="K6" s="0" t="n">
        <v>1093</v>
      </c>
      <c r="L6" s="0" t="n">
        <v>10</v>
      </c>
      <c r="M6" s="0" t="n">
        <v>6</v>
      </c>
      <c r="N6" s="1" t="n">
        <v>1649807.98</v>
      </c>
      <c r="O6" s="1" t="n">
        <v>13443330.38</v>
      </c>
      <c r="P6" s="1" t="n">
        <v>4392692.09</v>
      </c>
      <c r="Q6" s="1" t="n">
        <v>0</v>
      </c>
      <c r="R6" s="1" t="n">
        <v>2015736.25</v>
      </c>
      <c r="S6" s="1" t="n">
        <v>0</v>
      </c>
    </row>
    <row r="7" customFormat="false" ht="15" hidden="false" customHeight="false" outlineLevel="0" collapsed="false">
      <c r="A7" s="0" t="n">
        <v>4</v>
      </c>
      <c r="B7" s="0" t="s">
        <v>29</v>
      </c>
      <c r="D7" s="73" t="n">
        <v>2016</v>
      </c>
      <c r="E7" s="1" t="n">
        <v>12.96</v>
      </c>
      <c r="F7" s="1" t="n">
        <v>0</v>
      </c>
      <c r="G7" s="1" t="n">
        <v>0</v>
      </c>
      <c r="H7" s="1" t="n">
        <v>0</v>
      </c>
      <c r="I7" s="1" t="n">
        <v>0</v>
      </c>
      <c r="J7" s="1" t="s">
        <v>222</v>
      </c>
      <c r="K7" s="0" t="n">
        <v>1093</v>
      </c>
      <c r="L7" s="0" t="n">
        <v>10</v>
      </c>
      <c r="M7" s="0" t="n">
        <v>6</v>
      </c>
      <c r="N7" s="1" t="n">
        <v>167633.54</v>
      </c>
      <c r="O7" s="1" t="n">
        <v>12510406.19</v>
      </c>
      <c r="P7" s="1" t="n">
        <v>2509498.11</v>
      </c>
      <c r="Q7" s="1" t="n">
        <v>2589.97</v>
      </c>
      <c r="R7" s="1" t="n">
        <v>866035.34</v>
      </c>
      <c r="S7" s="1" t="n">
        <v>2589.97</v>
      </c>
    </row>
    <row r="8" customFormat="false" ht="15" hidden="false" customHeight="false" outlineLevel="0" collapsed="false">
      <c r="A8" s="0" t="n">
        <v>387</v>
      </c>
      <c r="B8" s="0" t="s">
        <v>30</v>
      </c>
      <c r="D8" s="73" t="n">
        <v>2016</v>
      </c>
      <c r="E8" s="1" t="n">
        <v>15.45</v>
      </c>
      <c r="F8" s="1" t="n">
        <v>0</v>
      </c>
      <c r="G8" s="1" t="n">
        <v>0</v>
      </c>
      <c r="H8" s="1" t="n">
        <v>0</v>
      </c>
      <c r="I8" s="1" t="n">
        <v>0</v>
      </c>
      <c r="J8" s="1" t="s">
        <v>223</v>
      </c>
      <c r="K8" s="0" t="n">
        <v>1093</v>
      </c>
      <c r="L8" s="0" t="n">
        <v>10</v>
      </c>
      <c r="M8" s="0" t="n">
        <v>6</v>
      </c>
      <c r="N8" s="1" t="n">
        <v>30953679.36</v>
      </c>
      <c r="O8" s="1" t="n">
        <v>81608750.34</v>
      </c>
      <c r="P8" s="1" t="n">
        <v>38030845.89</v>
      </c>
      <c r="Q8" s="1" t="n">
        <v>6883877.93</v>
      </c>
      <c r="R8" s="1" t="n">
        <v>21026575.22</v>
      </c>
      <c r="S8" s="1" t="n">
        <v>6498425.94</v>
      </c>
    </row>
    <row r="9" customFormat="false" ht="15" hidden="false" customHeight="false" outlineLevel="0" collapsed="false">
      <c r="A9" s="0" t="n">
        <v>5</v>
      </c>
      <c r="B9" s="0" t="s">
        <v>31</v>
      </c>
      <c r="D9" s="73" t="n">
        <v>2016</v>
      </c>
      <c r="E9" s="1" t="n">
        <v>23.44</v>
      </c>
      <c r="F9" s="1" t="n">
        <v>0</v>
      </c>
      <c r="G9" s="1" t="n">
        <v>0</v>
      </c>
      <c r="H9" s="1" t="n">
        <v>0</v>
      </c>
      <c r="I9" s="1" t="n">
        <v>0</v>
      </c>
      <c r="J9" s="1" t="s">
        <v>224</v>
      </c>
      <c r="K9" s="0" t="n">
        <v>1093</v>
      </c>
      <c r="L9" s="0" t="n">
        <v>10</v>
      </c>
      <c r="M9" s="0" t="n">
        <v>6</v>
      </c>
      <c r="N9" s="1" t="n">
        <v>7969562.48</v>
      </c>
      <c r="O9" s="1" t="n">
        <v>33653491.8</v>
      </c>
      <c r="P9" s="1" t="n">
        <v>15069814.68</v>
      </c>
      <c r="Q9" s="1" t="n">
        <v>51251.09</v>
      </c>
      <c r="R9" s="1" t="n">
        <v>5312061.53</v>
      </c>
      <c r="S9" s="1" t="n">
        <v>51251.09</v>
      </c>
    </row>
    <row r="10" customFormat="false" ht="15" hidden="false" customHeight="false" outlineLevel="0" collapsed="false">
      <c r="A10" s="0" t="n">
        <v>6</v>
      </c>
      <c r="B10" s="0" t="s">
        <v>225</v>
      </c>
      <c r="D10" s="73" t="n">
        <v>2016</v>
      </c>
      <c r="E10" s="1" t="n">
        <v>18.84</v>
      </c>
      <c r="F10" s="1" t="n">
        <v>0</v>
      </c>
      <c r="G10" s="1" t="n">
        <v>0</v>
      </c>
      <c r="H10" s="1" t="n">
        <v>0</v>
      </c>
      <c r="I10" s="1" t="n">
        <v>0</v>
      </c>
      <c r="J10" s="1" t="s">
        <v>226</v>
      </c>
      <c r="K10" s="0" t="n">
        <v>1093</v>
      </c>
      <c r="L10" s="0" t="n">
        <v>10</v>
      </c>
      <c r="M10" s="0" t="n">
        <v>6</v>
      </c>
      <c r="N10" s="1" t="n">
        <v>260307.8</v>
      </c>
      <c r="O10" s="1" t="n">
        <v>9882715.81</v>
      </c>
      <c r="P10" s="1" t="n">
        <v>2624303.34</v>
      </c>
      <c r="Q10" s="1" t="n">
        <v>162474.9</v>
      </c>
      <c r="R10" s="1" t="n">
        <v>716225.93</v>
      </c>
      <c r="S10" s="1" t="n">
        <v>159919.66</v>
      </c>
    </row>
    <row r="11" customFormat="false" ht="15" hidden="false" customHeight="false" outlineLevel="0" collapsed="false">
      <c r="A11" s="0" t="n">
        <v>287</v>
      </c>
      <c r="B11" s="0" t="s">
        <v>227</v>
      </c>
      <c r="D11" s="73" t="n">
        <v>2016</v>
      </c>
      <c r="E11" s="1" t="n">
        <v>17.41</v>
      </c>
      <c r="F11" s="1" t="n">
        <v>0</v>
      </c>
      <c r="G11" s="1" t="n">
        <v>0</v>
      </c>
      <c r="H11" s="1" t="n">
        <v>0</v>
      </c>
      <c r="I11" s="1" t="n">
        <v>0</v>
      </c>
      <c r="J11" s="1" t="s">
        <v>228</v>
      </c>
      <c r="K11" s="0" t="n">
        <v>1093</v>
      </c>
      <c r="L11" s="0" t="n">
        <v>10</v>
      </c>
      <c r="M11" s="0" t="n">
        <v>6</v>
      </c>
      <c r="N11" s="1" t="n">
        <v>7345175.26</v>
      </c>
      <c r="O11" s="1" t="n">
        <v>39155135.57</v>
      </c>
      <c r="P11" s="1" t="n">
        <v>9454140.85</v>
      </c>
      <c r="Q11" s="1" t="n">
        <v>142325.63</v>
      </c>
      <c r="R11" s="1" t="n">
        <v>1356323.33</v>
      </c>
      <c r="S11" s="1" t="n">
        <v>142325.63</v>
      </c>
    </row>
    <row r="12" customFormat="false" ht="15" hidden="false" customHeight="false" outlineLevel="0" collapsed="false">
      <c r="A12" s="0" t="n">
        <v>7</v>
      </c>
      <c r="B12" s="0" t="s">
        <v>229</v>
      </c>
      <c r="D12" s="73" t="n">
        <v>2016</v>
      </c>
      <c r="E12" s="1" t="n">
        <v>8.85</v>
      </c>
      <c r="F12" s="1" t="n">
        <v>0</v>
      </c>
      <c r="G12" s="1" t="n">
        <v>0</v>
      </c>
      <c r="H12" s="1" t="n">
        <v>0</v>
      </c>
      <c r="I12" s="1" t="n">
        <v>0</v>
      </c>
      <c r="J12" s="1" t="s">
        <v>230</v>
      </c>
      <c r="K12" s="0" t="n">
        <v>1093</v>
      </c>
      <c r="L12" s="0" t="n">
        <v>10</v>
      </c>
      <c r="M12" s="0" t="n">
        <v>6</v>
      </c>
      <c r="N12" s="1" t="n">
        <v>1951803.6</v>
      </c>
      <c r="O12" s="1" t="n">
        <v>13342913.15</v>
      </c>
      <c r="P12" s="1" t="n">
        <v>5394228.66</v>
      </c>
      <c r="Q12" s="1" t="n">
        <v>0</v>
      </c>
      <c r="R12" s="1" t="n">
        <v>4040383.91</v>
      </c>
      <c r="S12" s="1" t="n">
        <v>0</v>
      </c>
    </row>
    <row r="13" customFormat="false" ht="15" hidden="false" customHeight="false" outlineLevel="0" collapsed="false">
      <c r="A13" s="0" t="n">
        <v>8</v>
      </c>
      <c r="B13" s="0" t="s">
        <v>32</v>
      </c>
      <c r="D13" s="73" t="n">
        <v>2016</v>
      </c>
      <c r="E13" s="1" t="n">
        <v>19.21</v>
      </c>
      <c r="F13" s="1" t="n">
        <v>0</v>
      </c>
      <c r="G13" s="1" t="n">
        <v>0</v>
      </c>
      <c r="H13" s="1" t="n">
        <v>0</v>
      </c>
      <c r="I13" s="1" t="n">
        <v>0</v>
      </c>
      <c r="J13" s="1" t="s">
        <v>231</v>
      </c>
      <c r="K13" s="0" t="n">
        <v>1093</v>
      </c>
      <c r="L13" s="0" t="n">
        <v>10</v>
      </c>
      <c r="M13" s="0" t="n">
        <v>6</v>
      </c>
      <c r="N13" s="1" t="n">
        <v>1736871.38</v>
      </c>
      <c r="O13" s="1" t="n">
        <v>12233975.33</v>
      </c>
      <c r="P13" s="1" t="n">
        <v>6499537.85</v>
      </c>
      <c r="Q13" s="1" t="n">
        <v>6152</v>
      </c>
      <c r="R13" s="1" t="n">
        <v>3815578.21</v>
      </c>
      <c r="S13" s="1" t="n">
        <v>6152</v>
      </c>
    </row>
    <row r="14" customFormat="false" ht="15" hidden="false" customHeight="false" outlineLevel="0" collapsed="false">
      <c r="A14" s="0" t="n">
        <v>388</v>
      </c>
      <c r="B14" s="0" t="s">
        <v>33</v>
      </c>
      <c r="D14" s="73" t="n">
        <v>2016</v>
      </c>
      <c r="E14" s="1" t="n">
        <v>15.89</v>
      </c>
      <c r="F14" s="1" t="n">
        <v>0</v>
      </c>
      <c r="G14" s="1" t="n">
        <v>0</v>
      </c>
      <c r="H14" s="1" t="n">
        <v>0</v>
      </c>
      <c r="I14" s="1" t="n">
        <v>0</v>
      </c>
      <c r="J14" s="1" t="s">
        <v>232</v>
      </c>
      <c r="K14" s="0" t="n">
        <v>1093</v>
      </c>
      <c r="L14" s="0" t="n">
        <v>10</v>
      </c>
      <c r="M14" s="0" t="n">
        <v>6</v>
      </c>
      <c r="N14" s="1" t="n">
        <v>406402.67</v>
      </c>
      <c r="O14" s="1" t="n">
        <v>10466971.83</v>
      </c>
      <c r="P14" s="1" t="n">
        <v>3019032.71</v>
      </c>
      <c r="Q14" s="1" t="n">
        <v>28975.42</v>
      </c>
      <c r="R14" s="1" t="n">
        <v>1313558.58</v>
      </c>
      <c r="S14" s="1" t="n">
        <v>7000</v>
      </c>
    </row>
    <row r="15" customFormat="false" ht="15" hidden="false" customHeight="false" outlineLevel="0" collapsed="false">
      <c r="A15" s="0" t="n">
        <v>9</v>
      </c>
      <c r="B15" s="0" t="s">
        <v>233</v>
      </c>
      <c r="D15" s="73" t="n">
        <v>2016</v>
      </c>
      <c r="E15" s="1" t="n">
        <v>18.13</v>
      </c>
      <c r="F15" s="1" t="n">
        <v>0</v>
      </c>
      <c r="G15" s="1" t="n">
        <v>0</v>
      </c>
      <c r="H15" s="1" t="n">
        <v>0</v>
      </c>
      <c r="I15" s="1" t="n">
        <v>0</v>
      </c>
      <c r="J15" s="1" t="s">
        <v>234</v>
      </c>
      <c r="K15" s="0" t="n">
        <v>1093</v>
      </c>
      <c r="L15" s="0" t="n">
        <v>10</v>
      </c>
      <c r="M15" s="0" t="n">
        <v>6</v>
      </c>
      <c r="N15" s="1" t="n">
        <v>471275.01</v>
      </c>
      <c r="O15" s="1" t="n">
        <v>10122566.31</v>
      </c>
      <c r="P15" s="1" t="n">
        <v>3377287.69</v>
      </c>
      <c r="Q15" s="1" t="n">
        <v>0</v>
      </c>
      <c r="R15" s="1" t="n">
        <v>1456830.94</v>
      </c>
      <c r="S15" s="1" t="n">
        <v>0</v>
      </c>
    </row>
    <row r="16" customFormat="false" ht="15" hidden="false" customHeight="false" outlineLevel="0" collapsed="false">
      <c r="A16" s="0" t="n">
        <v>10</v>
      </c>
      <c r="B16" s="0" t="s">
        <v>34</v>
      </c>
      <c r="D16" s="73" t="n">
        <v>2016</v>
      </c>
      <c r="E16" s="1" t="n">
        <v>14.7</v>
      </c>
      <c r="F16" s="1" t="n">
        <v>0</v>
      </c>
      <c r="G16" s="1" t="n">
        <v>0</v>
      </c>
      <c r="H16" s="1" t="n">
        <v>0</v>
      </c>
      <c r="I16" s="1" t="n">
        <v>0</v>
      </c>
      <c r="J16" s="1" t="s">
        <v>235</v>
      </c>
      <c r="K16" s="0" t="n">
        <v>1093</v>
      </c>
      <c r="L16" s="0" t="n">
        <v>10</v>
      </c>
      <c r="M16" s="0" t="n">
        <v>6</v>
      </c>
      <c r="N16" s="1" t="n">
        <v>672626.45</v>
      </c>
      <c r="O16" s="1" t="n">
        <v>12509126.3</v>
      </c>
      <c r="P16" s="1" t="n">
        <v>3297069.1</v>
      </c>
      <c r="Q16" s="1" t="n">
        <v>15536.31</v>
      </c>
      <c r="R16" s="1" t="n">
        <v>1361229.82</v>
      </c>
      <c r="S16" s="1" t="n">
        <v>14222.91</v>
      </c>
    </row>
    <row r="17" customFormat="false" ht="15" hidden="false" customHeight="false" outlineLevel="0" collapsed="false">
      <c r="A17" s="0" t="n">
        <v>11</v>
      </c>
      <c r="B17" s="0" t="s">
        <v>35</v>
      </c>
      <c r="D17" s="73" t="n">
        <v>2016</v>
      </c>
      <c r="E17" s="1" t="n">
        <v>20.87</v>
      </c>
      <c r="F17" s="1" t="n">
        <v>0</v>
      </c>
      <c r="G17" s="1" t="n">
        <v>0</v>
      </c>
      <c r="H17" s="1" t="n">
        <v>0</v>
      </c>
      <c r="I17" s="1" t="n">
        <v>0</v>
      </c>
      <c r="J17" s="1" t="s">
        <v>236</v>
      </c>
      <c r="K17" s="0" t="n">
        <v>1093</v>
      </c>
      <c r="L17" s="0" t="n">
        <v>10</v>
      </c>
      <c r="M17" s="0" t="n">
        <v>6</v>
      </c>
      <c r="N17" s="1" t="n">
        <v>178748390.21</v>
      </c>
      <c r="O17" s="1" t="n">
        <v>343900077.17</v>
      </c>
      <c r="P17" s="1" t="n">
        <v>252261196.04</v>
      </c>
      <c r="Q17" s="1" t="n">
        <v>8973485.19</v>
      </c>
      <c r="R17" s="1" t="n">
        <v>143194443.12</v>
      </c>
      <c r="S17" s="1" t="n">
        <v>8973485.19</v>
      </c>
    </row>
    <row r="18" customFormat="false" ht="15" hidden="false" customHeight="false" outlineLevel="0" collapsed="false">
      <c r="A18" s="0" t="n">
        <v>16</v>
      </c>
      <c r="B18" s="0" t="s">
        <v>237</v>
      </c>
      <c r="D18" s="73" t="n">
        <v>2016</v>
      </c>
      <c r="E18" s="1" t="n">
        <v>17.13</v>
      </c>
      <c r="F18" s="1" t="n">
        <v>0</v>
      </c>
      <c r="G18" s="1" t="n">
        <v>0</v>
      </c>
      <c r="H18" s="1" t="n">
        <v>0</v>
      </c>
      <c r="I18" s="1" t="n">
        <v>0</v>
      </c>
      <c r="J18" s="1" t="s">
        <v>238</v>
      </c>
      <c r="K18" s="0" t="n">
        <v>1093</v>
      </c>
      <c r="L18" s="0" t="n">
        <v>10</v>
      </c>
      <c r="M18" s="0" t="n">
        <v>6</v>
      </c>
      <c r="N18" s="1" t="n">
        <v>176689.79</v>
      </c>
      <c r="O18" s="1" t="n">
        <v>8912747.7</v>
      </c>
      <c r="P18" s="1" t="n">
        <v>1951812.54</v>
      </c>
      <c r="Q18" s="1" t="n">
        <v>201019.32</v>
      </c>
      <c r="R18" s="1" t="n">
        <v>451572.67</v>
      </c>
      <c r="S18" s="1" t="n">
        <v>144474.71</v>
      </c>
    </row>
    <row r="19" customFormat="false" ht="15" hidden="false" customHeight="false" outlineLevel="0" collapsed="false">
      <c r="A19" s="0" t="n">
        <v>17</v>
      </c>
      <c r="B19" s="0" t="s">
        <v>36</v>
      </c>
      <c r="D19" s="73" t="n">
        <v>2016</v>
      </c>
      <c r="E19" s="1" t="n">
        <v>12.91</v>
      </c>
      <c r="F19" s="1" t="n">
        <v>0</v>
      </c>
      <c r="G19" s="1" t="n">
        <v>0</v>
      </c>
      <c r="H19" s="1" t="n">
        <v>0</v>
      </c>
      <c r="I19" s="1" t="n">
        <v>0</v>
      </c>
      <c r="J19" s="1" t="s">
        <v>239</v>
      </c>
      <c r="K19" s="0" t="n">
        <v>1093</v>
      </c>
      <c r="L19" s="0" t="n">
        <v>10</v>
      </c>
      <c r="M19" s="0" t="n">
        <v>6</v>
      </c>
      <c r="N19" s="1" t="n">
        <v>3075921.63</v>
      </c>
      <c r="O19" s="1" t="n">
        <v>26855218.08</v>
      </c>
      <c r="P19" s="1" t="n">
        <v>9989627.77</v>
      </c>
      <c r="Q19" s="1" t="n">
        <v>0</v>
      </c>
      <c r="R19" s="1" t="n">
        <v>6124266.88</v>
      </c>
      <c r="S19" s="1" t="n">
        <v>0</v>
      </c>
    </row>
    <row r="20" customFormat="false" ht="15" hidden="false" customHeight="false" outlineLevel="0" collapsed="false">
      <c r="A20" s="0" t="n">
        <v>19</v>
      </c>
      <c r="B20" s="0" t="s">
        <v>37</v>
      </c>
      <c r="D20" s="73" t="n">
        <v>2016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s">
        <v>240</v>
      </c>
      <c r="K20" s="0" t="n">
        <v>1093</v>
      </c>
      <c r="L20" s="0" t="n">
        <v>10</v>
      </c>
      <c r="M20" s="0" t="n">
        <v>6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</row>
    <row r="21" customFormat="false" ht="15" hidden="false" customHeight="false" outlineLevel="0" collapsed="false">
      <c r="A21" s="0" t="n">
        <v>290</v>
      </c>
      <c r="B21" s="0" t="s">
        <v>38</v>
      </c>
      <c r="D21" s="73" t="n">
        <v>2016</v>
      </c>
      <c r="E21" s="1" t="n">
        <v>14.84</v>
      </c>
      <c r="F21" s="1" t="n">
        <v>0</v>
      </c>
      <c r="G21" s="1" t="n">
        <v>0</v>
      </c>
      <c r="H21" s="1" t="n">
        <v>0</v>
      </c>
      <c r="I21" s="1" t="n">
        <v>0</v>
      </c>
      <c r="J21" s="1" t="s">
        <v>241</v>
      </c>
      <c r="K21" s="0" t="n">
        <v>1093</v>
      </c>
      <c r="L21" s="0" t="n">
        <v>10</v>
      </c>
      <c r="M21" s="0" t="n">
        <v>6</v>
      </c>
      <c r="N21" s="1" t="n">
        <v>732879.23</v>
      </c>
      <c r="O21" s="1" t="n">
        <v>14045402</v>
      </c>
      <c r="P21" s="1" t="n">
        <v>3232582.67</v>
      </c>
      <c r="Q21" s="1" t="n">
        <v>34101.83</v>
      </c>
      <c r="R21" s="1" t="n">
        <v>1039107.8</v>
      </c>
      <c r="S21" s="1" t="n">
        <v>34101.81</v>
      </c>
    </row>
    <row r="22" customFormat="false" ht="15" hidden="false" customHeight="false" outlineLevel="0" collapsed="false">
      <c r="A22" s="0" t="n">
        <v>20</v>
      </c>
      <c r="B22" s="0" t="s">
        <v>39</v>
      </c>
      <c r="D22" s="73" t="n">
        <v>2016</v>
      </c>
      <c r="E22" s="1" t="n">
        <v>16.37</v>
      </c>
      <c r="F22" s="1" t="n">
        <v>0</v>
      </c>
      <c r="G22" s="1" t="n">
        <v>0</v>
      </c>
      <c r="H22" s="1" t="n">
        <v>0</v>
      </c>
      <c r="I22" s="1" t="n">
        <v>0</v>
      </c>
      <c r="J22" s="1" t="s">
        <v>242</v>
      </c>
      <c r="K22" s="0" t="n">
        <v>1093</v>
      </c>
      <c r="L22" s="0" t="n">
        <v>10</v>
      </c>
      <c r="M22" s="0" t="n">
        <v>6</v>
      </c>
      <c r="N22" s="1" t="n">
        <v>4055793.45</v>
      </c>
      <c r="O22" s="1" t="n">
        <v>18748424.9</v>
      </c>
      <c r="P22" s="1" t="n">
        <v>5178338.09</v>
      </c>
      <c r="Q22" s="1" t="n">
        <v>8715.44</v>
      </c>
      <c r="R22" s="1" t="n">
        <v>1445981.65</v>
      </c>
      <c r="S22" s="1" t="n">
        <v>8715.44</v>
      </c>
    </row>
    <row r="23" customFormat="false" ht="15" hidden="false" customHeight="false" outlineLevel="0" collapsed="false">
      <c r="A23" s="0" t="n">
        <v>21</v>
      </c>
      <c r="B23" s="0" t="s">
        <v>243</v>
      </c>
      <c r="D23" s="73" t="n">
        <v>2016</v>
      </c>
      <c r="E23" s="1" t="n">
        <v>22.14</v>
      </c>
      <c r="F23" s="1" t="n">
        <v>0</v>
      </c>
      <c r="G23" s="1" t="n">
        <v>0</v>
      </c>
      <c r="H23" s="1" t="n">
        <v>0</v>
      </c>
      <c r="I23" s="1" t="n">
        <v>0</v>
      </c>
      <c r="J23" s="1" t="s">
        <v>244</v>
      </c>
      <c r="K23" s="0" t="n">
        <v>1093</v>
      </c>
      <c r="L23" s="0" t="n">
        <v>10</v>
      </c>
      <c r="M23" s="0" t="n">
        <v>6</v>
      </c>
      <c r="N23" s="1" t="n">
        <v>483436.28</v>
      </c>
      <c r="O23" s="1" t="n">
        <v>10032415.33</v>
      </c>
      <c r="P23" s="1" t="n">
        <v>4094864.95</v>
      </c>
      <c r="Q23" s="1" t="n">
        <v>200075.51</v>
      </c>
      <c r="R23" s="1" t="n">
        <v>1766884.87</v>
      </c>
      <c r="S23" s="1" t="n">
        <v>200075.51</v>
      </c>
    </row>
    <row r="24" customFormat="false" ht="15" hidden="false" customHeight="false" outlineLevel="0" collapsed="false">
      <c r="A24" s="0" t="n">
        <v>22</v>
      </c>
      <c r="B24" s="0" t="s">
        <v>40</v>
      </c>
      <c r="D24" s="73" t="n">
        <v>2016</v>
      </c>
      <c r="E24" s="1" t="n">
        <v>21.36</v>
      </c>
      <c r="F24" s="1" t="n">
        <v>0</v>
      </c>
      <c r="G24" s="1" t="n">
        <v>0</v>
      </c>
      <c r="H24" s="1" t="n">
        <v>0</v>
      </c>
      <c r="I24" s="1" t="n">
        <v>0</v>
      </c>
      <c r="J24" s="1" t="s">
        <v>245</v>
      </c>
      <c r="K24" s="0" t="n">
        <v>1093</v>
      </c>
      <c r="L24" s="0" t="n">
        <v>10</v>
      </c>
      <c r="M24" s="0" t="n">
        <v>6</v>
      </c>
      <c r="N24" s="1" t="n">
        <v>1897965.01</v>
      </c>
      <c r="O24" s="1" t="n">
        <v>20506858.8</v>
      </c>
      <c r="P24" s="1" t="n">
        <v>11088585.7</v>
      </c>
      <c r="Q24" s="1" t="n">
        <v>0</v>
      </c>
      <c r="R24" s="1" t="n">
        <v>6302180.2</v>
      </c>
      <c r="S24" s="1" t="n">
        <v>0</v>
      </c>
    </row>
    <row r="25" customFormat="false" ht="15" hidden="false" customHeight="false" outlineLevel="0" collapsed="false">
      <c r="A25" s="0" t="n">
        <v>23</v>
      </c>
      <c r="B25" s="0" t="s">
        <v>246</v>
      </c>
      <c r="D25" s="73" t="n">
        <v>2016</v>
      </c>
      <c r="E25" s="1" t="n">
        <v>21.77</v>
      </c>
      <c r="F25" s="1" t="n">
        <v>0</v>
      </c>
      <c r="G25" s="1" t="n">
        <v>0</v>
      </c>
      <c r="H25" s="1" t="n">
        <v>0</v>
      </c>
      <c r="I25" s="1" t="n">
        <v>0</v>
      </c>
      <c r="J25" s="1" t="s">
        <v>247</v>
      </c>
      <c r="K25" s="0" t="n">
        <v>1093</v>
      </c>
      <c r="L25" s="0" t="n">
        <v>10</v>
      </c>
      <c r="M25" s="0" t="n">
        <v>6</v>
      </c>
      <c r="N25" s="1" t="n">
        <v>2571626.07</v>
      </c>
      <c r="O25" s="1" t="n">
        <v>10376109.4</v>
      </c>
      <c r="P25" s="1" t="n">
        <v>5362476.73</v>
      </c>
      <c r="Q25" s="1" t="n">
        <v>132847.48</v>
      </c>
      <c r="R25" s="1" t="n">
        <v>2543253.3</v>
      </c>
      <c r="S25" s="1" t="n">
        <v>132847.48</v>
      </c>
    </row>
    <row r="26" customFormat="false" ht="15" hidden="false" customHeight="false" outlineLevel="0" collapsed="false">
      <c r="A26" s="0" t="n">
        <v>24</v>
      </c>
      <c r="B26" s="0" t="s">
        <v>248</v>
      </c>
      <c r="D26" s="73" t="n">
        <v>2016</v>
      </c>
      <c r="E26" s="1" t="n">
        <v>21.74</v>
      </c>
      <c r="F26" s="1" t="n">
        <v>0</v>
      </c>
      <c r="G26" s="1" t="n">
        <v>0</v>
      </c>
      <c r="H26" s="1" t="n">
        <v>0</v>
      </c>
      <c r="I26" s="1" t="n">
        <v>0</v>
      </c>
      <c r="J26" s="1" t="s">
        <v>249</v>
      </c>
      <c r="K26" s="0" t="n">
        <v>1093</v>
      </c>
      <c r="L26" s="0" t="n">
        <v>10</v>
      </c>
      <c r="M26" s="0" t="n">
        <v>6</v>
      </c>
      <c r="N26" s="1" t="n">
        <v>1258199.76</v>
      </c>
      <c r="O26" s="1" t="n">
        <v>12144970.51</v>
      </c>
      <c r="P26" s="1" t="n">
        <v>5712257.38</v>
      </c>
      <c r="Q26" s="1" t="n">
        <v>0</v>
      </c>
      <c r="R26" s="1" t="n">
        <v>2798073.81</v>
      </c>
      <c r="S26" s="1" t="n">
        <v>0</v>
      </c>
    </row>
    <row r="27" customFormat="false" ht="15" hidden="false" customHeight="false" outlineLevel="0" collapsed="false">
      <c r="A27" s="0" t="n">
        <v>25</v>
      </c>
      <c r="B27" s="0" t="s">
        <v>250</v>
      </c>
      <c r="D27" s="73" t="n">
        <v>2016</v>
      </c>
      <c r="E27" s="1" t="n">
        <v>20.74</v>
      </c>
      <c r="F27" s="1" t="n">
        <v>0</v>
      </c>
      <c r="G27" s="1" t="n">
        <v>0</v>
      </c>
      <c r="H27" s="1" t="n">
        <v>0</v>
      </c>
      <c r="I27" s="1" t="n">
        <v>0</v>
      </c>
      <c r="J27" s="1" t="s">
        <v>251</v>
      </c>
      <c r="K27" s="0" t="n">
        <v>1093</v>
      </c>
      <c r="L27" s="0" t="n">
        <v>10</v>
      </c>
      <c r="M27" s="0" t="n">
        <v>6</v>
      </c>
      <c r="N27" s="1" t="n">
        <v>1423188.35</v>
      </c>
      <c r="O27" s="1" t="n">
        <v>11933654.85</v>
      </c>
      <c r="P27" s="1" t="n">
        <v>4000942.07</v>
      </c>
      <c r="Q27" s="1" t="n">
        <v>2500</v>
      </c>
      <c r="R27" s="1" t="n">
        <v>1232840.33</v>
      </c>
      <c r="S27" s="1" t="n">
        <v>0</v>
      </c>
    </row>
    <row r="28" customFormat="false" ht="15" hidden="false" customHeight="false" outlineLevel="0" collapsed="false">
      <c r="A28" s="0" t="n">
        <v>26</v>
      </c>
      <c r="B28" s="0" t="s">
        <v>41</v>
      </c>
      <c r="D28" s="73" t="n">
        <v>2016</v>
      </c>
      <c r="E28" s="1" t="n">
        <v>21.39</v>
      </c>
      <c r="F28" s="1" t="n">
        <v>0</v>
      </c>
      <c r="G28" s="1" t="n">
        <v>0</v>
      </c>
      <c r="H28" s="1" t="n">
        <v>0</v>
      </c>
      <c r="I28" s="1" t="n">
        <v>0</v>
      </c>
      <c r="J28" s="1" t="s">
        <v>252</v>
      </c>
      <c r="K28" s="0" t="n">
        <v>1093</v>
      </c>
      <c r="L28" s="0" t="n">
        <v>10</v>
      </c>
      <c r="M28" s="0" t="n">
        <v>6</v>
      </c>
      <c r="N28" s="1" t="n">
        <v>2601110.08</v>
      </c>
      <c r="O28" s="1" t="n">
        <v>16187186.67</v>
      </c>
      <c r="P28" s="1" t="n">
        <v>6837352</v>
      </c>
      <c r="Q28" s="1" t="n">
        <v>0</v>
      </c>
      <c r="R28" s="1" t="n">
        <v>2818367.46</v>
      </c>
      <c r="S28" s="1" t="n">
        <v>0</v>
      </c>
    </row>
    <row r="29" customFormat="false" ht="15" hidden="false" customHeight="false" outlineLevel="0" collapsed="false">
      <c r="A29" s="0" t="n">
        <v>27</v>
      </c>
      <c r="B29" s="0" t="s">
        <v>42</v>
      </c>
      <c r="D29" s="73" t="n">
        <v>2016</v>
      </c>
      <c r="E29" s="1" t="n">
        <v>17.12</v>
      </c>
      <c r="F29" s="1" t="n">
        <v>0</v>
      </c>
      <c r="G29" s="1" t="n">
        <v>0</v>
      </c>
      <c r="H29" s="1" t="n">
        <v>0</v>
      </c>
      <c r="I29" s="1" t="n">
        <v>0</v>
      </c>
      <c r="J29" s="1" t="s">
        <v>253</v>
      </c>
      <c r="K29" s="0" t="n">
        <v>1093</v>
      </c>
      <c r="L29" s="0" t="n">
        <v>10</v>
      </c>
      <c r="M29" s="0" t="n">
        <v>6</v>
      </c>
      <c r="N29" s="1" t="n">
        <v>284945.69</v>
      </c>
      <c r="O29" s="1" t="n">
        <v>10457623.89</v>
      </c>
      <c r="P29" s="1" t="n">
        <v>3053840.63</v>
      </c>
      <c r="Q29" s="1" t="n">
        <v>3600.01</v>
      </c>
      <c r="R29" s="1" t="n">
        <v>1217854.82</v>
      </c>
      <c r="S29" s="1" t="n">
        <v>0</v>
      </c>
    </row>
    <row r="30" customFormat="false" ht="15" hidden="false" customHeight="false" outlineLevel="0" collapsed="false">
      <c r="A30" s="0" t="n">
        <v>28</v>
      </c>
      <c r="B30" s="0" t="s">
        <v>43</v>
      </c>
      <c r="D30" s="73" t="n">
        <v>2016</v>
      </c>
      <c r="E30" s="1" t="n">
        <v>16.2</v>
      </c>
      <c r="F30" s="1" t="n">
        <v>0</v>
      </c>
      <c r="G30" s="1" t="n">
        <v>0</v>
      </c>
      <c r="H30" s="1" t="n">
        <v>0</v>
      </c>
      <c r="I30" s="1" t="n">
        <v>0</v>
      </c>
      <c r="J30" s="1" t="s">
        <v>254</v>
      </c>
      <c r="K30" s="0" t="n">
        <v>1093</v>
      </c>
      <c r="L30" s="0" t="n">
        <v>10</v>
      </c>
      <c r="M30" s="0" t="n">
        <v>6</v>
      </c>
      <c r="N30" s="1" t="n">
        <v>332440.49</v>
      </c>
      <c r="O30" s="1" t="n">
        <v>10454644.9</v>
      </c>
      <c r="P30" s="1" t="n">
        <v>2763078.91</v>
      </c>
      <c r="Q30" s="1" t="n">
        <v>349999.26</v>
      </c>
      <c r="R30" s="1" t="n">
        <v>1015327.47</v>
      </c>
      <c r="S30" s="1" t="n">
        <v>349999.26</v>
      </c>
    </row>
    <row r="31" customFormat="false" ht="15" hidden="false" customHeight="false" outlineLevel="0" collapsed="false">
      <c r="A31" s="0" t="n">
        <v>29</v>
      </c>
      <c r="B31" s="0" t="s">
        <v>44</v>
      </c>
      <c r="D31" s="73" t="n">
        <v>2016</v>
      </c>
      <c r="E31" s="1" t="n">
        <v>14.78</v>
      </c>
      <c r="F31" s="1" t="n">
        <v>0</v>
      </c>
      <c r="G31" s="1" t="n">
        <v>0</v>
      </c>
      <c r="H31" s="1" t="n">
        <v>0</v>
      </c>
      <c r="I31" s="1" t="n">
        <v>0</v>
      </c>
      <c r="J31" s="1" t="s">
        <v>255</v>
      </c>
      <c r="K31" s="0" t="n">
        <v>1093</v>
      </c>
      <c r="L31" s="0" t="n">
        <v>10</v>
      </c>
      <c r="M31" s="0" t="n">
        <v>6</v>
      </c>
      <c r="N31" s="1" t="n">
        <v>627962.49</v>
      </c>
      <c r="O31" s="1" t="n">
        <v>9786854.25</v>
      </c>
      <c r="P31" s="1" t="n">
        <v>3041627.19</v>
      </c>
      <c r="Q31" s="1" t="n">
        <v>13441.61</v>
      </c>
      <c r="R31" s="1" t="n">
        <v>1502001.63</v>
      </c>
      <c r="S31" s="1" t="n">
        <v>13441.61</v>
      </c>
    </row>
    <row r="32" customFormat="false" ht="15" hidden="false" customHeight="false" outlineLevel="0" collapsed="false">
      <c r="A32" s="0" t="n">
        <v>30</v>
      </c>
      <c r="B32" s="0" t="s">
        <v>256</v>
      </c>
      <c r="D32" s="73" t="n">
        <v>2016</v>
      </c>
      <c r="E32" s="1" t="n">
        <v>16.54</v>
      </c>
      <c r="F32" s="1" t="n">
        <v>0</v>
      </c>
      <c r="G32" s="1" t="n">
        <v>0</v>
      </c>
      <c r="H32" s="1" t="n">
        <v>0</v>
      </c>
      <c r="I32" s="1" t="n">
        <v>0</v>
      </c>
      <c r="J32" s="1" t="s">
        <v>257</v>
      </c>
      <c r="K32" s="0" t="n">
        <v>1093</v>
      </c>
      <c r="L32" s="0" t="n">
        <v>10</v>
      </c>
      <c r="M32" s="0" t="n">
        <v>6</v>
      </c>
      <c r="N32" s="1" t="n">
        <v>9895165.2</v>
      </c>
      <c r="O32" s="1" t="n">
        <v>27972777.62</v>
      </c>
      <c r="P32" s="1" t="n">
        <v>8740419.41</v>
      </c>
      <c r="Q32" s="1" t="n">
        <v>21150.62</v>
      </c>
      <c r="R32" s="1" t="n">
        <v>2475639.11</v>
      </c>
      <c r="S32" s="1" t="n">
        <v>21150.62</v>
      </c>
    </row>
    <row r="33" customFormat="false" ht="15" hidden="false" customHeight="false" outlineLevel="0" collapsed="false">
      <c r="A33" s="0" t="n">
        <v>32</v>
      </c>
      <c r="B33" s="0" t="s">
        <v>45</v>
      </c>
      <c r="D33" s="73" t="n">
        <v>2016</v>
      </c>
      <c r="E33" s="1" t="n">
        <v>22.78</v>
      </c>
      <c r="F33" s="1" t="n">
        <v>0</v>
      </c>
      <c r="G33" s="1" t="n">
        <v>0</v>
      </c>
      <c r="H33" s="1" t="n">
        <v>0</v>
      </c>
      <c r="I33" s="1" t="n">
        <v>0</v>
      </c>
      <c r="J33" s="1" t="s">
        <v>258</v>
      </c>
      <c r="K33" s="0" t="n">
        <v>1093</v>
      </c>
      <c r="L33" s="0" t="n">
        <v>10</v>
      </c>
      <c r="M33" s="0" t="n">
        <v>6</v>
      </c>
      <c r="N33" s="1" t="n">
        <v>8785777.58</v>
      </c>
      <c r="O33" s="1" t="n">
        <v>44155857.62</v>
      </c>
      <c r="P33" s="1" t="n">
        <v>21017599.78</v>
      </c>
      <c r="Q33" s="1" t="n">
        <v>23161.48</v>
      </c>
      <c r="R33" s="1" t="n">
        <v>8955722.18</v>
      </c>
      <c r="S33" s="1" t="n">
        <v>23161.48</v>
      </c>
    </row>
    <row r="34" customFormat="false" ht="15" hidden="false" customHeight="false" outlineLevel="0" collapsed="false">
      <c r="A34" s="0" t="n">
        <v>33</v>
      </c>
      <c r="B34" s="0" t="s">
        <v>46</v>
      </c>
      <c r="D34" s="73" t="n">
        <v>2016</v>
      </c>
      <c r="E34" s="1" t="n">
        <v>16.06</v>
      </c>
      <c r="F34" s="1" t="n">
        <v>0</v>
      </c>
      <c r="G34" s="1" t="n">
        <v>0</v>
      </c>
      <c r="H34" s="1" t="n">
        <v>0</v>
      </c>
      <c r="I34" s="1" t="n">
        <v>0</v>
      </c>
      <c r="J34" s="1" t="s">
        <v>259</v>
      </c>
      <c r="K34" s="0" t="n">
        <v>1093</v>
      </c>
      <c r="L34" s="0" t="n">
        <v>10</v>
      </c>
      <c r="M34" s="0" t="n">
        <v>6</v>
      </c>
      <c r="N34" s="1" t="n">
        <v>1114263.23</v>
      </c>
      <c r="O34" s="1" t="n">
        <v>13049529.59</v>
      </c>
      <c r="P34" s="1" t="n">
        <v>4428187.31</v>
      </c>
      <c r="Q34" s="1" t="n">
        <v>909.16</v>
      </c>
      <c r="R34" s="1" t="n">
        <v>2154103.68</v>
      </c>
      <c r="S34" s="1" t="n">
        <v>909.16</v>
      </c>
    </row>
    <row r="35" customFormat="false" ht="15" hidden="false" customHeight="false" outlineLevel="0" collapsed="false">
      <c r="A35" s="0" t="n">
        <v>34</v>
      </c>
      <c r="B35" s="0" t="s">
        <v>47</v>
      </c>
      <c r="D35" s="73" t="n">
        <v>2016</v>
      </c>
      <c r="E35" s="1" t="n">
        <v>22.07</v>
      </c>
      <c r="F35" s="1" t="n">
        <v>0</v>
      </c>
      <c r="G35" s="1" t="n">
        <v>0</v>
      </c>
      <c r="H35" s="1" t="n">
        <v>0</v>
      </c>
      <c r="I35" s="1" t="n">
        <v>0</v>
      </c>
      <c r="J35" s="1" t="s">
        <v>260</v>
      </c>
      <c r="K35" s="0" t="n">
        <v>1093</v>
      </c>
      <c r="L35" s="0" t="n">
        <v>10</v>
      </c>
      <c r="M35" s="0" t="n">
        <v>6</v>
      </c>
      <c r="N35" s="1" t="n">
        <v>5625309.54</v>
      </c>
      <c r="O35" s="1" t="n">
        <v>31705604.13</v>
      </c>
      <c r="P35" s="1" t="n">
        <v>14255411.24</v>
      </c>
      <c r="Q35" s="1" t="n">
        <v>16337</v>
      </c>
      <c r="R35" s="1" t="n">
        <v>6017917.88</v>
      </c>
      <c r="S35" s="1" t="n">
        <v>16337</v>
      </c>
    </row>
    <row r="36" customFormat="false" ht="15" hidden="false" customHeight="false" outlineLevel="0" collapsed="false">
      <c r="A36" s="0" t="n">
        <v>35</v>
      </c>
      <c r="B36" s="0" t="s">
        <v>48</v>
      </c>
      <c r="D36" s="73" t="n">
        <v>2016</v>
      </c>
      <c r="E36" s="1" t="n">
        <v>16.91</v>
      </c>
      <c r="F36" s="1" t="n">
        <v>0</v>
      </c>
      <c r="G36" s="1" t="n">
        <v>0</v>
      </c>
      <c r="H36" s="1" t="n">
        <v>0</v>
      </c>
      <c r="I36" s="1" t="n">
        <v>0</v>
      </c>
      <c r="J36" s="1" t="s">
        <v>261</v>
      </c>
      <c r="K36" s="0" t="n">
        <v>1093</v>
      </c>
      <c r="L36" s="0" t="n">
        <v>10</v>
      </c>
      <c r="M36" s="0" t="n">
        <v>6</v>
      </c>
      <c r="N36" s="1" t="n">
        <v>922483.7</v>
      </c>
      <c r="O36" s="1" t="n">
        <v>10379400.63</v>
      </c>
      <c r="P36" s="1" t="n">
        <v>3492796.04</v>
      </c>
      <c r="Q36" s="1" t="n">
        <v>22895.9</v>
      </c>
      <c r="R36" s="1" t="n">
        <v>1582627.31</v>
      </c>
      <c r="S36" s="1" t="n">
        <v>22302.23</v>
      </c>
    </row>
    <row r="37" customFormat="false" ht="15" hidden="false" customHeight="false" outlineLevel="0" collapsed="false">
      <c r="A37" s="0" t="n">
        <v>389</v>
      </c>
      <c r="B37" s="0" t="s">
        <v>262</v>
      </c>
      <c r="D37" s="73" t="n">
        <v>2016</v>
      </c>
      <c r="E37" s="1" t="n">
        <v>17.19</v>
      </c>
      <c r="F37" s="1" t="n">
        <v>0</v>
      </c>
      <c r="G37" s="1" t="n">
        <v>0</v>
      </c>
      <c r="H37" s="1" t="n">
        <v>0</v>
      </c>
      <c r="I37" s="1" t="n">
        <v>0</v>
      </c>
      <c r="J37" s="1" t="s">
        <v>263</v>
      </c>
      <c r="K37" s="0" t="n">
        <v>1093</v>
      </c>
      <c r="L37" s="0" t="n">
        <v>10</v>
      </c>
      <c r="M37" s="0" t="n">
        <v>6</v>
      </c>
      <c r="N37" s="1" t="n">
        <v>651845.6</v>
      </c>
      <c r="O37" s="1" t="n">
        <v>13718388.51</v>
      </c>
      <c r="P37" s="1" t="n">
        <v>3546362.33</v>
      </c>
      <c r="Q37" s="1" t="n">
        <v>100308.28</v>
      </c>
      <c r="R37" s="1" t="n">
        <v>1111010.96</v>
      </c>
      <c r="S37" s="1" t="n">
        <v>66033.73</v>
      </c>
    </row>
    <row r="38" customFormat="false" ht="15" hidden="false" customHeight="false" outlineLevel="0" collapsed="false">
      <c r="A38" s="0" t="n">
        <v>36</v>
      </c>
      <c r="B38" s="0" t="s">
        <v>264</v>
      </c>
      <c r="D38" s="73" t="n">
        <v>2016</v>
      </c>
      <c r="E38" s="1" t="n">
        <v>29.66</v>
      </c>
      <c r="F38" s="1" t="n">
        <v>0</v>
      </c>
      <c r="G38" s="1" t="n">
        <v>0</v>
      </c>
      <c r="H38" s="1" t="n">
        <v>0</v>
      </c>
      <c r="I38" s="1" t="n">
        <v>0</v>
      </c>
      <c r="J38" s="1" t="s">
        <v>265</v>
      </c>
      <c r="K38" s="0" t="n">
        <v>1093</v>
      </c>
      <c r="L38" s="0" t="n">
        <v>10</v>
      </c>
      <c r="M38" s="0" t="n">
        <v>6</v>
      </c>
      <c r="N38" s="1" t="n">
        <v>465506.06</v>
      </c>
      <c r="O38" s="1" t="n">
        <v>9894913.96</v>
      </c>
      <c r="P38" s="1" t="n">
        <v>3698009.21</v>
      </c>
      <c r="Q38" s="1" t="n">
        <v>102584.21</v>
      </c>
      <c r="R38" s="1" t="n">
        <v>636767.63</v>
      </c>
      <c r="S38" s="1" t="n">
        <v>91233.14</v>
      </c>
    </row>
    <row r="39" customFormat="false" ht="15" hidden="false" customHeight="false" outlineLevel="0" collapsed="false">
      <c r="A39" s="0" t="n">
        <v>37</v>
      </c>
      <c r="B39" s="0" t="s">
        <v>49</v>
      </c>
      <c r="D39" s="73" t="n">
        <v>2016</v>
      </c>
      <c r="E39" s="1" t="n">
        <v>21.27</v>
      </c>
      <c r="F39" s="1" t="n">
        <v>0</v>
      </c>
      <c r="G39" s="1" t="n">
        <v>0</v>
      </c>
      <c r="H39" s="1" t="n">
        <v>0</v>
      </c>
      <c r="I39" s="1" t="n">
        <v>0</v>
      </c>
      <c r="J39" s="1" t="s">
        <v>266</v>
      </c>
      <c r="K39" s="0" t="n">
        <v>1093</v>
      </c>
      <c r="L39" s="0" t="n">
        <v>10</v>
      </c>
      <c r="M39" s="0" t="n">
        <v>6</v>
      </c>
      <c r="N39" s="1" t="n">
        <v>882466.19</v>
      </c>
      <c r="O39" s="1" t="n">
        <v>14402801.77</v>
      </c>
      <c r="P39" s="1" t="n">
        <v>4756320.12</v>
      </c>
      <c r="Q39" s="1" t="n">
        <v>213371.41</v>
      </c>
      <c r="R39" s="1" t="n">
        <v>1505547.43</v>
      </c>
      <c r="S39" s="1" t="n">
        <v>213371.41</v>
      </c>
    </row>
    <row r="40" customFormat="false" ht="15" hidden="false" customHeight="false" outlineLevel="0" collapsed="false">
      <c r="A40" s="0" t="n">
        <v>38</v>
      </c>
      <c r="B40" s="0" t="s">
        <v>50</v>
      </c>
      <c r="D40" s="73" t="n">
        <v>2016</v>
      </c>
      <c r="E40" s="1" t="n">
        <v>16.19</v>
      </c>
      <c r="F40" s="1" t="n">
        <v>0</v>
      </c>
      <c r="G40" s="1" t="n">
        <v>0</v>
      </c>
      <c r="H40" s="1" t="n">
        <v>0</v>
      </c>
      <c r="I40" s="1" t="n">
        <v>0</v>
      </c>
      <c r="J40" s="1" t="s">
        <v>267</v>
      </c>
      <c r="K40" s="0" t="n">
        <v>1093</v>
      </c>
      <c r="L40" s="0" t="n">
        <v>10</v>
      </c>
      <c r="M40" s="0" t="n">
        <v>6</v>
      </c>
      <c r="N40" s="1" t="n">
        <v>1726807.51</v>
      </c>
      <c r="O40" s="1" t="n">
        <v>18327934.21</v>
      </c>
      <c r="P40" s="1" t="n">
        <v>5340869.96</v>
      </c>
      <c r="Q40" s="1" t="n">
        <v>0</v>
      </c>
      <c r="R40" s="1" t="n">
        <v>2094146.62</v>
      </c>
      <c r="S40" s="1" t="n">
        <v>0</v>
      </c>
    </row>
    <row r="41" customFormat="false" ht="15" hidden="false" customHeight="false" outlineLevel="0" collapsed="false">
      <c r="A41" s="0" t="n">
        <v>289</v>
      </c>
      <c r="B41" s="0" t="s">
        <v>268</v>
      </c>
      <c r="D41" s="73" t="n">
        <v>2016</v>
      </c>
      <c r="E41" s="1" t="n">
        <v>19.47</v>
      </c>
      <c r="F41" s="1" t="n">
        <v>0</v>
      </c>
      <c r="G41" s="1" t="n">
        <v>0</v>
      </c>
      <c r="H41" s="1" t="n">
        <v>0</v>
      </c>
      <c r="I41" s="1" t="n">
        <v>0</v>
      </c>
      <c r="J41" s="1" t="s">
        <v>269</v>
      </c>
      <c r="K41" s="0" t="n">
        <v>1093</v>
      </c>
      <c r="L41" s="0" t="n">
        <v>10</v>
      </c>
      <c r="M41" s="0" t="n">
        <v>6</v>
      </c>
      <c r="N41" s="1" t="n">
        <v>255298.9</v>
      </c>
      <c r="O41" s="1" t="n">
        <v>12205247.83</v>
      </c>
      <c r="P41" s="1" t="n">
        <v>3619313.64</v>
      </c>
      <c r="Q41" s="1" t="n">
        <v>0</v>
      </c>
      <c r="R41" s="1" t="n">
        <v>1193831.86</v>
      </c>
      <c r="S41" s="1" t="n">
        <v>0</v>
      </c>
    </row>
    <row r="42" customFormat="false" ht="15" hidden="false" customHeight="false" outlineLevel="0" collapsed="false">
      <c r="A42" s="0" t="n">
        <v>281</v>
      </c>
      <c r="B42" s="0" t="s">
        <v>270</v>
      </c>
      <c r="D42" s="73" t="n">
        <v>2016</v>
      </c>
      <c r="E42" s="1" t="n">
        <v>17.84</v>
      </c>
      <c r="F42" s="1" t="n">
        <v>0</v>
      </c>
      <c r="G42" s="1" t="n">
        <v>0</v>
      </c>
      <c r="H42" s="1" t="n">
        <v>0</v>
      </c>
      <c r="I42" s="1" t="n">
        <v>0</v>
      </c>
      <c r="J42" s="1" t="s">
        <v>271</v>
      </c>
      <c r="K42" s="0" t="n">
        <v>1093</v>
      </c>
      <c r="L42" s="0" t="n">
        <v>10</v>
      </c>
      <c r="M42" s="0" t="n">
        <v>6</v>
      </c>
      <c r="N42" s="1" t="n">
        <v>216164.49</v>
      </c>
      <c r="O42" s="1" t="n">
        <v>10896635.22</v>
      </c>
      <c r="P42" s="1" t="n">
        <v>3168356.54</v>
      </c>
      <c r="Q42" s="1" t="n">
        <v>0</v>
      </c>
      <c r="R42" s="1" t="n">
        <v>1185550.75</v>
      </c>
      <c r="S42" s="1" t="n">
        <v>0</v>
      </c>
    </row>
    <row r="43" customFormat="false" ht="15" hidden="false" customHeight="false" outlineLevel="0" collapsed="false">
      <c r="A43" s="0" t="n">
        <v>39</v>
      </c>
      <c r="B43" s="0" t="s">
        <v>272</v>
      </c>
      <c r="D43" s="73" t="n">
        <v>2016</v>
      </c>
      <c r="E43" s="1" t="n">
        <v>22.81</v>
      </c>
      <c r="F43" s="1" t="n">
        <v>0</v>
      </c>
      <c r="G43" s="1" t="n">
        <v>0</v>
      </c>
      <c r="H43" s="1" t="n">
        <v>0</v>
      </c>
      <c r="I43" s="1" t="n">
        <v>0</v>
      </c>
      <c r="J43" s="1" t="s">
        <v>273</v>
      </c>
      <c r="K43" s="0" t="n">
        <v>1093</v>
      </c>
      <c r="L43" s="0" t="n">
        <v>10</v>
      </c>
      <c r="M43" s="0" t="n">
        <v>6</v>
      </c>
      <c r="N43" s="1" t="n">
        <v>1485610.21</v>
      </c>
      <c r="O43" s="1" t="n">
        <v>13217431.08</v>
      </c>
      <c r="P43" s="1" t="n">
        <v>5203027.48</v>
      </c>
      <c r="Q43" s="1" t="n">
        <v>0</v>
      </c>
      <c r="R43" s="1" t="n">
        <v>1849600.89</v>
      </c>
      <c r="S43" s="1" t="n">
        <v>0</v>
      </c>
    </row>
    <row r="44" customFormat="false" ht="15" hidden="false" customHeight="false" outlineLevel="0" collapsed="false">
      <c r="A44" s="0" t="n">
        <v>40</v>
      </c>
      <c r="B44" s="0" t="s">
        <v>51</v>
      </c>
      <c r="D44" s="73" t="n">
        <v>2016</v>
      </c>
      <c r="E44" s="1" t="n">
        <v>16.81</v>
      </c>
      <c r="F44" s="1" t="n">
        <v>0</v>
      </c>
      <c r="G44" s="1" t="n">
        <v>0</v>
      </c>
      <c r="H44" s="1" t="n">
        <v>0</v>
      </c>
      <c r="I44" s="1" t="n">
        <v>0</v>
      </c>
      <c r="J44" s="1" t="s">
        <v>274</v>
      </c>
      <c r="K44" s="0" t="n">
        <v>1093</v>
      </c>
      <c r="L44" s="0" t="n">
        <v>10</v>
      </c>
      <c r="M44" s="0" t="n">
        <v>6</v>
      </c>
      <c r="N44" s="1" t="n">
        <v>2676642.42</v>
      </c>
      <c r="O44" s="1" t="n">
        <v>18926390.3</v>
      </c>
      <c r="P44" s="1" t="n">
        <v>6922936.51</v>
      </c>
      <c r="Q44" s="1" t="n">
        <v>4751.01</v>
      </c>
      <c r="R44" s="1" t="n">
        <v>3290727.52</v>
      </c>
      <c r="S44" s="1" t="n">
        <v>4751.01</v>
      </c>
    </row>
    <row r="45" customFormat="false" ht="15" hidden="false" customHeight="false" outlineLevel="0" collapsed="false">
      <c r="A45" s="0" t="n">
        <v>41</v>
      </c>
      <c r="B45" s="0" t="s">
        <v>52</v>
      </c>
      <c r="D45" s="73" t="n">
        <v>2016</v>
      </c>
      <c r="E45" s="1" t="n">
        <v>20.53</v>
      </c>
      <c r="F45" s="1" t="n">
        <v>0</v>
      </c>
      <c r="G45" s="1" t="n">
        <v>0</v>
      </c>
      <c r="H45" s="1" t="n">
        <v>0</v>
      </c>
      <c r="I45" s="1" t="n">
        <v>0</v>
      </c>
      <c r="J45" s="1" t="s">
        <v>275</v>
      </c>
      <c r="K45" s="0" t="n">
        <v>1093</v>
      </c>
      <c r="L45" s="0" t="n">
        <v>10</v>
      </c>
      <c r="M45" s="0" t="n">
        <v>6</v>
      </c>
      <c r="N45" s="1" t="n">
        <v>3181717.64</v>
      </c>
      <c r="O45" s="1" t="n">
        <v>31097538.98</v>
      </c>
      <c r="P45" s="1" t="n">
        <v>9164292.82</v>
      </c>
      <c r="Q45" s="1" t="n">
        <v>15757.86</v>
      </c>
      <c r="R45" s="1" t="n">
        <v>2126518.61</v>
      </c>
      <c r="S45" s="1" t="n">
        <v>15757.86</v>
      </c>
    </row>
    <row r="46" customFormat="false" ht="15" hidden="false" customHeight="false" outlineLevel="0" collapsed="false">
      <c r="A46" s="0" t="n">
        <v>42</v>
      </c>
      <c r="B46" s="0" t="s">
        <v>53</v>
      </c>
      <c r="D46" s="73" t="n">
        <v>2016</v>
      </c>
      <c r="E46" s="1" t="n">
        <v>14.25</v>
      </c>
      <c r="F46" s="1" t="n">
        <v>0</v>
      </c>
      <c r="G46" s="1" t="n">
        <v>0</v>
      </c>
      <c r="H46" s="1" t="n">
        <v>0</v>
      </c>
      <c r="I46" s="1" t="n">
        <v>0</v>
      </c>
      <c r="J46" s="1" t="s">
        <v>276</v>
      </c>
      <c r="K46" s="0" t="n">
        <v>1093</v>
      </c>
      <c r="L46" s="0" t="n">
        <v>10</v>
      </c>
      <c r="M46" s="0" t="n">
        <v>6</v>
      </c>
      <c r="N46" s="1" t="n">
        <v>392396.45</v>
      </c>
      <c r="O46" s="1" t="n">
        <v>9888321.91</v>
      </c>
      <c r="P46" s="1" t="n">
        <v>2305092.78</v>
      </c>
      <c r="Q46" s="1" t="n">
        <v>0</v>
      </c>
      <c r="R46" s="1" t="n">
        <v>840349.95</v>
      </c>
      <c r="S46" s="1" t="n">
        <v>0</v>
      </c>
    </row>
    <row r="47" customFormat="false" ht="15" hidden="false" customHeight="false" outlineLevel="0" collapsed="false">
      <c r="A47" s="0" t="n">
        <v>43</v>
      </c>
      <c r="B47" s="0" t="s">
        <v>54</v>
      </c>
      <c r="D47" s="73" t="n">
        <v>2016</v>
      </c>
      <c r="E47" s="1" t="n">
        <v>22.57</v>
      </c>
      <c r="F47" s="1" t="n">
        <v>0</v>
      </c>
      <c r="G47" s="1" t="n">
        <v>0</v>
      </c>
      <c r="H47" s="1" t="n">
        <v>0</v>
      </c>
      <c r="I47" s="1" t="n">
        <v>0</v>
      </c>
      <c r="J47" s="1" t="s">
        <v>277</v>
      </c>
      <c r="K47" s="0" t="n">
        <v>1093</v>
      </c>
      <c r="L47" s="0" t="n">
        <v>10</v>
      </c>
      <c r="M47" s="0" t="n">
        <v>6</v>
      </c>
      <c r="N47" s="1" t="n">
        <v>8974883.71</v>
      </c>
      <c r="O47" s="1" t="n">
        <v>32207895.3</v>
      </c>
      <c r="P47" s="1" t="n">
        <v>13601392.85</v>
      </c>
      <c r="Q47" s="1" t="n">
        <v>12166.67</v>
      </c>
      <c r="R47" s="1" t="n">
        <v>4306153.46</v>
      </c>
      <c r="S47" s="1" t="n">
        <v>12166.67</v>
      </c>
    </row>
    <row r="48" customFormat="false" ht="15" hidden="false" customHeight="false" outlineLevel="0" collapsed="false">
      <c r="A48" s="0" t="n">
        <v>44</v>
      </c>
      <c r="B48" s="0" t="s">
        <v>55</v>
      </c>
      <c r="D48" s="73" t="n">
        <v>2016</v>
      </c>
      <c r="E48" s="1" t="n">
        <v>22.51</v>
      </c>
      <c r="F48" s="1" t="n">
        <v>0</v>
      </c>
      <c r="G48" s="1" t="n">
        <v>0</v>
      </c>
      <c r="H48" s="1" t="n">
        <v>0</v>
      </c>
      <c r="I48" s="1" t="n">
        <v>0</v>
      </c>
      <c r="J48" s="1" t="s">
        <v>278</v>
      </c>
      <c r="K48" s="0" t="n">
        <v>1093</v>
      </c>
      <c r="L48" s="0" t="n">
        <v>10</v>
      </c>
      <c r="M48" s="0" t="n">
        <v>6</v>
      </c>
      <c r="N48" s="1" t="n">
        <v>5663074.9</v>
      </c>
      <c r="O48" s="1" t="n">
        <v>34108326.24</v>
      </c>
      <c r="P48" s="1" t="n">
        <v>13217383.16</v>
      </c>
      <c r="Q48" s="1" t="n">
        <v>206279.66</v>
      </c>
      <c r="R48" s="1" t="n">
        <v>4264220.9</v>
      </c>
      <c r="S48" s="1" t="n">
        <v>206279.66</v>
      </c>
    </row>
    <row r="49" customFormat="false" ht="15" hidden="false" customHeight="false" outlineLevel="0" collapsed="false">
      <c r="A49" s="0" t="n">
        <v>45</v>
      </c>
      <c r="B49" s="0" t="s">
        <v>56</v>
      </c>
      <c r="D49" s="73" t="n">
        <v>2016</v>
      </c>
      <c r="E49" s="1" t="n">
        <v>16.38</v>
      </c>
      <c r="F49" s="1" t="n">
        <v>0</v>
      </c>
      <c r="G49" s="1" t="n">
        <v>0</v>
      </c>
      <c r="H49" s="1" t="n">
        <v>0</v>
      </c>
      <c r="I49" s="1" t="n">
        <v>0</v>
      </c>
      <c r="J49" s="1" t="s">
        <v>279</v>
      </c>
      <c r="K49" s="0" t="n">
        <v>1093</v>
      </c>
      <c r="L49" s="0" t="n">
        <v>10</v>
      </c>
      <c r="M49" s="0" t="n">
        <v>6</v>
      </c>
      <c r="N49" s="1" t="n">
        <v>40071383.58</v>
      </c>
      <c r="O49" s="1" t="n">
        <v>58670314.31</v>
      </c>
      <c r="P49" s="1" t="n">
        <v>50492699.21</v>
      </c>
      <c r="Q49" s="1" t="n">
        <v>479138.22</v>
      </c>
      <c r="R49" s="1" t="n">
        <v>34322514.44</v>
      </c>
      <c r="S49" s="1" t="n">
        <v>479138.22</v>
      </c>
    </row>
    <row r="50" customFormat="false" ht="15" hidden="false" customHeight="false" outlineLevel="0" collapsed="false">
      <c r="A50" s="0" t="n">
        <v>297</v>
      </c>
      <c r="B50" s="0" t="s">
        <v>280</v>
      </c>
      <c r="D50" s="73" t="n">
        <v>2016</v>
      </c>
      <c r="E50" s="1" t="n">
        <v>16.27</v>
      </c>
      <c r="F50" s="1" t="n">
        <v>0</v>
      </c>
      <c r="G50" s="1" t="n">
        <v>0</v>
      </c>
      <c r="H50" s="1" t="n">
        <v>0</v>
      </c>
      <c r="I50" s="1" t="n">
        <v>0</v>
      </c>
      <c r="J50" s="1" t="s">
        <v>281</v>
      </c>
      <c r="K50" s="0" t="n">
        <v>1093</v>
      </c>
      <c r="L50" s="0" t="n">
        <v>10</v>
      </c>
      <c r="M50" s="0" t="n">
        <v>6</v>
      </c>
      <c r="N50" s="1" t="n">
        <v>344221.81</v>
      </c>
      <c r="O50" s="1" t="n">
        <v>9936929.46</v>
      </c>
      <c r="P50" s="1" t="n">
        <v>2223469.86</v>
      </c>
      <c r="Q50" s="1" t="n">
        <v>42063.81</v>
      </c>
      <c r="R50" s="1" t="n">
        <v>550311.38</v>
      </c>
      <c r="S50" s="1" t="n">
        <v>42063.81</v>
      </c>
    </row>
    <row r="51" customFormat="false" ht="15" hidden="false" customHeight="false" outlineLevel="0" collapsed="false">
      <c r="A51" s="0" t="n">
        <v>46</v>
      </c>
      <c r="B51" s="0" t="s">
        <v>57</v>
      </c>
      <c r="D51" s="73" t="n">
        <v>2016</v>
      </c>
      <c r="E51" s="1" t="n">
        <v>14.38</v>
      </c>
      <c r="F51" s="1" t="n">
        <v>0</v>
      </c>
      <c r="G51" s="1" t="n">
        <v>0</v>
      </c>
      <c r="H51" s="1" t="n">
        <v>0</v>
      </c>
      <c r="I51" s="1" t="n">
        <v>0</v>
      </c>
      <c r="J51" s="1" t="s">
        <v>282</v>
      </c>
      <c r="K51" s="0" t="n">
        <v>1093</v>
      </c>
      <c r="L51" s="0" t="n">
        <v>10</v>
      </c>
      <c r="M51" s="0" t="n">
        <v>6</v>
      </c>
      <c r="N51" s="1" t="n">
        <v>276975.38</v>
      </c>
      <c r="O51" s="1" t="n">
        <v>9742839.13</v>
      </c>
      <c r="P51" s="1" t="n">
        <v>2331903.31</v>
      </c>
      <c r="Q51" s="1" t="n">
        <v>0</v>
      </c>
      <c r="R51" s="1" t="n">
        <v>891551.93</v>
      </c>
      <c r="S51" s="1" t="n">
        <v>0</v>
      </c>
    </row>
    <row r="52" customFormat="false" ht="15" hidden="false" customHeight="false" outlineLevel="0" collapsed="false">
      <c r="A52" s="0" t="n">
        <v>47</v>
      </c>
      <c r="B52" s="0" t="s">
        <v>58</v>
      </c>
      <c r="D52" s="73" t="n">
        <v>2016</v>
      </c>
      <c r="E52" s="1" t="n">
        <v>14.47</v>
      </c>
      <c r="F52" s="1" t="n">
        <v>0</v>
      </c>
      <c r="G52" s="1" t="n">
        <v>0</v>
      </c>
      <c r="H52" s="1" t="n">
        <v>0</v>
      </c>
      <c r="I52" s="1" t="n">
        <v>0</v>
      </c>
      <c r="J52" s="1" t="s">
        <v>283</v>
      </c>
      <c r="K52" s="0" t="n">
        <v>1093</v>
      </c>
      <c r="L52" s="0" t="n">
        <v>10</v>
      </c>
      <c r="M52" s="0" t="n">
        <v>6</v>
      </c>
      <c r="N52" s="1" t="n">
        <v>663125.51</v>
      </c>
      <c r="O52" s="1" t="n">
        <v>10548511.89</v>
      </c>
      <c r="P52" s="1" t="n">
        <v>3712530.14</v>
      </c>
      <c r="Q52" s="1" t="n">
        <v>389303.01</v>
      </c>
      <c r="R52" s="1" t="n">
        <v>2138114.44</v>
      </c>
      <c r="S52" s="1" t="n">
        <v>341762.33</v>
      </c>
    </row>
    <row r="53" customFormat="false" ht="15" hidden="false" customHeight="false" outlineLevel="0" collapsed="false">
      <c r="A53" s="0" t="n">
        <v>48</v>
      </c>
      <c r="B53" s="0" t="s">
        <v>284</v>
      </c>
      <c r="D53" s="73" t="n">
        <v>2016</v>
      </c>
      <c r="E53" s="1" t="n">
        <v>18.58</v>
      </c>
      <c r="F53" s="1" t="n">
        <v>0</v>
      </c>
      <c r="G53" s="1" t="n">
        <v>0</v>
      </c>
      <c r="H53" s="1" t="n">
        <v>0</v>
      </c>
      <c r="I53" s="1" t="n">
        <v>0</v>
      </c>
      <c r="J53" s="1" t="s">
        <v>285</v>
      </c>
      <c r="K53" s="0" t="n">
        <v>1093</v>
      </c>
      <c r="L53" s="0" t="n">
        <v>10</v>
      </c>
      <c r="M53" s="0" t="n">
        <v>6</v>
      </c>
      <c r="N53" s="1" t="n">
        <v>2242270.52</v>
      </c>
      <c r="O53" s="1" t="n">
        <v>14215447.61</v>
      </c>
      <c r="P53" s="1" t="n">
        <v>5972504.28</v>
      </c>
      <c r="Q53" s="1" t="n">
        <v>805761.44</v>
      </c>
      <c r="R53" s="1" t="n">
        <v>2938422.66</v>
      </c>
      <c r="S53" s="1" t="n">
        <v>781937.33</v>
      </c>
    </row>
    <row r="54" customFormat="false" ht="15" hidden="false" customHeight="false" outlineLevel="0" collapsed="false">
      <c r="A54" s="0" t="n">
        <v>49</v>
      </c>
      <c r="B54" s="0" t="s">
        <v>59</v>
      </c>
      <c r="D54" s="73" t="n">
        <v>2016</v>
      </c>
      <c r="E54" s="1" t="n">
        <v>24.17</v>
      </c>
      <c r="F54" s="1" t="n">
        <v>0</v>
      </c>
      <c r="G54" s="1" t="n">
        <v>0</v>
      </c>
      <c r="H54" s="1" t="n">
        <v>0</v>
      </c>
      <c r="I54" s="1" t="n">
        <v>0</v>
      </c>
      <c r="J54" s="1" t="s">
        <v>286</v>
      </c>
      <c r="K54" s="0" t="n">
        <v>1093</v>
      </c>
      <c r="L54" s="0" t="n">
        <v>10</v>
      </c>
      <c r="M54" s="0" t="n">
        <v>6</v>
      </c>
      <c r="N54" s="1" t="n">
        <v>6573112.39</v>
      </c>
      <c r="O54" s="1" t="n">
        <v>16842882.06</v>
      </c>
      <c r="P54" s="1" t="n">
        <v>7599220.47</v>
      </c>
      <c r="Q54" s="1" t="n">
        <v>92733.03</v>
      </c>
      <c r="R54" s="1" t="n">
        <v>1938806.48</v>
      </c>
      <c r="S54" s="1" t="n">
        <v>92733.03</v>
      </c>
    </row>
    <row r="55" customFormat="false" ht="15" hidden="false" customHeight="false" outlineLevel="0" collapsed="false">
      <c r="A55" s="0" t="n">
        <v>512</v>
      </c>
      <c r="B55" s="0" t="s">
        <v>60</v>
      </c>
      <c r="D55" s="73" t="n">
        <v>2016</v>
      </c>
      <c r="E55" s="1" t="n">
        <v>16.05</v>
      </c>
      <c r="F55" s="1" t="n">
        <v>0</v>
      </c>
      <c r="G55" s="1" t="n">
        <v>0</v>
      </c>
      <c r="H55" s="1" t="n">
        <v>0</v>
      </c>
      <c r="I55" s="1" t="n">
        <v>0</v>
      </c>
      <c r="J55" s="1" t="s">
        <v>287</v>
      </c>
      <c r="K55" s="0" t="n">
        <v>1093</v>
      </c>
      <c r="L55" s="0" t="n">
        <v>10</v>
      </c>
      <c r="M55" s="0" t="n">
        <v>6</v>
      </c>
      <c r="N55" s="1" t="n">
        <v>782535.6</v>
      </c>
      <c r="O55" s="1" t="n">
        <v>12260641.01</v>
      </c>
      <c r="P55" s="1" t="n">
        <v>3599473.47</v>
      </c>
      <c r="Q55" s="1" t="n">
        <v>115506.41</v>
      </c>
      <c r="R55" s="1" t="n">
        <v>1507240.25</v>
      </c>
      <c r="S55" s="1" t="n">
        <v>113783.26</v>
      </c>
    </row>
    <row r="56" customFormat="false" ht="15" hidden="false" customHeight="false" outlineLevel="0" collapsed="false">
      <c r="A56" s="0" t="n">
        <v>50</v>
      </c>
      <c r="B56" s="0" t="s">
        <v>61</v>
      </c>
      <c r="D56" s="73" t="n">
        <v>2016</v>
      </c>
      <c r="E56" s="1" t="n">
        <v>22.82</v>
      </c>
      <c r="F56" s="1" t="n">
        <v>0</v>
      </c>
      <c r="G56" s="1" t="n">
        <v>0</v>
      </c>
      <c r="H56" s="1" t="n">
        <v>0</v>
      </c>
      <c r="I56" s="1" t="n">
        <v>0</v>
      </c>
      <c r="J56" s="1" t="s">
        <v>288</v>
      </c>
      <c r="K56" s="0" t="n">
        <v>1093</v>
      </c>
      <c r="L56" s="0" t="n">
        <v>10</v>
      </c>
      <c r="M56" s="0" t="n">
        <v>6</v>
      </c>
      <c r="N56" s="1" t="n">
        <v>2843048.77</v>
      </c>
      <c r="O56" s="1" t="n">
        <v>19594672.2</v>
      </c>
      <c r="P56" s="1" t="n">
        <v>10356352.86</v>
      </c>
      <c r="Q56" s="1" t="n">
        <v>0</v>
      </c>
      <c r="R56" s="1" t="n">
        <v>5235491.69</v>
      </c>
      <c r="S56" s="1" t="n">
        <v>0</v>
      </c>
    </row>
    <row r="57" customFormat="false" ht="15" hidden="false" customHeight="false" outlineLevel="0" collapsed="false">
      <c r="A57" s="0" t="n">
        <v>51</v>
      </c>
      <c r="B57" s="0" t="s">
        <v>62</v>
      </c>
      <c r="D57" s="73" t="n">
        <v>2016</v>
      </c>
      <c r="E57" s="1" t="n">
        <v>15.33</v>
      </c>
      <c r="F57" s="1" t="n">
        <v>0</v>
      </c>
      <c r="G57" s="1" t="n">
        <v>0</v>
      </c>
      <c r="H57" s="1" t="n">
        <v>0</v>
      </c>
      <c r="I57" s="1" t="n">
        <v>0</v>
      </c>
      <c r="J57" s="1" t="s">
        <v>289</v>
      </c>
      <c r="K57" s="0" t="n">
        <v>1093</v>
      </c>
      <c r="L57" s="0" t="n">
        <v>10</v>
      </c>
      <c r="M57" s="0" t="n">
        <v>6</v>
      </c>
      <c r="N57" s="1" t="n">
        <v>200571.09</v>
      </c>
      <c r="O57" s="1" t="n">
        <v>10695025.25</v>
      </c>
      <c r="P57" s="1" t="n">
        <v>3929024.1</v>
      </c>
      <c r="Q57" s="1" t="n">
        <v>250421.5</v>
      </c>
      <c r="R57" s="1" t="n">
        <v>2258723.9</v>
      </c>
      <c r="S57" s="1" t="n">
        <v>250421.5</v>
      </c>
    </row>
    <row r="58" customFormat="false" ht="15" hidden="false" customHeight="false" outlineLevel="0" collapsed="false">
      <c r="A58" s="0" t="n">
        <v>52</v>
      </c>
      <c r="B58" s="0" t="s">
        <v>290</v>
      </c>
      <c r="D58" s="73" t="n">
        <v>2016</v>
      </c>
      <c r="E58" s="1" t="n">
        <v>18.43</v>
      </c>
      <c r="F58" s="1" t="n">
        <v>0</v>
      </c>
      <c r="G58" s="1" t="n">
        <v>0</v>
      </c>
      <c r="H58" s="1" t="n">
        <v>0</v>
      </c>
      <c r="I58" s="1" t="n">
        <v>0</v>
      </c>
      <c r="J58" s="1" t="s">
        <v>291</v>
      </c>
      <c r="K58" s="0" t="n">
        <v>1093</v>
      </c>
      <c r="L58" s="0" t="n">
        <v>10</v>
      </c>
      <c r="M58" s="0" t="n">
        <v>6</v>
      </c>
      <c r="N58" s="1" t="n">
        <v>869582.99</v>
      </c>
      <c r="O58" s="1" t="n">
        <v>14745473.95</v>
      </c>
      <c r="P58" s="1" t="n">
        <v>4764542.65</v>
      </c>
      <c r="Q58" s="1" t="n">
        <v>1639699.83</v>
      </c>
      <c r="R58" s="1" t="n">
        <v>1886173.15</v>
      </c>
      <c r="S58" s="1" t="n">
        <v>1639699.83</v>
      </c>
    </row>
    <row r="59" customFormat="false" ht="15" hidden="false" customHeight="false" outlineLevel="0" collapsed="false">
      <c r="A59" s="0" t="n">
        <v>293</v>
      </c>
      <c r="B59" s="0" t="s">
        <v>292</v>
      </c>
      <c r="D59" s="73" t="n">
        <v>2016</v>
      </c>
      <c r="E59" s="1" t="n">
        <v>16.17</v>
      </c>
      <c r="F59" s="1" t="n">
        <v>0</v>
      </c>
      <c r="G59" s="1" t="n">
        <v>0</v>
      </c>
      <c r="H59" s="1" t="n">
        <v>0</v>
      </c>
      <c r="I59" s="1" t="n">
        <v>0</v>
      </c>
      <c r="J59" s="1" t="s">
        <v>293</v>
      </c>
      <c r="K59" s="0" t="n">
        <v>1093</v>
      </c>
      <c r="L59" s="0" t="n">
        <v>10</v>
      </c>
      <c r="M59" s="0" t="n">
        <v>6</v>
      </c>
      <c r="N59" s="1" t="n">
        <v>665762.92</v>
      </c>
      <c r="O59" s="1" t="n">
        <v>10869349.2</v>
      </c>
      <c r="P59" s="1" t="n">
        <v>2668998.6</v>
      </c>
      <c r="Q59" s="1" t="n">
        <v>13952.48</v>
      </c>
      <c r="R59" s="1" t="n">
        <v>804336.19</v>
      </c>
      <c r="S59" s="1" t="n">
        <v>13952.48</v>
      </c>
    </row>
    <row r="60" customFormat="false" ht="15" hidden="false" customHeight="false" outlineLevel="0" collapsed="false">
      <c r="A60" s="0" t="n">
        <v>53</v>
      </c>
      <c r="B60" s="0" t="s">
        <v>63</v>
      </c>
      <c r="D60" s="73" t="n">
        <v>2016</v>
      </c>
      <c r="E60" s="1" t="n">
        <v>16.12</v>
      </c>
      <c r="F60" s="1" t="n">
        <v>0</v>
      </c>
      <c r="G60" s="1" t="n">
        <v>0</v>
      </c>
      <c r="H60" s="1" t="n">
        <v>0</v>
      </c>
      <c r="I60" s="1" t="n">
        <v>0</v>
      </c>
      <c r="J60" s="1" t="s">
        <v>294</v>
      </c>
      <c r="K60" s="0" t="n">
        <v>1093</v>
      </c>
      <c r="L60" s="0" t="n">
        <v>10</v>
      </c>
      <c r="M60" s="0" t="n">
        <v>6</v>
      </c>
      <c r="N60" s="1" t="n">
        <v>52794492.56</v>
      </c>
      <c r="O60" s="1" t="n">
        <v>207344631</v>
      </c>
      <c r="P60" s="1" t="n">
        <v>76899968.74</v>
      </c>
      <c r="Q60" s="1" t="n">
        <v>1134248.19</v>
      </c>
      <c r="R60" s="1" t="n">
        <v>34956183.04</v>
      </c>
      <c r="S60" s="1" t="n">
        <v>1134248.19</v>
      </c>
    </row>
    <row r="61" customFormat="false" ht="15" hidden="false" customHeight="false" outlineLevel="0" collapsed="false">
      <c r="A61" s="0" t="n">
        <v>58</v>
      </c>
      <c r="B61" s="0" t="s">
        <v>64</v>
      </c>
      <c r="D61" s="73" t="n">
        <v>2016</v>
      </c>
      <c r="E61" s="1" t="n">
        <v>20.15</v>
      </c>
      <c r="F61" s="1" t="n">
        <v>0</v>
      </c>
      <c r="G61" s="1" t="n">
        <v>0</v>
      </c>
      <c r="H61" s="1" t="n">
        <v>0</v>
      </c>
      <c r="I61" s="1" t="n">
        <v>0</v>
      </c>
      <c r="J61" s="1" t="s">
        <v>295</v>
      </c>
      <c r="K61" s="0" t="n">
        <v>1093</v>
      </c>
      <c r="L61" s="0" t="n">
        <v>10</v>
      </c>
      <c r="M61" s="0" t="n">
        <v>6</v>
      </c>
      <c r="N61" s="1" t="n">
        <v>785703.21</v>
      </c>
      <c r="O61" s="1" t="n">
        <v>12061626.54</v>
      </c>
      <c r="P61" s="1" t="n">
        <v>4069117.23</v>
      </c>
      <c r="Q61" s="1" t="n">
        <v>23.94</v>
      </c>
      <c r="R61" s="1" t="n">
        <v>1480061.53</v>
      </c>
      <c r="S61" s="1" t="n">
        <v>0</v>
      </c>
    </row>
    <row r="62" customFormat="false" ht="15" hidden="false" customHeight="false" outlineLevel="0" collapsed="false">
      <c r="A62" s="0" t="n">
        <v>59</v>
      </c>
      <c r="B62" s="0" t="s">
        <v>65</v>
      </c>
      <c r="D62" s="73" t="n">
        <v>2016</v>
      </c>
      <c r="E62" s="1" t="n">
        <v>21.44</v>
      </c>
      <c r="F62" s="1" t="n">
        <v>0</v>
      </c>
      <c r="G62" s="1" t="n">
        <v>0</v>
      </c>
      <c r="H62" s="1" t="n">
        <v>0</v>
      </c>
      <c r="I62" s="1" t="n">
        <v>0</v>
      </c>
      <c r="J62" s="1" t="s">
        <v>296</v>
      </c>
      <c r="K62" s="0" t="n">
        <v>1093</v>
      </c>
      <c r="L62" s="0" t="n">
        <v>10</v>
      </c>
      <c r="M62" s="0" t="n">
        <v>6</v>
      </c>
      <c r="N62" s="1" t="n">
        <v>922342.74</v>
      </c>
      <c r="O62" s="1" t="n">
        <v>21316823.05</v>
      </c>
      <c r="P62" s="1" t="n">
        <v>8645750.16</v>
      </c>
      <c r="Q62" s="1" t="n">
        <v>208440.13</v>
      </c>
      <c r="R62" s="1" t="n">
        <v>3892398.67</v>
      </c>
      <c r="S62" s="1" t="n">
        <v>193781.64</v>
      </c>
    </row>
    <row r="63" customFormat="false" ht="15" hidden="false" customHeight="false" outlineLevel="0" collapsed="false">
      <c r="A63" s="0" t="n">
        <v>60</v>
      </c>
      <c r="B63" s="0" t="s">
        <v>66</v>
      </c>
      <c r="D63" s="73" t="n">
        <v>2016</v>
      </c>
      <c r="E63" s="1" t="n">
        <v>17.5</v>
      </c>
      <c r="F63" s="1" t="n">
        <v>0</v>
      </c>
      <c r="G63" s="1" t="n">
        <v>0</v>
      </c>
      <c r="H63" s="1" t="n">
        <v>0</v>
      </c>
      <c r="I63" s="1" t="n">
        <v>0</v>
      </c>
      <c r="J63" s="1" t="s">
        <v>297</v>
      </c>
      <c r="K63" s="0" t="n">
        <v>1093</v>
      </c>
      <c r="L63" s="0" t="n">
        <v>10</v>
      </c>
      <c r="M63" s="0" t="n">
        <v>6</v>
      </c>
      <c r="N63" s="1" t="n">
        <v>7012336.29</v>
      </c>
      <c r="O63" s="1" t="n">
        <v>26648734.9</v>
      </c>
      <c r="P63" s="1" t="n">
        <v>40535622.72</v>
      </c>
      <c r="Q63" s="1" t="n">
        <v>3345.62</v>
      </c>
      <c r="R63" s="1" t="n">
        <v>34645735.11</v>
      </c>
      <c r="S63" s="1" t="n">
        <v>2177.3</v>
      </c>
    </row>
    <row r="64" customFormat="false" ht="15" hidden="false" customHeight="false" outlineLevel="0" collapsed="false">
      <c r="A64" s="0" t="n">
        <v>61</v>
      </c>
      <c r="B64" s="0" t="s">
        <v>298</v>
      </c>
      <c r="D64" s="73" t="n">
        <v>2016</v>
      </c>
      <c r="E64" s="1" t="n">
        <v>16.13</v>
      </c>
      <c r="F64" s="1" t="n">
        <v>0</v>
      </c>
      <c r="G64" s="1" t="n">
        <v>0</v>
      </c>
      <c r="H64" s="1" t="n">
        <v>0</v>
      </c>
      <c r="I64" s="1" t="n">
        <v>0</v>
      </c>
      <c r="J64" s="1" t="s">
        <v>299</v>
      </c>
      <c r="K64" s="0" t="n">
        <v>1093</v>
      </c>
      <c r="L64" s="0" t="n">
        <v>10</v>
      </c>
      <c r="M64" s="0" t="n">
        <v>6</v>
      </c>
      <c r="N64" s="1" t="n">
        <v>2827885.96</v>
      </c>
      <c r="O64" s="1" t="n">
        <v>20714345.96</v>
      </c>
      <c r="P64" s="1" t="n">
        <v>5312968.42</v>
      </c>
      <c r="Q64" s="1" t="n">
        <v>0</v>
      </c>
      <c r="R64" s="1" t="n">
        <v>1514624.75</v>
      </c>
      <c r="S64" s="1" t="n">
        <v>0</v>
      </c>
    </row>
    <row r="65" customFormat="false" ht="15" hidden="false" customHeight="false" outlineLevel="0" collapsed="false">
      <c r="A65" s="0" t="n">
        <v>291</v>
      </c>
      <c r="B65" s="0" t="s">
        <v>67</v>
      </c>
      <c r="D65" s="73" t="n">
        <v>2016</v>
      </c>
      <c r="E65" s="1" t="n">
        <v>21.53</v>
      </c>
      <c r="F65" s="1" t="n">
        <v>0</v>
      </c>
      <c r="G65" s="1" t="n">
        <v>0</v>
      </c>
      <c r="H65" s="1" t="n">
        <v>0</v>
      </c>
      <c r="I65" s="1" t="n">
        <v>0</v>
      </c>
      <c r="J65" s="1" t="s">
        <v>300</v>
      </c>
      <c r="K65" s="0" t="n">
        <v>1093</v>
      </c>
      <c r="L65" s="0" t="n">
        <v>10</v>
      </c>
      <c r="M65" s="0" t="n">
        <v>6</v>
      </c>
      <c r="N65" s="1" t="n">
        <v>7232430.43</v>
      </c>
      <c r="O65" s="1" t="n">
        <v>42484185.64</v>
      </c>
      <c r="P65" s="1" t="n">
        <v>12891482.52</v>
      </c>
      <c r="Q65" s="1" t="n">
        <v>1281.24</v>
      </c>
      <c r="R65" s="1" t="n">
        <v>2188611.11</v>
      </c>
      <c r="S65" s="1" t="n">
        <v>0</v>
      </c>
    </row>
    <row r="66" customFormat="false" ht="15" hidden="false" customHeight="false" outlineLevel="0" collapsed="false">
      <c r="A66" s="0" t="n">
        <v>283</v>
      </c>
      <c r="B66" s="0" t="s">
        <v>68</v>
      </c>
      <c r="D66" s="73" t="n">
        <v>2016</v>
      </c>
      <c r="E66" s="1" t="n">
        <v>17.78</v>
      </c>
      <c r="F66" s="1" t="n">
        <v>0</v>
      </c>
      <c r="G66" s="1" t="n">
        <v>0</v>
      </c>
      <c r="H66" s="1" t="n">
        <v>0</v>
      </c>
      <c r="I66" s="1" t="n">
        <v>0</v>
      </c>
      <c r="J66" s="1" t="s">
        <v>301</v>
      </c>
      <c r="K66" s="0" t="n">
        <v>1093</v>
      </c>
      <c r="L66" s="0" t="n">
        <v>10</v>
      </c>
      <c r="M66" s="0" t="n">
        <v>6</v>
      </c>
      <c r="N66" s="1" t="n">
        <v>15091832.57</v>
      </c>
      <c r="O66" s="1" t="n">
        <v>37519697.67</v>
      </c>
      <c r="P66" s="1" t="n">
        <v>19361353.87</v>
      </c>
      <c r="Q66" s="1" t="n">
        <v>69693.41</v>
      </c>
      <c r="R66" s="1" t="n">
        <v>10075114.88</v>
      </c>
      <c r="S66" s="1" t="n">
        <v>3718.64</v>
      </c>
    </row>
    <row r="67" customFormat="false" ht="15" hidden="false" customHeight="false" outlineLevel="0" collapsed="false">
      <c r="A67" s="0" t="n">
        <v>275</v>
      </c>
      <c r="B67" s="0" t="s">
        <v>69</v>
      </c>
      <c r="D67" s="73" t="n">
        <v>2016</v>
      </c>
      <c r="E67" s="1" t="n">
        <v>20.92</v>
      </c>
      <c r="F67" s="1" t="n">
        <v>0</v>
      </c>
      <c r="G67" s="1" t="n">
        <v>0</v>
      </c>
      <c r="H67" s="1" t="n">
        <v>0</v>
      </c>
      <c r="I67" s="1" t="n">
        <v>0</v>
      </c>
      <c r="J67" s="1" t="s">
        <v>302</v>
      </c>
      <c r="K67" s="0" t="n">
        <v>1093</v>
      </c>
      <c r="L67" s="0" t="n">
        <v>10</v>
      </c>
      <c r="M67" s="0" t="n">
        <v>6</v>
      </c>
      <c r="N67" s="1" t="n">
        <v>4412027.98</v>
      </c>
      <c r="O67" s="1" t="n">
        <v>24434587.5</v>
      </c>
      <c r="P67" s="1" t="n">
        <v>11374991.32</v>
      </c>
      <c r="Q67" s="1" t="n">
        <v>0</v>
      </c>
      <c r="R67" s="1" t="n">
        <v>5340465.86</v>
      </c>
      <c r="S67" s="1" t="n">
        <v>0</v>
      </c>
    </row>
    <row r="68" customFormat="false" ht="15" hidden="false" customHeight="false" outlineLevel="0" collapsed="false">
      <c r="A68" s="0" t="n">
        <v>62</v>
      </c>
      <c r="B68" s="0" t="s">
        <v>303</v>
      </c>
      <c r="D68" s="73" t="n">
        <v>2016</v>
      </c>
      <c r="E68" s="1" t="n">
        <v>21.36</v>
      </c>
      <c r="F68" s="1" t="n">
        <v>0</v>
      </c>
      <c r="G68" s="1" t="n">
        <v>0</v>
      </c>
      <c r="H68" s="1" t="n">
        <v>0</v>
      </c>
      <c r="I68" s="1" t="n">
        <v>0</v>
      </c>
      <c r="J68" s="1" t="s">
        <v>304</v>
      </c>
      <c r="K68" s="0" t="n">
        <v>1093</v>
      </c>
      <c r="L68" s="0" t="n">
        <v>10</v>
      </c>
      <c r="M68" s="0" t="n">
        <v>6</v>
      </c>
      <c r="N68" s="1" t="n">
        <v>773365.14</v>
      </c>
      <c r="O68" s="1" t="n">
        <v>11860270.23</v>
      </c>
      <c r="P68" s="1" t="n">
        <v>4605799.2</v>
      </c>
      <c r="Q68" s="1" t="n">
        <v>144000</v>
      </c>
      <c r="R68" s="1" t="n">
        <v>1965726.77</v>
      </c>
      <c r="S68" s="1" t="n">
        <v>85579.88</v>
      </c>
    </row>
    <row r="69" customFormat="false" ht="15" hidden="false" customHeight="false" outlineLevel="0" collapsed="false">
      <c r="A69" s="0" t="n">
        <v>63</v>
      </c>
      <c r="B69" s="0" t="s">
        <v>70</v>
      </c>
      <c r="D69" s="73" t="n">
        <v>2016</v>
      </c>
      <c r="E69" s="1" t="n">
        <v>19.54</v>
      </c>
      <c r="F69" s="1" t="n">
        <v>0</v>
      </c>
      <c r="G69" s="1" t="n">
        <v>0</v>
      </c>
      <c r="H69" s="1" t="n">
        <v>0</v>
      </c>
      <c r="I69" s="1" t="n">
        <v>0</v>
      </c>
      <c r="J69" s="1" t="s">
        <v>305</v>
      </c>
      <c r="K69" s="0" t="n">
        <v>1093</v>
      </c>
      <c r="L69" s="0" t="n">
        <v>10</v>
      </c>
      <c r="M69" s="0" t="n">
        <v>6</v>
      </c>
      <c r="N69" s="1" t="n">
        <v>438765.78</v>
      </c>
      <c r="O69" s="1" t="n">
        <v>10406257.53</v>
      </c>
      <c r="P69" s="1" t="n">
        <v>3203004.43</v>
      </c>
      <c r="Q69" s="1" t="n">
        <v>0</v>
      </c>
      <c r="R69" s="1" t="n">
        <v>1084166.01</v>
      </c>
      <c r="S69" s="1" t="n">
        <v>0</v>
      </c>
    </row>
    <row r="70" customFormat="false" ht="15" hidden="false" customHeight="false" outlineLevel="0" collapsed="false">
      <c r="A70" s="0" t="n">
        <v>64</v>
      </c>
      <c r="B70" s="0" t="s">
        <v>306</v>
      </c>
      <c r="D70" s="73" t="n">
        <v>2016</v>
      </c>
      <c r="E70" s="1" t="n">
        <v>18.9</v>
      </c>
      <c r="F70" s="1" t="n">
        <v>0</v>
      </c>
      <c r="G70" s="1" t="n">
        <v>0</v>
      </c>
      <c r="H70" s="1" t="n">
        <v>0</v>
      </c>
      <c r="I70" s="1" t="n">
        <v>0</v>
      </c>
      <c r="J70" s="1" t="s">
        <v>307</v>
      </c>
      <c r="K70" s="0" t="n">
        <v>1093</v>
      </c>
      <c r="L70" s="0" t="n">
        <v>10</v>
      </c>
      <c r="M70" s="0" t="n">
        <v>6</v>
      </c>
      <c r="N70" s="1" t="n">
        <v>1344094.16</v>
      </c>
      <c r="O70" s="1" t="n">
        <v>16822627.62</v>
      </c>
      <c r="P70" s="1" t="n">
        <v>7253568.87</v>
      </c>
      <c r="Q70" s="1" t="n">
        <v>0</v>
      </c>
      <c r="R70" s="1" t="n">
        <v>3820795.81</v>
      </c>
      <c r="S70" s="1" t="n">
        <v>0</v>
      </c>
    </row>
    <row r="71" customFormat="false" ht="15" hidden="false" customHeight="false" outlineLevel="0" collapsed="false">
      <c r="A71" s="0" t="n">
        <v>65</v>
      </c>
      <c r="B71" s="0" t="s">
        <v>71</v>
      </c>
      <c r="D71" s="73" t="n">
        <v>2016</v>
      </c>
      <c r="E71" s="1" t="n">
        <v>16.94</v>
      </c>
      <c r="F71" s="1" t="n">
        <v>0</v>
      </c>
      <c r="G71" s="1" t="n">
        <v>0</v>
      </c>
      <c r="H71" s="1" t="n">
        <v>0</v>
      </c>
      <c r="I71" s="1" t="n">
        <v>0</v>
      </c>
      <c r="J71" s="1" t="s">
        <v>308</v>
      </c>
      <c r="K71" s="0" t="n">
        <v>1093</v>
      </c>
      <c r="L71" s="0" t="n">
        <v>10</v>
      </c>
      <c r="M71" s="0" t="n">
        <v>6</v>
      </c>
      <c r="N71" s="1" t="n">
        <v>1521742.17</v>
      </c>
      <c r="O71" s="1" t="n">
        <v>23013913.72</v>
      </c>
      <c r="P71" s="1" t="n">
        <v>6526779.76</v>
      </c>
      <c r="Q71" s="1" t="n">
        <v>0</v>
      </c>
      <c r="R71" s="1" t="n">
        <v>2370255.72</v>
      </c>
      <c r="S71" s="1" t="n">
        <v>0</v>
      </c>
    </row>
    <row r="72" customFormat="false" ht="15" hidden="false" customHeight="false" outlineLevel="0" collapsed="false">
      <c r="A72" s="0" t="n">
        <v>66</v>
      </c>
      <c r="B72" s="0" t="s">
        <v>72</v>
      </c>
      <c r="D72" s="73" t="n">
        <v>2016</v>
      </c>
      <c r="E72" s="1" t="n">
        <v>22.46</v>
      </c>
      <c r="F72" s="1" t="n">
        <v>0</v>
      </c>
      <c r="G72" s="1" t="n">
        <v>0</v>
      </c>
      <c r="H72" s="1" t="n">
        <v>0</v>
      </c>
      <c r="I72" s="1" t="n">
        <v>0</v>
      </c>
      <c r="J72" s="1" t="s">
        <v>309</v>
      </c>
      <c r="K72" s="0" t="n">
        <v>1093</v>
      </c>
      <c r="L72" s="0" t="n">
        <v>10</v>
      </c>
      <c r="M72" s="0" t="n">
        <v>6</v>
      </c>
      <c r="N72" s="1" t="n">
        <v>18989055.6</v>
      </c>
      <c r="O72" s="1" t="n">
        <v>80395576.63</v>
      </c>
      <c r="P72" s="1" t="n">
        <v>38044725.78</v>
      </c>
      <c r="Q72" s="1" t="n">
        <v>264750</v>
      </c>
      <c r="R72" s="1" t="n">
        <v>15721684.94</v>
      </c>
      <c r="S72" s="1" t="n">
        <v>264750</v>
      </c>
    </row>
    <row r="73" customFormat="false" ht="15" hidden="false" customHeight="false" outlineLevel="0" collapsed="false">
      <c r="A73" s="0" t="n">
        <v>67</v>
      </c>
      <c r="B73" s="0" t="s">
        <v>310</v>
      </c>
      <c r="D73" s="73" t="n">
        <v>2016</v>
      </c>
      <c r="E73" s="1" t="n">
        <v>17.7</v>
      </c>
      <c r="F73" s="1" t="n">
        <v>0</v>
      </c>
      <c r="G73" s="1" t="n">
        <v>0</v>
      </c>
      <c r="H73" s="1" t="n">
        <v>0</v>
      </c>
      <c r="I73" s="1" t="n">
        <v>0</v>
      </c>
      <c r="J73" s="1" t="s">
        <v>311</v>
      </c>
      <c r="K73" s="0" t="n">
        <v>1093</v>
      </c>
      <c r="L73" s="0" t="n">
        <v>10</v>
      </c>
      <c r="M73" s="0" t="n">
        <v>6</v>
      </c>
      <c r="N73" s="1" t="n">
        <v>1053228.66</v>
      </c>
      <c r="O73" s="1" t="n">
        <v>13682065.89</v>
      </c>
      <c r="P73" s="1" t="n">
        <v>3131682.12</v>
      </c>
      <c r="Q73" s="1" t="n">
        <v>124049.95</v>
      </c>
      <c r="R73" s="1" t="n">
        <v>647171.51</v>
      </c>
      <c r="S73" s="1" t="n">
        <v>0</v>
      </c>
    </row>
    <row r="74" customFormat="false" ht="15" hidden="false" customHeight="false" outlineLevel="0" collapsed="false">
      <c r="A74" s="0" t="n">
        <v>69</v>
      </c>
      <c r="B74" s="0" t="s">
        <v>73</v>
      </c>
      <c r="D74" s="73" t="n">
        <v>2016</v>
      </c>
      <c r="E74" s="1" t="n">
        <v>26.9</v>
      </c>
      <c r="F74" s="1" t="n">
        <v>0</v>
      </c>
      <c r="G74" s="1" t="n">
        <v>0</v>
      </c>
      <c r="H74" s="1" t="n">
        <v>0</v>
      </c>
      <c r="I74" s="1" t="n">
        <v>0</v>
      </c>
      <c r="J74" s="1" t="s">
        <v>312</v>
      </c>
      <c r="K74" s="0" t="n">
        <v>1093</v>
      </c>
      <c r="L74" s="0" t="n">
        <v>10</v>
      </c>
      <c r="M74" s="0" t="n">
        <v>6</v>
      </c>
      <c r="N74" s="1" t="n">
        <v>366321.8</v>
      </c>
      <c r="O74" s="1" t="n">
        <v>10258207.92</v>
      </c>
      <c r="P74" s="1" t="n">
        <v>4117229.51</v>
      </c>
      <c r="Q74" s="1" t="n">
        <v>52.5</v>
      </c>
      <c r="R74" s="1" t="n">
        <v>1259274</v>
      </c>
      <c r="S74" s="1" t="n">
        <v>52.5</v>
      </c>
    </row>
    <row r="75" customFormat="false" ht="15" hidden="false" customHeight="false" outlineLevel="0" collapsed="false">
      <c r="A75" s="0" t="n">
        <v>70</v>
      </c>
      <c r="B75" s="0" t="s">
        <v>74</v>
      </c>
      <c r="D75" s="73" t="n">
        <v>2016</v>
      </c>
      <c r="E75" s="1" t="n">
        <v>18.02</v>
      </c>
      <c r="F75" s="1" t="n">
        <v>0</v>
      </c>
      <c r="G75" s="1" t="n">
        <v>0</v>
      </c>
      <c r="H75" s="1" t="n">
        <v>0</v>
      </c>
      <c r="I75" s="1" t="n">
        <v>0</v>
      </c>
      <c r="J75" s="1" t="s">
        <v>313</v>
      </c>
      <c r="K75" s="0" t="n">
        <v>1093</v>
      </c>
      <c r="L75" s="0" t="n">
        <v>10</v>
      </c>
      <c r="M75" s="0" t="n">
        <v>6</v>
      </c>
      <c r="N75" s="1" t="n">
        <v>813255.89</v>
      </c>
      <c r="O75" s="1" t="n">
        <v>10570150.65</v>
      </c>
      <c r="P75" s="1" t="n">
        <v>2767666.66</v>
      </c>
      <c r="Q75" s="1" t="n">
        <v>3456.08</v>
      </c>
      <c r="R75" s="1" t="n">
        <v>716471.27</v>
      </c>
      <c r="S75" s="1" t="n">
        <v>3456.08</v>
      </c>
    </row>
    <row r="76" customFormat="false" ht="15" hidden="false" customHeight="false" outlineLevel="0" collapsed="false">
      <c r="A76" s="0" t="n">
        <v>71</v>
      </c>
      <c r="B76" s="0" t="s">
        <v>314</v>
      </c>
      <c r="D76" s="73" t="n">
        <v>2016</v>
      </c>
      <c r="E76" s="1" t="n">
        <v>18.93</v>
      </c>
      <c r="F76" s="1" t="n">
        <v>0</v>
      </c>
      <c r="G76" s="1" t="n">
        <v>0</v>
      </c>
      <c r="H76" s="1" t="n">
        <v>0</v>
      </c>
      <c r="I76" s="1" t="n">
        <v>0</v>
      </c>
      <c r="J76" s="1" t="s">
        <v>315</v>
      </c>
      <c r="K76" s="0" t="n">
        <v>1093</v>
      </c>
      <c r="L76" s="0" t="n">
        <v>10</v>
      </c>
      <c r="M76" s="0" t="n">
        <v>6</v>
      </c>
      <c r="N76" s="1" t="n">
        <v>277772.74</v>
      </c>
      <c r="O76" s="1" t="n">
        <v>10599238.2</v>
      </c>
      <c r="P76" s="1" t="n">
        <v>3237191.01</v>
      </c>
      <c r="Q76" s="1" t="n">
        <v>0</v>
      </c>
      <c r="R76" s="1" t="n">
        <v>1178251.51</v>
      </c>
      <c r="S76" s="1" t="n">
        <v>0</v>
      </c>
    </row>
    <row r="77" customFormat="false" ht="15" hidden="false" customHeight="false" outlineLevel="0" collapsed="false">
      <c r="A77" s="0" t="n">
        <v>72</v>
      </c>
      <c r="B77" s="0" t="s">
        <v>75</v>
      </c>
      <c r="D77" s="73" t="n">
        <v>2016</v>
      </c>
      <c r="E77" s="1" t="n">
        <v>17.77</v>
      </c>
      <c r="F77" s="1" t="n">
        <v>0</v>
      </c>
      <c r="G77" s="1" t="n">
        <v>0</v>
      </c>
      <c r="H77" s="1" t="n">
        <v>0</v>
      </c>
      <c r="I77" s="1" t="n">
        <v>0</v>
      </c>
      <c r="J77" s="1" t="s">
        <v>316</v>
      </c>
      <c r="K77" s="0" t="n">
        <v>1093</v>
      </c>
      <c r="L77" s="0" t="n">
        <v>10</v>
      </c>
      <c r="M77" s="0" t="n">
        <v>6</v>
      </c>
      <c r="N77" s="1" t="n">
        <v>755885.99</v>
      </c>
      <c r="O77" s="1" t="n">
        <v>9544996.35</v>
      </c>
      <c r="P77" s="1" t="n">
        <v>3035970.85</v>
      </c>
      <c r="Q77" s="1" t="n">
        <v>0</v>
      </c>
      <c r="R77" s="1" t="n">
        <v>1205917.44</v>
      </c>
      <c r="S77" s="1" t="n">
        <v>0</v>
      </c>
    </row>
    <row r="78" customFormat="false" ht="15" hidden="false" customHeight="false" outlineLevel="0" collapsed="false">
      <c r="A78" s="0" t="n">
        <v>73</v>
      </c>
      <c r="B78" s="0" t="s">
        <v>76</v>
      </c>
      <c r="D78" s="73" t="n">
        <v>2016</v>
      </c>
      <c r="E78" s="1" t="n">
        <v>15.12</v>
      </c>
      <c r="F78" s="1" t="n">
        <v>0</v>
      </c>
      <c r="G78" s="1" t="n">
        <v>0</v>
      </c>
      <c r="H78" s="1" t="n">
        <v>0</v>
      </c>
      <c r="I78" s="1" t="n">
        <v>0</v>
      </c>
      <c r="J78" s="1" t="s">
        <v>317</v>
      </c>
      <c r="K78" s="0" t="n">
        <v>1093</v>
      </c>
      <c r="L78" s="0" t="n">
        <v>10</v>
      </c>
      <c r="M78" s="0" t="n">
        <v>6</v>
      </c>
      <c r="N78" s="1" t="n">
        <v>382958.3</v>
      </c>
      <c r="O78" s="1" t="n">
        <v>16740941.33</v>
      </c>
      <c r="P78" s="1" t="n">
        <v>3086454.85</v>
      </c>
      <c r="Q78" s="1" t="n">
        <v>81011.06</v>
      </c>
      <c r="R78" s="1" t="n">
        <v>549684.01</v>
      </c>
      <c r="S78" s="1" t="n">
        <v>27797.87</v>
      </c>
    </row>
    <row r="79" customFormat="false" ht="15" hidden="false" customHeight="false" outlineLevel="0" collapsed="false">
      <c r="A79" s="0" t="n">
        <v>74</v>
      </c>
      <c r="B79" s="0" t="s">
        <v>77</v>
      </c>
      <c r="D79" s="73" t="n">
        <v>2016</v>
      </c>
      <c r="E79" s="1" t="n">
        <v>21.79</v>
      </c>
      <c r="F79" s="1" t="n">
        <v>0</v>
      </c>
      <c r="G79" s="1" t="n">
        <v>0</v>
      </c>
      <c r="H79" s="1" t="n">
        <v>0</v>
      </c>
      <c r="I79" s="1" t="n">
        <v>0</v>
      </c>
      <c r="J79" s="1" t="s">
        <v>318</v>
      </c>
      <c r="K79" s="0" t="n">
        <v>1093</v>
      </c>
      <c r="L79" s="0" t="n">
        <v>10</v>
      </c>
      <c r="M79" s="0" t="n">
        <v>6</v>
      </c>
      <c r="N79" s="1" t="n">
        <v>532994.61</v>
      </c>
      <c r="O79" s="1" t="n">
        <v>10201340.1</v>
      </c>
      <c r="P79" s="1" t="n">
        <v>3160777.28</v>
      </c>
      <c r="Q79" s="1" t="n">
        <v>19474.18</v>
      </c>
      <c r="R79" s="1" t="n">
        <v>836251.46</v>
      </c>
      <c r="S79" s="1" t="n">
        <v>4640.4</v>
      </c>
    </row>
    <row r="80" customFormat="false" ht="15" hidden="false" customHeight="false" outlineLevel="0" collapsed="false">
      <c r="A80" s="0" t="n">
        <v>75</v>
      </c>
      <c r="B80" s="0" t="s">
        <v>78</v>
      </c>
      <c r="D80" s="73" t="n">
        <v>2016</v>
      </c>
      <c r="E80" s="1" t="n">
        <v>14.43</v>
      </c>
      <c r="F80" s="1" t="n">
        <v>0</v>
      </c>
      <c r="G80" s="1" t="n">
        <v>0</v>
      </c>
      <c r="H80" s="1" t="n">
        <v>0</v>
      </c>
      <c r="I80" s="1" t="n">
        <v>0</v>
      </c>
      <c r="J80" s="1" t="s">
        <v>319</v>
      </c>
      <c r="K80" s="0" t="n">
        <v>1093</v>
      </c>
      <c r="L80" s="0" t="n">
        <v>10</v>
      </c>
      <c r="M80" s="0" t="n">
        <v>6</v>
      </c>
      <c r="N80" s="1" t="n">
        <v>934481.36</v>
      </c>
      <c r="O80" s="1" t="n">
        <v>10348528.42</v>
      </c>
      <c r="P80" s="1" t="n">
        <v>3748299.85</v>
      </c>
      <c r="Q80" s="1" t="n">
        <v>0</v>
      </c>
      <c r="R80" s="1" t="n">
        <v>2119844.16</v>
      </c>
      <c r="S80" s="1" t="n">
        <v>0</v>
      </c>
    </row>
    <row r="81" customFormat="false" ht="15" hidden="false" customHeight="false" outlineLevel="0" collapsed="false">
      <c r="A81" s="0" t="n">
        <v>76</v>
      </c>
      <c r="B81" s="0" t="s">
        <v>320</v>
      </c>
      <c r="D81" s="73" t="n">
        <v>2016</v>
      </c>
      <c r="E81" s="1" t="n">
        <v>21.36</v>
      </c>
      <c r="F81" s="1" t="n">
        <v>0</v>
      </c>
      <c r="G81" s="1" t="n">
        <v>0</v>
      </c>
      <c r="H81" s="1" t="n">
        <v>0</v>
      </c>
      <c r="I81" s="1" t="n">
        <v>0</v>
      </c>
      <c r="J81" s="1" t="s">
        <v>321</v>
      </c>
      <c r="K81" s="0" t="n">
        <v>1093</v>
      </c>
      <c r="L81" s="0" t="n">
        <v>10</v>
      </c>
      <c r="M81" s="0" t="n">
        <v>6</v>
      </c>
      <c r="N81" s="1" t="n">
        <v>2460661.63</v>
      </c>
      <c r="O81" s="1" t="n">
        <v>15884434.38</v>
      </c>
      <c r="P81" s="1" t="n">
        <v>6758372.18</v>
      </c>
      <c r="Q81" s="1" t="n">
        <v>524524.32</v>
      </c>
      <c r="R81" s="1" t="n">
        <v>2935607.91</v>
      </c>
      <c r="S81" s="1" t="n">
        <v>429655.11</v>
      </c>
    </row>
    <row r="82" customFormat="false" ht="15" hidden="false" customHeight="false" outlineLevel="0" collapsed="false">
      <c r="A82" s="0" t="n">
        <v>77</v>
      </c>
      <c r="B82" s="0" t="s">
        <v>79</v>
      </c>
      <c r="D82" s="73" t="n">
        <v>2016</v>
      </c>
      <c r="E82" s="1" t="n">
        <v>23.05</v>
      </c>
      <c r="F82" s="1" t="n">
        <v>0</v>
      </c>
      <c r="G82" s="1" t="n">
        <v>0</v>
      </c>
      <c r="H82" s="1" t="n">
        <v>0</v>
      </c>
      <c r="I82" s="1" t="n">
        <v>0</v>
      </c>
      <c r="J82" s="1" t="s">
        <v>322</v>
      </c>
      <c r="K82" s="0" t="n">
        <v>1093</v>
      </c>
      <c r="L82" s="0" t="n">
        <v>10</v>
      </c>
      <c r="M82" s="0" t="n">
        <v>6</v>
      </c>
      <c r="N82" s="1" t="n">
        <v>2705433.35</v>
      </c>
      <c r="O82" s="1" t="n">
        <v>12087442.55</v>
      </c>
      <c r="P82" s="1" t="n">
        <v>4449566.05</v>
      </c>
      <c r="Q82" s="1" t="n">
        <v>0</v>
      </c>
      <c r="R82" s="1" t="n">
        <v>1039829.8</v>
      </c>
      <c r="S82" s="1" t="n">
        <v>0</v>
      </c>
    </row>
    <row r="83" customFormat="false" ht="15" hidden="false" customHeight="false" outlineLevel="0" collapsed="false">
      <c r="A83" s="0" t="n">
        <v>78</v>
      </c>
      <c r="B83" s="0" t="s">
        <v>80</v>
      </c>
      <c r="D83" s="73" t="n">
        <v>2016</v>
      </c>
      <c r="E83" s="1" t="n">
        <v>17.96</v>
      </c>
      <c r="F83" s="1" t="n">
        <v>0</v>
      </c>
      <c r="G83" s="1" t="n">
        <v>0</v>
      </c>
      <c r="H83" s="1" t="n">
        <v>0</v>
      </c>
      <c r="I83" s="1" t="n">
        <v>0</v>
      </c>
      <c r="J83" s="1" t="s">
        <v>323</v>
      </c>
      <c r="K83" s="0" t="n">
        <v>1093</v>
      </c>
      <c r="L83" s="0" t="n">
        <v>10</v>
      </c>
      <c r="M83" s="0" t="n">
        <v>6</v>
      </c>
      <c r="N83" s="1" t="n">
        <v>5201201.97</v>
      </c>
      <c r="O83" s="1" t="n">
        <v>25549038.09</v>
      </c>
      <c r="P83" s="1" t="n">
        <v>11325630.22</v>
      </c>
      <c r="Q83" s="1" t="n">
        <v>1861768.64</v>
      </c>
      <c r="R83" s="1" t="n">
        <v>7181655.02</v>
      </c>
      <c r="S83" s="1" t="n">
        <v>482023.29</v>
      </c>
    </row>
    <row r="84" customFormat="false" ht="15" hidden="false" customHeight="false" outlineLevel="0" collapsed="false">
      <c r="A84" s="0" t="n">
        <v>79</v>
      </c>
      <c r="B84" s="0" t="s">
        <v>81</v>
      </c>
      <c r="D84" s="73" t="n">
        <v>2016</v>
      </c>
      <c r="E84" s="1" t="n">
        <v>15</v>
      </c>
      <c r="F84" s="1" t="n">
        <v>0</v>
      </c>
      <c r="G84" s="1" t="n">
        <v>0</v>
      </c>
      <c r="H84" s="1" t="n">
        <v>0</v>
      </c>
      <c r="I84" s="1" t="n">
        <v>0</v>
      </c>
      <c r="J84" s="1" t="s">
        <v>324</v>
      </c>
      <c r="K84" s="0" t="n">
        <v>1093</v>
      </c>
      <c r="L84" s="0" t="n">
        <v>10</v>
      </c>
      <c r="M84" s="0" t="n">
        <v>6</v>
      </c>
      <c r="N84" s="1" t="n">
        <v>594855.2</v>
      </c>
      <c r="O84" s="1" t="n">
        <v>10396424.63</v>
      </c>
      <c r="P84" s="1" t="n">
        <v>3289879.14</v>
      </c>
      <c r="Q84" s="1" t="n">
        <v>469600</v>
      </c>
      <c r="R84" s="1" t="n">
        <v>1662191.87</v>
      </c>
      <c r="S84" s="1" t="n">
        <v>448869.68</v>
      </c>
    </row>
    <row r="85" customFormat="false" ht="15" hidden="false" customHeight="false" outlineLevel="0" collapsed="false">
      <c r="A85" s="0" t="n">
        <v>80</v>
      </c>
      <c r="B85" s="0" t="s">
        <v>82</v>
      </c>
      <c r="D85" s="73" t="n">
        <v>2016</v>
      </c>
      <c r="E85" s="1" t="n">
        <v>8.43</v>
      </c>
      <c r="F85" s="1" t="n">
        <v>0</v>
      </c>
      <c r="G85" s="1" t="n">
        <v>0</v>
      </c>
      <c r="H85" s="1" t="n">
        <v>0</v>
      </c>
      <c r="I85" s="1" t="n">
        <v>0</v>
      </c>
      <c r="J85" s="1" t="s">
        <v>325</v>
      </c>
      <c r="K85" s="0" t="n">
        <v>1093</v>
      </c>
      <c r="L85" s="0" t="n">
        <v>10</v>
      </c>
      <c r="M85" s="0" t="n">
        <v>6</v>
      </c>
      <c r="N85" s="1" t="n">
        <v>481166.04</v>
      </c>
      <c r="O85" s="1" t="n">
        <v>13429821.12</v>
      </c>
      <c r="P85" s="1" t="n">
        <v>4360384.33</v>
      </c>
      <c r="Q85" s="1" t="n">
        <v>262811.4</v>
      </c>
      <c r="R85" s="1" t="n">
        <v>3193583.95</v>
      </c>
      <c r="S85" s="1" t="n">
        <v>257329.06</v>
      </c>
    </row>
    <row r="86" customFormat="false" ht="15" hidden="false" customHeight="false" outlineLevel="0" collapsed="false">
      <c r="A86" s="0" t="n">
        <v>81</v>
      </c>
      <c r="B86" s="0" t="s">
        <v>83</v>
      </c>
      <c r="D86" s="73" t="n">
        <v>2016</v>
      </c>
      <c r="E86" s="1" t="n">
        <v>16.28</v>
      </c>
      <c r="F86" s="1" t="n">
        <v>0</v>
      </c>
      <c r="G86" s="1" t="n">
        <v>0</v>
      </c>
      <c r="H86" s="1" t="n">
        <v>0</v>
      </c>
      <c r="I86" s="1" t="n">
        <v>0</v>
      </c>
      <c r="J86" s="1" t="s">
        <v>326</v>
      </c>
      <c r="K86" s="0" t="n">
        <v>1093</v>
      </c>
      <c r="L86" s="0" t="n">
        <v>10</v>
      </c>
      <c r="M86" s="0" t="n">
        <v>6</v>
      </c>
      <c r="N86" s="1" t="n">
        <v>558337.59</v>
      </c>
      <c r="O86" s="1" t="n">
        <v>11096539.64</v>
      </c>
      <c r="P86" s="1" t="n">
        <v>3938661.36</v>
      </c>
      <c r="Q86" s="1" t="n">
        <v>0</v>
      </c>
      <c r="R86" s="1" t="n">
        <v>2041451.9</v>
      </c>
      <c r="S86" s="1" t="n">
        <v>0</v>
      </c>
    </row>
    <row r="87" customFormat="false" ht="15" hidden="false" customHeight="false" outlineLevel="0" collapsed="false">
      <c r="A87" s="0" t="n">
        <v>82</v>
      </c>
      <c r="B87" s="0" t="s">
        <v>84</v>
      </c>
      <c r="D87" s="73" t="n">
        <v>2016</v>
      </c>
      <c r="E87" s="1" t="n">
        <v>13.78</v>
      </c>
      <c r="F87" s="1" t="n">
        <v>0</v>
      </c>
      <c r="G87" s="1" t="n">
        <v>0</v>
      </c>
      <c r="H87" s="1" t="n">
        <v>0</v>
      </c>
      <c r="I87" s="1" t="n">
        <v>0</v>
      </c>
      <c r="J87" s="1" t="s">
        <v>327</v>
      </c>
      <c r="K87" s="0" t="n">
        <v>1093</v>
      </c>
      <c r="L87" s="0" t="n">
        <v>10</v>
      </c>
      <c r="M87" s="0" t="n">
        <v>6</v>
      </c>
      <c r="N87" s="1" t="n">
        <v>1145649.21</v>
      </c>
      <c r="O87" s="1" t="n">
        <v>16116325.23</v>
      </c>
      <c r="P87" s="1" t="n">
        <v>6558230.87</v>
      </c>
      <c r="Q87" s="1" t="n">
        <v>47445.94</v>
      </c>
      <c r="R87" s="1" t="n">
        <v>4179935.34</v>
      </c>
      <c r="S87" s="1" t="n">
        <v>47445.94</v>
      </c>
    </row>
    <row r="88" customFormat="false" ht="15" hidden="false" customHeight="false" outlineLevel="0" collapsed="false">
      <c r="A88" s="0" t="n">
        <v>83</v>
      </c>
      <c r="B88" s="0" t="s">
        <v>85</v>
      </c>
      <c r="D88" s="73" t="n">
        <v>2016</v>
      </c>
      <c r="E88" s="1" t="n">
        <v>9.81</v>
      </c>
      <c r="F88" s="1" t="n">
        <v>0</v>
      </c>
      <c r="G88" s="1" t="n">
        <v>0</v>
      </c>
      <c r="H88" s="1" t="n">
        <v>0</v>
      </c>
      <c r="I88" s="1" t="n">
        <v>0</v>
      </c>
      <c r="J88" s="1" t="s">
        <v>328</v>
      </c>
      <c r="K88" s="0" t="n">
        <v>1093</v>
      </c>
      <c r="L88" s="0" t="n">
        <v>10</v>
      </c>
      <c r="M88" s="0" t="n">
        <v>6</v>
      </c>
      <c r="N88" s="1" t="n">
        <v>1074827.16</v>
      </c>
      <c r="O88" s="1" t="n">
        <v>18011314.47</v>
      </c>
      <c r="P88" s="1" t="n">
        <v>5578854.98</v>
      </c>
      <c r="Q88" s="1" t="n">
        <v>298646.08</v>
      </c>
      <c r="R88" s="1" t="n">
        <v>3718819.04</v>
      </c>
      <c r="S88" s="1" t="n">
        <v>286849.78</v>
      </c>
    </row>
    <row r="89" customFormat="false" ht="15" hidden="false" customHeight="false" outlineLevel="0" collapsed="false">
      <c r="A89" s="0" t="n">
        <v>84</v>
      </c>
      <c r="B89" s="0" t="s">
        <v>86</v>
      </c>
      <c r="D89" s="73" t="n">
        <v>2016</v>
      </c>
      <c r="E89" s="1" t="n">
        <v>13.66</v>
      </c>
      <c r="F89" s="1" t="n">
        <v>0</v>
      </c>
      <c r="G89" s="1" t="n">
        <v>0</v>
      </c>
      <c r="H89" s="1" t="n">
        <v>0</v>
      </c>
      <c r="I89" s="1" t="n">
        <v>0</v>
      </c>
      <c r="J89" s="1" t="s">
        <v>329</v>
      </c>
      <c r="K89" s="0" t="n">
        <v>1093</v>
      </c>
      <c r="L89" s="0" t="n">
        <v>10</v>
      </c>
      <c r="M89" s="0" t="n">
        <v>6</v>
      </c>
      <c r="N89" s="1" t="n">
        <v>29042085.26</v>
      </c>
      <c r="O89" s="1" t="n">
        <v>76292279.29</v>
      </c>
      <c r="P89" s="1" t="n">
        <v>56147273.05</v>
      </c>
      <c r="Q89" s="1" t="n">
        <v>764614.47</v>
      </c>
      <c r="R89" s="1" t="n">
        <v>41753969.27</v>
      </c>
      <c r="S89" s="1" t="n">
        <v>764614.47</v>
      </c>
    </row>
    <row r="90" customFormat="false" ht="15" hidden="false" customHeight="false" outlineLevel="0" collapsed="false">
      <c r="A90" s="0" t="n">
        <v>85</v>
      </c>
      <c r="B90" s="0" t="s">
        <v>330</v>
      </c>
      <c r="D90" s="73" t="n">
        <v>2016</v>
      </c>
      <c r="E90" s="1" t="n">
        <v>14.39</v>
      </c>
      <c r="F90" s="1" t="n">
        <v>0</v>
      </c>
      <c r="G90" s="1" t="n">
        <v>0</v>
      </c>
      <c r="H90" s="1" t="n">
        <v>0</v>
      </c>
      <c r="I90" s="1" t="n">
        <v>0</v>
      </c>
      <c r="J90" s="1" t="s">
        <v>331</v>
      </c>
      <c r="K90" s="0" t="n">
        <v>1093</v>
      </c>
      <c r="L90" s="0" t="n">
        <v>10</v>
      </c>
      <c r="M90" s="0" t="n">
        <v>6</v>
      </c>
      <c r="N90" s="1" t="n">
        <v>334722.49</v>
      </c>
      <c r="O90" s="1" t="n">
        <v>12442615.93</v>
      </c>
      <c r="P90" s="1" t="n">
        <v>3801721.97</v>
      </c>
      <c r="Q90" s="1" t="n">
        <v>0</v>
      </c>
      <c r="R90" s="1" t="n">
        <v>1963463.09</v>
      </c>
      <c r="S90" s="1" t="n">
        <v>0</v>
      </c>
    </row>
    <row r="91" customFormat="false" ht="15" hidden="false" customHeight="false" outlineLevel="0" collapsed="false">
      <c r="A91" s="0" t="n">
        <v>475</v>
      </c>
      <c r="B91" s="0" t="s">
        <v>87</v>
      </c>
      <c r="D91" s="73" t="n">
        <v>2016</v>
      </c>
      <c r="E91" s="1" t="n">
        <v>15.95</v>
      </c>
      <c r="F91" s="1" t="n">
        <v>0</v>
      </c>
      <c r="G91" s="1" t="n">
        <v>0</v>
      </c>
      <c r="H91" s="1" t="n">
        <v>0</v>
      </c>
      <c r="I91" s="1" t="n">
        <v>0</v>
      </c>
      <c r="J91" s="1" t="s">
        <v>332</v>
      </c>
      <c r="K91" s="0" t="n">
        <v>1093</v>
      </c>
      <c r="L91" s="0" t="n">
        <v>10</v>
      </c>
      <c r="M91" s="0" t="n">
        <v>6</v>
      </c>
      <c r="N91" s="1" t="n">
        <v>501678.91</v>
      </c>
      <c r="O91" s="1" t="n">
        <v>13502038.35</v>
      </c>
      <c r="P91" s="1" t="n">
        <v>3566078.38</v>
      </c>
      <c r="Q91" s="1" t="n">
        <v>0</v>
      </c>
      <c r="R91" s="1" t="n">
        <v>1332708.94</v>
      </c>
      <c r="S91" s="1" t="n">
        <v>0</v>
      </c>
    </row>
    <row r="92" customFormat="false" ht="15" hidden="false" customHeight="false" outlineLevel="0" collapsed="false">
      <c r="A92" s="0" t="n">
        <v>86</v>
      </c>
      <c r="B92" s="0" t="s">
        <v>88</v>
      </c>
      <c r="D92" s="73" t="n">
        <v>2016</v>
      </c>
      <c r="E92" s="1" t="n">
        <v>17.23</v>
      </c>
      <c r="F92" s="1" t="n">
        <v>0</v>
      </c>
      <c r="G92" s="1" t="n">
        <v>0</v>
      </c>
      <c r="H92" s="1" t="n">
        <v>0</v>
      </c>
      <c r="I92" s="1" t="n">
        <v>0</v>
      </c>
      <c r="J92" s="1" t="s">
        <v>333</v>
      </c>
      <c r="K92" s="0" t="n">
        <v>1093</v>
      </c>
      <c r="L92" s="0" t="n">
        <v>10</v>
      </c>
      <c r="M92" s="0" t="n">
        <v>6</v>
      </c>
      <c r="N92" s="1" t="n">
        <v>2834326.69</v>
      </c>
      <c r="O92" s="1" t="n">
        <v>18476243.44</v>
      </c>
      <c r="P92" s="1" t="n">
        <v>6880951.47</v>
      </c>
      <c r="Q92" s="1" t="n">
        <v>57374.94</v>
      </c>
      <c r="R92" s="1" t="n">
        <v>3208337.96</v>
      </c>
      <c r="S92" s="1" t="n">
        <v>57368.91</v>
      </c>
    </row>
    <row r="93" customFormat="false" ht="15" hidden="false" customHeight="false" outlineLevel="0" collapsed="false">
      <c r="A93" s="0" t="n">
        <v>87</v>
      </c>
      <c r="B93" s="0" t="s">
        <v>89</v>
      </c>
      <c r="D93" s="73" t="n">
        <v>2016</v>
      </c>
      <c r="E93" s="1" t="n">
        <v>15.4</v>
      </c>
      <c r="F93" s="1" t="n">
        <v>0</v>
      </c>
      <c r="G93" s="1" t="n">
        <v>0</v>
      </c>
      <c r="H93" s="1" t="n">
        <v>0</v>
      </c>
      <c r="I93" s="1" t="n">
        <v>0</v>
      </c>
      <c r="J93" s="1" t="s">
        <v>334</v>
      </c>
      <c r="K93" s="0" t="n">
        <v>1093</v>
      </c>
      <c r="L93" s="0" t="n">
        <v>10</v>
      </c>
      <c r="M93" s="0" t="n">
        <v>6</v>
      </c>
      <c r="N93" s="1" t="n">
        <v>842380.28</v>
      </c>
      <c r="O93" s="1" t="n">
        <v>11048343.54</v>
      </c>
      <c r="P93" s="1" t="n">
        <v>3744352.75</v>
      </c>
      <c r="Q93" s="1" t="n">
        <v>57481.79</v>
      </c>
      <c r="R93" s="1" t="n">
        <v>1952078.04</v>
      </c>
      <c r="S93" s="1" t="n">
        <v>18644.79</v>
      </c>
    </row>
    <row r="94" customFormat="false" ht="15" hidden="false" customHeight="false" outlineLevel="0" collapsed="false">
      <c r="A94" s="0" t="n">
        <v>88</v>
      </c>
      <c r="B94" s="0" t="s">
        <v>90</v>
      </c>
      <c r="D94" s="73" t="n">
        <v>2016</v>
      </c>
      <c r="E94" s="1" t="n">
        <v>22.22</v>
      </c>
      <c r="F94" s="1" t="n">
        <v>0</v>
      </c>
      <c r="G94" s="1" t="n">
        <v>0</v>
      </c>
      <c r="H94" s="1" t="n">
        <v>0</v>
      </c>
      <c r="I94" s="1" t="n">
        <v>0</v>
      </c>
      <c r="J94" s="1" t="s">
        <v>335</v>
      </c>
      <c r="K94" s="0" t="n">
        <v>1093</v>
      </c>
      <c r="L94" s="0" t="n">
        <v>10</v>
      </c>
      <c r="M94" s="0" t="n">
        <v>6</v>
      </c>
      <c r="N94" s="1" t="n">
        <v>23719048.06</v>
      </c>
      <c r="O94" s="1" t="n">
        <v>65985349.35</v>
      </c>
      <c r="P94" s="1" t="n">
        <v>40746428.42</v>
      </c>
      <c r="Q94" s="1" t="n">
        <v>10867.49</v>
      </c>
      <c r="R94" s="1" t="n">
        <v>20815159.36</v>
      </c>
      <c r="S94" s="1" t="n">
        <v>10867.49</v>
      </c>
    </row>
    <row r="95" customFormat="false" ht="15" hidden="false" customHeight="false" outlineLevel="0" collapsed="false">
      <c r="A95" s="0" t="n">
        <v>89</v>
      </c>
      <c r="B95" s="0" t="s">
        <v>91</v>
      </c>
      <c r="D95" s="73" t="n">
        <v>2016</v>
      </c>
      <c r="E95" s="1" t="n">
        <v>20</v>
      </c>
      <c r="F95" s="1" t="n">
        <v>0</v>
      </c>
      <c r="G95" s="1" t="n">
        <v>0</v>
      </c>
      <c r="H95" s="1" t="n">
        <v>0</v>
      </c>
      <c r="I95" s="1" t="n">
        <v>0</v>
      </c>
      <c r="J95" s="1" t="s">
        <v>336</v>
      </c>
      <c r="K95" s="0" t="n">
        <v>1093</v>
      </c>
      <c r="L95" s="0" t="n">
        <v>10</v>
      </c>
      <c r="M95" s="0" t="n">
        <v>6</v>
      </c>
      <c r="N95" s="1" t="n">
        <v>1263199596.15</v>
      </c>
      <c r="O95" s="1" t="n">
        <v>1113661723.35</v>
      </c>
      <c r="P95" s="1" t="n">
        <v>1171995965.92</v>
      </c>
      <c r="Q95" s="1" t="n">
        <v>1006695.9</v>
      </c>
      <c r="R95" s="1" t="n">
        <v>696614112.63</v>
      </c>
      <c r="S95" s="1" t="n">
        <v>1006695.9</v>
      </c>
    </row>
    <row r="96" customFormat="false" ht="15" hidden="false" customHeight="false" outlineLevel="0" collapsed="false">
      <c r="A96" s="0" t="n">
        <v>99</v>
      </c>
      <c r="B96" s="0" t="s">
        <v>92</v>
      </c>
      <c r="D96" s="73" t="n">
        <v>2016</v>
      </c>
      <c r="E96" s="1" t="n">
        <v>18.24</v>
      </c>
      <c r="F96" s="1" t="n">
        <v>0</v>
      </c>
      <c r="G96" s="1" t="n">
        <v>0</v>
      </c>
      <c r="H96" s="1" t="n">
        <v>0</v>
      </c>
      <c r="I96" s="1" t="n">
        <v>0</v>
      </c>
      <c r="J96" s="1" t="s">
        <v>337</v>
      </c>
      <c r="K96" s="0" t="n">
        <v>1093</v>
      </c>
      <c r="L96" s="0" t="n">
        <v>10</v>
      </c>
      <c r="M96" s="0" t="n">
        <v>6</v>
      </c>
      <c r="N96" s="1" t="n">
        <v>13571740.67</v>
      </c>
      <c r="O96" s="1" t="n">
        <v>34535716.14</v>
      </c>
      <c r="P96" s="1" t="n">
        <v>16540692.82</v>
      </c>
      <c r="Q96" s="1" t="n">
        <v>31191.66</v>
      </c>
      <c r="R96" s="1" t="n">
        <v>7767639.03</v>
      </c>
      <c r="S96" s="1" t="n">
        <v>31191.66</v>
      </c>
    </row>
    <row r="97" customFormat="false" ht="15" hidden="false" customHeight="false" outlineLevel="0" collapsed="false">
      <c r="A97" s="0" t="n">
        <v>100</v>
      </c>
      <c r="B97" s="0" t="s">
        <v>93</v>
      </c>
      <c r="D97" s="73" t="n">
        <v>2016</v>
      </c>
      <c r="E97" s="1" t="n">
        <v>15.28</v>
      </c>
      <c r="F97" s="1" t="n">
        <v>0</v>
      </c>
      <c r="G97" s="1" t="n">
        <v>0</v>
      </c>
      <c r="H97" s="1" t="n">
        <v>0</v>
      </c>
      <c r="I97" s="1" t="n">
        <v>0</v>
      </c>
      <c r="J97" s="1" t="s">
        <v>338</v>
      </c>
      <c r="K97" s="0" t="n">
        <v>1093</v>
      </c>
      <c r="L97" s="0" t="n">
        <v>10</v>
      </c>
      <c r="M97" s="0" t="n">
        <v>6</v>
      </c>
      <c r="N97" s="1" t="n">
        <v>3556995.9</v>
      </c>
      <c r="O97" s="1" t="n">
        <v>31209844.01</v>
      </c>
      <c r="P97" s="1" t="n">
        <v>25371477.73</v>
      </c>
      <c r="Q97" s="1" t="n">
        <v>0</v>
      </c>
      <c r="R97" s="1" t="n">
        <v>20058661.17</v>
      </c>
      <c r="S97" s="1" t="n">
        <v>0</v>
      </c>
    </row>
    <row r="98" customFormat="false" ht="15" hidden="false" customHeight="false" outlineLevel="0" collapsed="false">
      <c r="A98" s="0" t="n">
        <v>101</v>
      </c>
      <c r="B98" s="0" t="s">
        <v>94</v>
      </c>
      <c r="D98" s="73" t="n">
        <v>2016</v>
      </c>
      <c r="E98" s="1" t="n">
        <v>16.87</v>
      </c>
      <c r="F98" s="1" t="n">
        <v>0</v>
      </c>
      <c r="G98" s="1" t="n">
        <v>0</v>
      </c>
      <c r="H98" s="1" t="n">
        <v>0</v>
      </c>
      <c r="I98" s="1" t="n">
        <v>0</v>
      </c>
      <c r="J98" s="1" t="s">
        <v>339</v>
      </c>
      <c r="K98" s="0" t="n">
        <v>1093</v>
      </c>
      <c r="L98" s="0" t="n">
        <v>10</v>
      </c>
      <c r="M98" s="0" t="n">
        <v>6</v>
      </c>
      <c r="N98" s="1" t="n">
        <v>13148704.47</v>
      </c>
      <c r="O98" s="1" t="n">
        <v>61364099.44</v>
      </c>
      <c r="P98" s="1" t="n">
        <v>21699513.04</v>
      </c>
      <c r="Q98" s="1" t="n">
        <v>4800</v>
      </c>
      <c r="R98" s="1" t="n">
        <v>9129266.87</v>
      </c>
      <c r="S98" s="1" t="n">
        <v>4800</v>
      </c>
    </row>
    <row r="99" customFormat="false" ht="15" hidden="false" customHeight="false" outlineLevel="0" collapsed="false">
      <c r="A99" s="0" t="n">
        <v>102</v>
      </c>
      <c r="B99" s="0" t="s">
        <v>95</v>
      </c>
      <c r="D99" s="73" t="n">
        <v>2016</v>
      </c>
      <c r="E99" s="1" t="n">
        <v>19</v>
      </c>
      <c r="F99" s="1" t="n">
        <v>0</v>
      </c>
      <c r="G99" s="1" t="n">
        <v>0</v>
      </c>
      <c r="H99" s="1" t="n">
        <v>0</v>
      </c>
      <c r="I99" s="1" t="n">
        <v>0</v>
      </c>
      <c r="J99" s="1" t="s">
        <v>340</v>
      </c>
      <c r="K99" s="0" t="n">
        <v>1093</v>
      </c>
      <c r="L99" s="0" t="n">
        <v>10</v>
      </c>
      <c r="M99" s="0" t="n">
        <v>6</v>
      </c>
      <c r="N99" s="1" t="n">
        <v>1302702.97</v>
      </c>
      <c r="O99" s="1" t="n">
        <v>14552092.56</v>
      </c>
      <c r="P99" s="1" t="n">
        <v>4149664.11</v>
      </c>
      <c r="Q99" s="1" t="n">
        <v>0</v>
      </c>
      <c r="R99" s="1" t="n">
        <v>1137949.01</v>
      </c>
      <c r="S99" s="1" t="n">
        <v>0</v>
      </c>
    </row>
    <row r="100" customFormat="false" ht="15" hidden="false" customHeight="false" outlineLevel="0" collapsed="false">
      <c r="A100" s="0" t="n">
        <v>103</v>
      </c>
      <c r="B100" s="0" t="s">
        <v>96</v>
      </c>
      <c r="D100" s="73" t="n">
        <v>2016</v>
      </c>
      <c r="E100" s="1" t="n">
        <v>12.5</v>
      </c>
      <c r="F100" s="1" t="n">
        <v>0</v>
      </c>
      <c r="G100" s="1" t="n">
        <v>0</v>
      </c>
      <c r="H100" s="1" t="n">
        <v>0</v>
      </c>
      <c r="I100" s="1" t="n">
        <v>0</v>
      </c>
      <c r="J100" s="1" t="s">
        <v>341</v>
      </c>
      <c r="K100" s="0" t="n">
        <v>1093</v>
      </c>
      <c r="L100" s="0" t="n">
        <v>10</v>
      </c>
      <c r="M100" s="0" t="n">
        <v>6</v>
      </c>
      <c r="N100" s="1" t="n">
        <v>2803031.68</v>
      </c>
      <c r="O100" s="1" t="n">
        <v>17819223.81</v>
      </c>
      <c r="P100" s="1" t="n">
        <v>9262191.11</v>
      </c>
      <c r="Q100" s="1" t="n">
        <v>186745.46</v>
      </c>
      <c r="R100" s="1" t="n">
        <v>6774751.29</v>
      </c>
      <c r="S100" s="1" t="n">
        <v>97329.57</v>
      </c>
    </row>
    <row r="101" customFormat="false" ht="15" hidden="false" customHeight="false" outlineLevel="0" collapsed="false">
      <c r="A101" s="0" t="n">
        <v>280</v>
      </c>
      <c r="B101" s="0" t="s">
        <v>97</v>
      </c>
      <c r="D101" s="73" t="n">
        <v>2016</v>
      </c>
      <c r="E101" s="1" t="n">
        <v>17.2</v>
      </c>
      <c r="F101" s="1" t="n">
        <v>0</v>
      </c>
      <c r="G101" s="1" t="n">
        <v>0</v>
      </c>
      <c r="H101" s="1" t="n">
        <v>0</v>
      </c>
      <c r="I101" s="1" t="n">
        <v>0</v>
      </c>
      <c r="J101" s="1" t="s">
        <v>342</v>
      </c>
      <c r="K101" s="0" t="n">
        <v>1093</v>
      </c>
      <c r="L101" s="0" t="n">
        <v>10</v>
      </c>
      <c r="M101" s="0" t="n">
        <v>6</v>
      </c>
      <c r="N101" s="1" t="n">
        <v>421889.23</v>
      </c>
      <c r="O101" s="1" t="n">
        <v>9176669.3</v>
      </c>
      <c r="P101" s="1" t="n">
        <v>2192906.09</v>
      </c>
      <c r="Q101" s="1" t="n">
        <v>0</v>
      </c>
      <c r="R101" s="1" t="n">
        <v>541501.03</v>
      </c>
      <c r="S101" s="1" t="n">
        <v>0</v>
      </c>
    </row>
    <row r="102" customFormat="false" ht="15" hidden="false" customHeight="false" outlineLevel="0" collapsed="false">
      <c r="A102" s="0" t="n">
        <v>104</v>
      </c>
      <c r="B102" s="0" t="s">
        <v>343</v>
      </c>
      <c r="D102" s="73" t="n">
        <v>2016</v>
      </c>
      <c r="E102" s="1" t="n">
        <v>16.26</v>
      </c>
      <c r="F102" s="1" t="n">
        <v>0</v>
      </c>
      <c r="G102" s="1" t="n">
        <v>0</v>
      </c>
      <c r="H102" s="1" t="n">
        <v>0</v>
      </c>
      <c r="I102" s="1" t="n">
        <v>0</v>
      </c>
      <c r="J102" s="1" t="s">
        <v>344</v>
      </c>
      <c r="K102" s="0" t="n">
        <v>1093</v>
      </c>
      <c r="L102" s="0" t="n">
        <v>10</v>
      </c>
      <c r="M102" s="0" t="n">
        <v>6</v>
      </c>
      <c r="N102" s="1" t="n">
        <v>745101.09</v>
      </c>
      <c r="O102" s="1" t="n">
        <v>12390663.42</v>
      </c>
      <c r="P102" s="1" t="n">
        <v>3488064.43</v>
      </c>
      <c r="Q102" s="1" t="n">
        <v>2734</v>
      </c>
      <c r="R102" s="1" t="n">
        <v>1353112.35</v>
      </c>
      <c r="S102" s="1" t="n">
        <v>2304</v>
      </c>
    </row>
    <row r="103" customFormat="false" ht="15" hidden="false" customHeight="false" outlineLevel="0" collapsed="false">
      <c r="A103" s="0" t="n">
        <v>105</v>
      </c>
      <c r="B103" s="0" t="s">
        <v>345</v>
      </c>
      <c r="D103" s="73" t="n">
        <v>2016</v>
      </c>
      <c r="E103" s="1" t="n">
        <v>16.52</v>
      </c>
      <c r="F103" s="1" t="n">
        <v>0</v>
      </c>
      <c r="G103" s="1" t="n">
        <v>0</v>
      </c>
      <c r="H103" s="1" t="n">
        <v>0</v>
      </c>
      <c r="I103" s="1" t="n">
        <v>0</v>
      </c>
      <c r="J103" s="1" t="s">
        <v>346</v>
      </c>
      <c r="K103" s="0" t="n">
        <v>1093</v>
      </c>
      <c r="L103" s="0" t="n">
        <v>10</v>
      </c>
      <c r="M103" s="0" t="n">
        <v>6</v>
      </c>
      <c r="N103" s="1" t="n">
        <v>1143456.09</v>
      </c>
      <c r="O103" s="1" t="n">
        <v>9662304.53</v>
      </c>
      <c r="P103" s="1" t="n">
        <v>2768835.95</v>
      </c>
      <c r="Q103" s="1" t="n">
        <v>155224.41</v>
      </c>
      <c r="R103" s="1" t="n">
        <v>1060135.67</v>
      </c>
      <c r="S103" s="1" t="n">
        <v>79082.5</v>
      </c>
    </row>
    <row r="104" customFormat="false" ht="15" hidden="false" customHeight="false" outlineLevel="0" collapsed="false">
      <c r="A104" s="0" t="n">
        <v>106</v>
      </c>
      <c r="B104" s="0" t="s">
        <v>98</v>
      </c>
      <c r="D104" s="73" t="n">
        <v>2016</v>
      </c>
      <c r="E104" s="1" t="n">
        <v>15.22</v>
      </c>
      <c r="F104" s="1" t="n">
        <v>0</v>
      </c>
      <c r="G104" s="1" t="n">
        <v>0</v>
      </c>
      <c r="H104" s="1" t="n">
        <v>0</v>
      </c>
      <c r="I104" s="1" t="n">
        <v>0</v>
      </c>
      <c r="J104" s="1" t="s">
        <v>347</v>
      </c>
      <c r="K104" s="0" t="n">
        <v>1093</v>
      </c>
      <c r="L104" s="0" t="n">
        <v>10</v>
      </c>
      <c r="M104" s="0" t="n">
        <v>6</v>
      </c>
      <c r="N104" s="1" t="n">
        <v>169267.6</v>
      </c>
      <c r="O104" s="1" t="n">
        <v>10473048.59</v>
      </c>
      <c r="P104" s="1" t="n">
        <v>3657260.82</v>
      </c>
      <c r="Q104" s="1" t="n">
        <v>2170</v>
      </c>
      <c r="R104" s="1" t="n">
        <v>2037781.48</v>
      </c>
      <c r="S104" s="1" t="n">
        <v>2170</v>
      </c>
    </row>
    <row r="105" customFormat="false" ht="15" hidden="false" customHeight="false" outlineLevel="0" collapsed="false">
      <c r="A105" s="0" t="n">
        <v>107</v>
      </c>
      <c r="B105" s="0" t="s">
        <v>99</v>
      </c>
      <c r="D105" s="73" t="n">
        <v>2016</v>
      </c>
      <c r="E105" s="1" t="n">
        <v>23.87</v>
      </c>
      <c r="F105" s="1" t="n">
        <v>0</v>
      </c>
      <c r="G105" s="1" t="n">
        <v>0</v>
      </c>
      <c r="H105" s="1" t="n">
        <v>0</v>
      </c>
      <c r="I105" s="1" t="n">
        <v>0</v>
      </c>
      <c r="J105" s="1" t="s">
        <v>348</v>
      </c>
      <c r="K105" s="0" t="n">
        <v>1093</v>
      </c>
      <c r="L105" s="0" t="n">
        <v>10</v>
      </c>
      <c r="M105" s="0" t="n">
        <v>6</v>
      </c>
      <c r="N105" s="1" t="n">
        <v>9183536.88</v>
      </c>
      <c r="O105" s="1" t="n">
        <v>28015071.18</v>
      </c>
      <c r="P105" s="1" t="n">
        <v>13417823.09</v>
      </c>
      <c r="Q105" s="1" t="n">
        <v>169878.72</v>
      </c>
      <c r="R105" s="1" t="n">
        <v>4652880.39</v>
      </c>
      <c r="S105" s="1" t="n">
        <v>55850</v>
      </c>
    </row>
    <row r="106" customFormat="false" ht="15" hidden="false" customHeight="false" outlineLevel="0" collapsed="false">
      <c r="A106" s="0" t="n">
        <v>108</v>
      </c>
      <c r="B106" s="0" t="s">
        <v>100</v>
      </c>
      <c r="D106" s="73" t="n">
        <v>2016</v>
      </c>
      <c r="E106" s="1" t="n">
        <v>22.05</v>
      </c>
      <c r="F106" s="1" t="n">
        <v>0</v>
      </c>
      <c r="G106" s="1" t="n">
        <v>0</v>
      </c>
      <c r="H106" s="1" t="n">
        <v>0</v>
      </c>
      <c r="I106" s="1" t="n">
        <v>0</v>
      </c>
      <c r="J106" s="1" t="s">
        <v>349</v>
      </c>
      <c r="K106" s="0" t="n">
        <v>1093</v>
      </c>
      <c r="L106" s="0" t="n">
        <v>10</v>
      </c>
      <c r="M106" s="0" t="n">
        <v>6</v>
      </c>
      <c r="N106" s="1" t="n">
        <v>269507.35</v>
      </c>
      <c r="O106" s="1" t="n">
        <v>12154710.84</v>
      </c>
      <c r="P106" s="1" t="n">
        <v>4158384.2</v>
      </c>
      <c r="Q106" s="1" t="n">
        <v>0</v>
      </c>
      <c r="R106" s="1" t="n">
        <v>1419390.83</v>
      </c>
      <c r="S106" s="1" t="n">
        <v>0</v>
      </c>
    </row>
    <row r="107" customFormat="false" ht="15" hidden="false" customHeight="false" outlineLevel="0" collapsed="false">
      <c r="A107" s="0" t="n">
        <v>109</v>
      </c>
      <c r="B107" s="0" t="s">
        <v>101</v>
      </c>
      <c r="D107" s="73" t="n">
        <v>2016</v>
      </c>
      <c r="E107" s="1" t="n">
        <v>20.22</v>
      </c>
      <c r="F107" s="1" t="n">
        <v>0</v>
      </c>
      <c r="G107" s="1" t="n">
        <v>0</v>
      </c>
      <c r="H107" s="1" t="n">
        <v>0</v>
      </c>
      <c r="I107" s="1" t="n">
        <v>0</v>
      </c>
      <c r="J107" s="1" t="s">
        <v>350</v>
      </c>
      <c r="K107" s="0" t="n">
        <v>1093</v>
      </c>
      <c r="L107" s="0" t="n">
        <v>10</v>
      </c>
      <c r="M107" s="0" t="n">
        <v>6</v>
      </c>
      <c r="N107" s="1" t="n">
        <v>1280401.67</v>
      </c>
      <c r="O107" s="1" t="n">
        <v>14943010.47</v>
      </c>
      <c r="P107" s="1" t="n">
        <v>6212952.17</v>
      </c>
      <c r="Q107" s="1" t="n">
        <v>0</v>
      </c>
      <c r="R107" s="1" t="n">
        <v>2932732.47</v>
      </c>
      <c r="S107" s="1" t="n">
        <v>0</v>
      </c>
    </row>
    <row r="108" customFormat="false" ht="15" hidden="false" customHeight="false" outlineLevel="0" collapsed="false">
      <c r="A108" s="0" t="n">
        <v>295</v>
      </c>
      <c r="B108" s="0" t="s">
        <v>102</v>
      </c>
      <c r="D108" s="73" t="n">
        <v>2016</v>
      </c>
      <c r="E108" s="1" t="n">
        <v>19.3</v>
      </c>
      <c r="F108" s="1" t="n">
        <v>0</v>
      </c>
      <c r="G108" s="1" t="n">
        <v>0</v>
      </c>
      <c r="H108" s="1" t="n">
        <v>0</v>
      </c>
      <c r="I108" s="1" t="n">
        <v>0</v>
      </c>
      <c r="J108" s="1" t="s">
        <v>351</v>
      </c>
      <c r="K108" s="0" t="n">
        <v>1093</v>
      </c>
      <c r="L108" s="0" t="n">
        <v>10</v>
      </c>
      <c r="M108" s="0" t="n">
        <v>6</v>
      </c>
      <c r="N108" s="1" t="n">
        <v>1934341.34</v>
      </c>
      <c r="O108" s="1" t="n">
        <v>12996620.74</v>
      </c>
      <c r="P108" s="1" t="n">
        <v>4164591.35</v>
      </c>
      <c r="Q108" s="1" t="n">
        <v>147.96</v>
      </c>
      <c r="R108" s="1" t="n">
        <v>1282332.15</v>
      </c>
      <c r="S108" s="1" t="n">
        <v>147.96</v>
      </c>
    </row>
    <row r="109" customFormat="false" ht="15" hidden="false" customHeight="false" outlineLevel="0" collapsed="false">
      <c r="A109" s="0" t="n">
        <v>110</v>
      </c>
      <c r="B109" s="0" t="s">
        <v>103</v>
      </c>
      <c r="D109" s="73" t="n">
        <v>2016</v>
      </c>
      <c r="E109" s="1" t="n">
        <v>15.84</v>
      </c>
      <c r="F109" s="1" t="n">
        <v>0</v>
      </c>
      <c r="G109" s="1" t="n">
        <v>0</v>
      </c>
      <c r="H109" s="1" t="n">
        <v>0</v>
      </c>
      <c r="I109" s="1" t="n">
        <v>0</v>
      </c>
      <c r="J109" s="1" t="s">
        <v>352</v>
      </c>
      <c r="K109" s="0" t="n">
        <v>1093</v>
      </c>
      <c r="L109" s="0" t="n">
        <v>10</v>
      </c>
      <c r="M109" s="0" t="n">
        <v>6</v>
      </c>
      <c r="N109" s="1" t="n">
        <v>2078700.1</v>
      </c>
      <c r="O109" s="1" t="n">
        <v>21565170.36</v>
      </c>
      <c r="P109" s="1" t="n">
        <v>8243238.98</v>
      </c>
      <c r="Q109" s="1" t="n">
        <v>0</v>
      </c>
      <c r="R109" s="1" t="n">
        <v>4497765.86</v>
      </c>
      <c r="S109" s="1" t="n">
        <v>0</v>
      </c>
    </row>
    <row r="110" customFormat="false" ht="15" hidden="false" customHeight="false" outlineLevel="0" collapsed="false">
      <c r="A110" s="0" t="n">
        <v>111</v>
      </c>
      <c r="B110" s="0" t="s">
        <v>104</v>
      </c>
      <c r="D110" s="73" t="n">
        <v>2016</v>
      </c>
      <c r="E110" s="1" t="n">
        <v>15.76</v>
      </c>
      <c r="F110" s="1" t="n">
        <v>0</v>
      </c>
      <c r="G110" s="1" t="n">
        <v>0</v>
      </c>
      <c r="H110" s="1" t="n">
        <v>0</v>
      </c>
      <c r="I110" s="1" t="n">
        <v>0</v>
      </c>
      <c r="J110" s="1" t="s">
        <v>353</v>
      </c>
      <c r="K110" s="0" t="n">
        <v>1093</v>
      </c>
      <c r="L110" s="0" t="n">
        <v>10</v>
      </c>
      <c r="M110" s="0" t="n">
        <v>6</v>
      </c>
      <c r="N110" s="1" t="n">
        <v>10006480.87</v>
      </c>
      <c r="O110" s="1" t="n">
        <v>48809879.19</v>
      </c>
      <c r="P110" s="1" t="n">
        <v>27460277.12</v>
      </c>
      <c r="Q110" s="1" t="n">
        <v>160862.48</v>
      </c>
      <c r="R110" s="1" t="n">
        <v>18192231.25</v>
      </c>
      <c r="S110" s="1" t="n">
        <v>160862.48</v>
      </c>
    </row>
    <row r="111" customFormat="false" ht="15" hidden="false" customHeight="false" outlineLevel="0" collapsed="false">
      <c r="A111" s="0" t="n">
        <v>112</v>
      </c>
      <c r="B111" s="0" t="s">
        <v>105</v>
      </c>
      <c r="D111" s="73" t="n">
        <v>2016</v>
      </c>
      <c r="E111" s="1" t="n">
        <v>17.92</v>
      </c>
      <c r="F111" s="1" t="n">
        <v>0</v>
      </c>
      <c r="G111" s="1" t="n">
        <v>0</v>
      </c>
      <c r="H111" s="1" t="n">
        <v>0</v>
      </c>
      <c r="I111" s="1" t="n">
        <v>0</v>
      </c>
      <c r="J111" s="1" t="s">
        <v>354</v>
      </c>
      <c r="K111" s="0" t="n">
        <v>1093</v>
      </c>
      <c r="L111" s="0" t="n">
        <v>10</v>
      </c>
      <c r="M111" s="0" t="n">
        <v>6</v>
      </c>
      <c r="N111" s="1" t="n">
        <v>10447215.48</v>
      </c>
      <c r="O111" s="1" t="n">
        <v>43737689.79</v>
      </c>
      <c r="P111" s="1" t="n">
        <v>17859939.85</v>
      </c>
      <c r="Q111" s="1" t="n">
        <v>0.9</v>
      </c>
      <c r="R111" s="1" t="n">
        <v>8150304.85</v>
      </c>
      <c r="S111" s="1" t="n">
        <v>0</v>
      </c>
    </row>
    <row r="112" customFormat="false" ht="15" hidden="false" customHeight="false" outlineLevel="0" collapsed="false">
      <c r="A112" s="0" t="n">
        <v>496</v>
      </c>
      <c r="B112" s="0" t="s">
        <v>355</v>
      </c>
      <c r="D112" s="73" t="n">
        <v>2016</v>
      </c>
      <c r="E112" s="1" t="n">
        <v>15.2</v>
      </c>
      <c r="F112" s="1" t="n">
        <v>0</v>
      </c>
      <c r="G112" s="1" t="n">
        <v>0</v>
      </c>
      <c r="H112" s="1" t="n">
        <v>0</v>
      </c>
      <c r="I112" s="1" t="n">
        <v>0</v>
      </c>
      <c r="J112" s="1" t="s">
        <v>356</v>
      </c>
      <c r="K112" s="0" t="n">
        <v>1093</v>
      </c>
      <c r="L112" s="0" t="n">
        <v>10</v>
      </c>
      <c r="M112" s="0" t="n">
        <v>6</v>
      </c>
      <c r="N112" s="1" t="n">
        <v>219131.01</v>
      </c>
      <c r="O112" s="1" t="n">
        <v>9635610.37</v>
      </c>
      <c r="P112" s="1" t="n">
        <v>2518800.38</v>
      </c>
      <c r="Q112" s="1" t="n">
        <v>238233.07</v>
      </c>
      <c r="R112" s="1" t="n">
        <v>1021358.55</v>
      </c>
      <c r="S112" s="1" t="n">
        <v>238233.07</v>
      </c>
    </row>
    <row r="113" customFormat="false" ht="15" hidden="false" customHeight="false" outlineLevel="0" collapsed="false">
      <c r="A113" s="0" t="n">
        <v>113</v>
      </c>
      <c r="B113" s="0" t="s">
        <v>106</v>
      </c>
      <c r="D113" s="73" t="n">
        <v>2016</v>
      </c>
      <c r="E113" s="1" t="n">
        <v>22.4</v>
      </c>
      <c r="F113" s="1" t="n">
        <v>0</v>
      </c>
      <c r="G113" s="1" t="n">
        <v>0</v>
      </c>
      <c r="H113" s="1" t="n">
        <v>0</v>
      </c>
      <c r="I113" s="1" t="n">
        <v>0</v>
      </c>
      <c r="J113" s="1" t="s">
        <v>357</v>
      </c>
      <c r="K113" s="0" t="n">
        <v>1093</v>
      </c>
      <c r="L113" s="0" t="n">
        <v>10</v>
      </c>
      <c r="M113" s="0" t="n">
        <v>6</v>
      </c>
      <c r="N113" s="1" t="n">
        <v>7964913.28</v>
      </c>
      <c r="O113" s="1" t="n">
        <v>31546175.77</v>
      </c>
      <c r="P113" s="1" t="n">
        <v>23290806.56</v>
      </c>
      <c r="Q113" s="1" t="n">
        <v>1247.63</v>
      </c>
      <c r="R113" s="1" t="n">
        <v>14441252.33</v>
      </c>
      <c r="S113" s="1" t="n">
        <v>1247.63</v>
      </c>
    </row>
    <row r="114" customFormat="false" ht="15" hidden="false" customHeight="false" outlineLevel="0" collapsed="false">
      <c r="A114" s="0" t="n">
        <v>115</v>
      </c>
      <c r="B114" s="0" t="s">
        <v>107</v>
      </c>
      <c r="D114" s="73" t="n">
        <v>2016</v>
      </c>
      <c r="E114" s="1" t="n">
        <v>15.86</v>
      </c>
      <c r="F114" s="1" t="n">
        <v>0</v>
      </c>
      <c r="G114" s="1" t="n">
        <v>0</v>
      </c>
      <c r="H114" s="1" t="n">
        <v>0</v>
      </c>
      <c r="I114" s="1" t="n">
        <v>0</v>
      </c>
      <c r="J114" s="1" t="s">
        <v>358</v>
      </c>
      <c r="K114" s="0" t="n">
        <v>1093</v>
      </c>
      <c r="L114" s="0" t="n">
        <v>10</v>
      </c>
      <c r="M114" s="0" t="n">
        <v>6</v>
      </c>
      <c r="N114" s="1" t="n">
        <v>613783.76</v>
      </c>
      <c r="O114" s="1" t="n">
        <v>10207510.94</v>
      </c>
      <c r="P114" s="1" t="n">
        <v>2632410.37</v>
      </c>
      <c r="Q114" s="1" t="n">
        <v>0</v>
      </c>
      <c r="R114" s="1" t="n">
        <v>916315.5</v>
      </c>
      <c r="S114" s="1" t="n">
        <v>0</v>
      </c>
    </row>
    <row r="115" customFormat="false" ht="15" hidden="false" customHeight="false" outlineLevel="0" collapsed="false">
      <c r="A115" s="0" t="n">
        <v>116</v>
      </c>
      <c r="B115" s="0" t="s">
        <v>108</v>
      </c>
      <c r="D115" s="73" t="n">
        <v>2016</v>
      </c>
      <c r="E115" s="1" t="n">
        <v>21.6</v>
      </c>
      <c r="F115" s="1" t="n">
        <v>0</v>
      </c>
      <c r="G115" s="1" t="n">
        <v>0</v>
      </c>
      <c r="H115" s="1" t="n">
        <v>0</v>
      </c>
      <c r="I115" s="1" t="n">
        <v>0</v>
      </c>
      <c r="J115" s="1" t="s">
        <v>359</v>
      </c>
      <c r="K115" s="0" t="n">
        <v>1093</v>
      </c>
      <c r="L115" s="0" t="n">
        <v>10</v>
      </c>
      <c r="M115" s="0" t="n">
        <v>6</v>
      </c>
      <c r="N115" s="1" t="n">
        <v>8338595.57</v>
      </c>
      <c r="O115" s="1" t="n">
        <v>55954166.99</v>
      </c>
      <c r="P115" s="1" t="n">
        <v>23445715.99</v>
      </c>
      <c r="Q115" s="1" t="n">
        <v>430228.71</v>
      </c>
      <c r="R115" s="1" t="n">
        <v>9856013.67</v>
      </c>
      <c r="S115" s="1" t="n">
        <v>130544.28</v>
      </c>
    </row>
    <row r="116" customFormat="false" ht="15" hidden="false" customHeight="false" outlineLevel="0" collapsed="false">
      <c r="A116" s="0" t="n">
        <v>118</v>
      </c>
      <c r="B116" s="0" t="s">
        <v>109</v>
      </c>
      <c r="D116" s="73" t="n">
        <v>2016</v>
      </c>
      <c r="E116" s="1" t="n">
        <v>17.63</v>
      </c>
      <c r="F116" s="1" t="n">
        <v>0</v>
      </c>
      <c r="G116" s="1" t="n">
        <v>0</v>
      </c>
      <c r="H116" s="1" t="n">
        <v>0</v>
      </c>
      <c r="I116" s="1" t="n">
        <v>0</v>
      </c>
      <c r="J116" s="1" t="s">
        <v>360</v>
      </c>
      <c r="K116" s="0" t="n">
        <v>1093</v>
      </c>
      <c r="L116" s="0" t="n">
        <v>10</v>
      </c>
      <c r="M116" s="0" t="n">
        <v>6</v>
      </c>
      <c r="N116" s="1" t="n">
        <v>428570.88</v>
      </c>
      <c r="O116" s="1" t="n">
        <v>10795194.2</v>
      </c>
      <c r="P116" s="1" t="n">
        <v>3661965.98</v>
      </c>
      <c r="Q116" s="1" t="n">
        <v>0</v>
      </c>
      <c r="R116" s="1" t="n">
        <v>1683491.68</v>
      </c>
      <c r="S116" s="1" t="n">
        <v>0</v>
      </c>
    </row>
    <row r="117" customFormat="false" ht="15" hidden="false" customHeight="false" outlineLevel="0" collapsed="false">
      <c r="A117" s="0" t="n">
        <v>119</v>
      </c>
      <c r="B117" s="0" t="s">
        <v>110</v>
      </c>
      <c r="D117" s="73" t="n">
        <v>2016</v>
      </c>
      <c r="E117" s="1" t="n">
        <v>17.17</v>
      </c>
      <c r="F117" s="1" t="n">
        <v>0</v>
      </c>
      <c r="G117" s="1" t="n">
        <v>0</v>
      </c>
      <c r="H117" s="1" t="n">
        <v>0</v>
      </c>
      <c r="I117" s="1" t="n">
        <v>0</v>
      </c>
      <c r="J117" s="1" t="s">
        <v>361</v>
      </c>
      <c r="K117" s="0" t="n">
        <v>1093</v>
      </c>
      <c r="L117" s="0" t="n">
        <v>10</v>
      </c>
      <c r="M117" s="0" t="n">
        <v>6</v>
      </c>
      <c r="N117" s="1" t="n">
        <v>769433.99</v>
      </c>
      <c r="O117" s="1" t="n">
        <v>10556818.08</v>
      </c>
      <c r="P117" s="1" t="n">
        <v>3656797.01</v>
      </c>
      <c r="Q117" s="1" t="n">
        <v>0</v>
      </c>
      <c r="R117" s="1" t="n">
        <v>1711666.72</v>
      </c>
      <c r="S117" s="1" t="n">
        <v>0</v>
      </c>
    </row>
    <row r="118" customFormat="false" ht="15" hidden="false" customHeight="false" outlineLevel="0" collapsed="false">
      <c r="A118" s="0" t="n">
        <v>120</v>
      </c>
      <c r="B118" s="0" t="s">
        <v>111</v>
      </c>
      <c r="D118" s="73" t="n">
        <v>2016</v>
      </c>
      <c r="E118" s="1" t="n">
        <v>19.73</v>
      </c>
      <c r="F118" s="1" t="n">
        <v>0</v>
      </c>
      <c r="G118" s="1" t="n">
        <v>0</v>
      </c>
      <c r="H118" s="1" t="n">
        <v>0</v>
      </c>
      <c r="I118" s="1" t="n">
        <v>0</v>
      </c>
      <c r="J118" s="1" t="s">
        <v>362</v>
      </c>
      <c r="K118" s="0" t="n">
        <v>1093</v>
      </c>
      <c r="L118" s="0" t="n">
        <v>10</v>
      </c>
      <c r="M118" s="0" t="n">
        <v>6</v>
      </c>
      <c r="N118" s="1" t="n">
        <v>1309811.96</v>
      </c>
      <c r="O118" s="1" t="n">
        <v>15109770.49</v>
      </c>
      <c r="P118" s="1" t="n">
        <v>4502112.46</v>
      </c>
      <c r="Q118" s="1" t="n">
        <v>0</v>
      </c>
      <c r="R118" s="1" t="n">
        <v>1262490.57</v>
      </c>
      <c r="S118" s="1" t="n">
        <v>0</v>
      </c>
    </row>
    <row r="119" customFormat="false" ht="15" hidden="false" customHeight="false" outlineLevel="0" collapsed="false">
      <c r="A119" s="0" t="n">
        <v>121</v>
      </c>
      <c r="B119" s="0" t="s">
        <v>112</v>
      </c>
      <c r="D119" s="73" t="n">
        <v>2016</v>
      </c>
      <c r="E119" s="1" t="n">
        <v>7.49</v>
      </c>
      <c r="F119" s="1" t="n">
        <v>0</v>
      </c>
      <c r="G119" s="1" t="n">
        <v>0</v>
      </c>
      <c r="H119" s="1" t="n">
        <v>0</v>
      </c>
      <c r="I119" s="1" t="n">
        <v>0</v>
      </c>
      <c r="J119" s="1" t="s">
        <v>363</v>
      </c>
      <c r="K119" s="0" t="n">
        <v>1093</v>
      </c>
      <c r="L119" s="0" t="n">
        <v>10</v>
      </c>
      <c r="M119" s="0" t="n">
        <v>6</v>
      </c>
      <c r="N119" s="1" t="n">
        <v>2934879.29</v>
      </c>
      <c r="O119" s="1" t="n">
        <v>25198149.99</v>
      </c>
      <c r="P119" s="1" t="n">
        <v>8776666.34</v>
      </c>
      <c r="Q119" s="1" t="n">
        <v>311079.3</v>
      </c>
      <c r="R119" s="1" t="n">
        <v>6761725.61</v>
      </c>
      <c r="S119" s="1" t="n">
        <v>218044.67</v>
      </c>
    </row>
    <row r="120" customFormat="false" ht="15" hidden="false" customHeight="false" outlineLevel="0" collapsed="false">
      <c r="A120" s="0" t="n">
        <v>122</v>
      </c>
      <c r="B120" s="0" t="s">
        <v>364</v>
      </c>
      <c r="D120" s="73" t="n">
        <v>2016</v>
      </c>
      <c r="E120" s="1" t="n">
        <v>16.21</v>
      </c>
      <c r="F120" s="1" t="n">
        <v>0</v>
      </c>
      <c r="G120" s="1" t="n">
        <v>0</v>
      </c>
      <c r="H120" s="1" t="n">
        <v>0</v>
      </c>
      <c r="I120" s="1" t="n">
        <v>0</v>
      </c>
      <c r="J120" s="1" t="s">
        <v>365</v>
      </c>
      <c r="K120" s="0" t="n">
        <v>1093</v>
      </c>
      <c r="L120" s="0" t="n">
        <v>10</v>
      </c>
      <c r="M120" s="0" t="n">
        <v>6</v>
      </c>
      <c r="N120" s="1" t="n">
        <v>1181332.47</v>
      </c>
      <c r="O120" s="1" t="n">
        <v>13378925.6</v>
      </c>
      <c r="P120" s="1" t="n">
        <v>4958415.47</v>
      </c>
      <c r="Q120" s="1" t="n">
        <v>12.7</v>
      </c>
      <c r="R120" s="1" t="n">
        <v>2598404.8</v>
      </c>
      <c r="S120" s="1" t="n">
        <v>6.02</v>
      </c>
    </row>
    <row r="121" customFormat="false" ht="15" hidden="false" customHeight="false" outlineLevel="0" collapsed="false">
      <c r="A121" s="0" t="n">
        <v>123</v>
      </c>
      <c r="B121" s="0" t="s">
        <v>113</v>
      </c>
      <c r="D121" s="73" t="n">
        <v>2016</v>
      </c>
      <c r="E121" s="1" t="n">
        <v>19.98</v>
      </c>
      <c r="F121" s="1" t="n">
        <v>0</v>
      </c>
      <c r="G121" s="1" t="n">
        <v>0</v>
      </c>
      <c r="H121" s="1" t="n">
        <v>0</v>
      </c>
      <c r="I121" s="1" t="n">
        <v>0</v>
      </c>
      <c r="J121" s="1" t="s">
        <v>366</v>
      </c>
      <c r="K121" s="0" t="n">
        <v>1093</v>
      </c>
      <c r="L121" s="0" t="n">
        <v>10</v>
      </c>
      <c r="M121" s="0" t="n">
        <v>6</v>
      </c>
      <c r="N121" s="1" t="n">
        <v>4441934.39</v>
      </c>
      <c r="O121" s="1" t="n">
        <v>28597411.99</v>
      </c>
      <c r="P121" s="1" t="n">
        <v>14693381.66</v>
      </c>
      <c r="Q121" s="1" t="n">
        <v>9198</v>
      </c>
      <c r="R121" s="1" t="n">
        <v>8092508.57</v>
      </c>
      <c r="S121" s="1" t="n">
        <v>9198</v>
      </c>
    </row>
    <row r="122" customFormat="false" ht="15" hidden="false" customHeight="false" outlineLevel="0" collapsed="false">
      <c r="A122" s="0" t="n">
        <v>124</v>
      </c>
      <c r="B122" s="0" t="s">
        <v>114</v>
      </c>
      <c r="D122" s="73" t="n">
        <v>2016</v>
      </c>
      <c r="E122" s="1" t="n">
        <v>18.08</v>
      </c>
      <c r="F122" s="1" t="n">
        <v>0</v>
      </c>
      <c r="G122" s="1" t="n">
        <v>0</v>
      </c>
      <c r="H122" s="1" t="n">
        <v>0</v>
      </c>
      <c r="I122" s="1" t="n">
        <v>0</v>
      </c>
      <c r="J122" s="1" t="s">
        <v>367</v>
      </c>
      <c r="K122" s="0" t="n">
        <v>1093</v>
      </c>
      <c r="L122" s="0" t="n">
        <v>10</v>
      </c>
      <c r="M122" s="0" t="n">
        <v>6</v>
      </c>
      <c r="N122" s="1" t="n">
        <v>2687255.94</v>
      </c>
      <c r="O122" s="1" t="n">
        <v>18052503.17</v>
      </c>
      <c r="P122" s="1" t="n">
        <v>6278034.15</v>
      </c>
      <c r="Q122" s="1" t="n">
        <v>53535.08</v>
      </c>
      <c r="R122" s="1" t="n">
        <v>2549435.66</v>
      </c>
      <c r="S122" s="1" t="n">
        <v>32016.08</v>
      </c>
    </row>
    <row r="123" customFormat="false" ht="15" hidden="false" customHeight="false" outlineLevel="0" collapsed="false">
      <c r="A123" s="0" t="n">
        <v>125</v>
      </c>
      <c r="B123" s="0" t="s">
        <v>115</v>
      </c>
      <c r="D123" s="73" t="n">
        <v>2016</v>
      </c>
      <c r="E123" s="1" t="n">
        <v>18.88</v>
      </c>
      <c r="F123" s="1" t="n">
        <v>0</v>
      </c>
      <c r="G123" s="1" t="n">
        <v>0</v>
      </c>
      <c r="H123" s="1" t="n">
        <v>0</v>
      </c>
      <c r="I123" s="1" t="n">
        <v>0</v>
      </c>
      <c r="J123" s="1" t="s">
        <v>368</v>
      </c>
      <c r="K123" s="0" t="n">
        <v>1093</v>
      </c>
      <c r="L123" s="0" t="n">
        <v>10</v>
      </c>
      <c r="M123" s="0" t="n">
        <v>6</v>
      </c>
      <c r="N123" s="1" t="n">
        <v>1382243.6</v>
      </c>
      <c r="O123" s="1" t="n">
        <v>11427866.58</v>
      </c>
      <c r="P123" s="1" t="n">
        <v>4675897.87</v>
      </c>
      <c r="Q123" s="1" t="n">
        <v>163308.35</v>
      </c>
      <c r="R123" s="1" t="n">
        <v>2256891.1</v>
      </c>
      <c r="S123" s="1" t="n">
        <v>163308.35</v>
      </c>
    </row>
    <row r="124" customFormat="false" ht="15" hidden="false" customHeight="false" outlineLevel="0" collapsed="false">
      <c r="A124" s="0" t="n">
        <v>126</v>
      </c>
      <c r="B124" s="0" t="s">
        <v>116</v>
      </c>
      <c r="D124" s="73" t="n">
        <v>2016</v>
      </c>
      <c r="E124" s="1" t="n">
        <v>18.41</v>
      </c>
      <c r="F124" s="1" t="n">
        <v>0</v>
      </c>
      <c r="G124" s="1" t="n">
        <v>0</v>
      </c>
      <c r="H124" s="1" t="n">
        <v>0</v>
      </c>
      <c r="I124" s="1" t="n">
        <v>0</v>
      </c>
      <c r="J124" s="1" t="s">
        <v>369</v>
      </c>
      <c r="K124" s="0" t="n">
        <v>1093</v>
      </c>
      <c r="L124" s="0" t="n">
        <v>10</v>
      </c>
      <c r="M124" s="0" t="n">
        <v>6</v>
      </c>
      <c r="N124" s="1" t="n">
        <v>40113692.74</v>
      </c>
      <c r="O124" s="1" t="n">
        <v>125754572.25</v>
      </c>
      <c r="P124" s="1" t="n">
        <v>59560772.83</v>
      </c>
      <c r="Q124" s="1" t="n">
        <v>71953.47</v>
      </c>
      <c r="R124" s="1" t="n">
        <v>29016534.86</v>
      </c>
      <c r="S124" s="1" t="n">
        <v>71953.47</v>
      </c>
    </row>
    <row r="125" customFormat="false" ht="15" hidden="false" customHeight="false" outlineLevel="0" collapsed="false">
      <c r="A125" s="0" t="n">
        <v>135</v>
      </c>
      <c r="B125" s="0" t="s">
        <v>370</v>
      </c>
      <c r="D125" s="73" t="n">
        <v>2016</v>
      </c>
      <c r="E125" s="1" t="n">
        <v>17.27</v>
      </c>
      <c r="F125" s="1" t="n">
        <v>0</v>
      </c>
      <c r="G125" s="1" t="n">
        <v>0</v>
      </c>
      <c r="H125" s="1" t="n">
        <v>0</v>
      </c>
      <c r="I125" s="1" t="n">
        <v>0</v>
      </c>
      <c r="J125" s="1" t="s">
        <v>371</v>
      </c>
      <c r="K125" s="0" t="n">
        <v>1093</v>
      </c>
      <c r="L125" s="0" t="n">
        <v>10</v>
      </c>
      <c r="M125" s="0" t="n">
        <v>6</v>
      </c>
      <c r="N125" s="1" t="n">
        <v>810013.25</v>
      </c>
      <c r="O125" s="1" t="n">
        <v>14454161.5</v>
      </c>
      <c r="P125" s="1" t="n">
        <v>3624144.99</v>
      </c>
      <c r="Q125" s="1" t="n">
        <v>2235.9</v>
      </c>
      <c r="R125" s="1" t="n">
        <v>990511.01</v>
      </c>
      <c r="S125" s="1" t="n">
        <v>0</v>
      </c>
    </row>
    <row r="126" customFormat="false" ht="15" hidden="false" customHeight="false" outlineLevel="0" collapsed="false">
      <c r="A126" s="0" t="n">
        <v>136</v>
      </c>
      <c r="B126" s="0" t="s">
        <v>117</v>
      </c>
      <c r="D126" s="73" t="n">
        <v>2016</v>
      </c>
      <c r="E126" s="1" t="n">
        <v>17.59</v>
      </c>
      <c r="F126" s="1" t="n">
        <v>0</v>
      </c>
      <c r="G126" s="1" t="n">
        <v>0</v>
      </c>
      <c r="H126" s="1" t="n">
        <v>0</v>
      </c>
      <c r="I126" s="1" t="n">
        <v>0</v>
      </c>
      <c r="J126" s="1" t="s">
        <v>372</v>
      </c>
      <c r="K126" s="0" t="n">
        <v>1093</v>
      </c>
      <c r="L126" s="0" t="n">
        <v>10</v>
      </c>
      <c r="M126" s="0" t="n">
        <v>6</v>
      </c>
      <c r="N126" s="1" t="n">
        <v>1753447.46</v>
      </c>
      <c r="O126" s="1" t="n">
        <v>15315484.61</v>
      </c>
      <c r="P126" s="1" t="n">
        <v>4810703.68</v>
      </c>
      <c r="Q126" s="1" t="n">
        <v>403.02</v>
      </c>
      <c r="R126" s="1" t="n">
        <v>1808179.08</v>
      </c>
      <c r="S126" s="1" t="n">
        <v>403.02</v>
      </c>
    </row>
    <row r="127" customFormat="false" ht="15" hidden="false" customHeight="false" outlineLevel="0" collapsed="false">
      <c r="A127" s="0" t="n">
        <v>137</v>
      </c>
      <c r="B127" s="0" t="s">
        <v>118</v>
      </c>
      <c r="D127" s="73" t="n">
        <v>2016</v>
      </c>
      <c r="E127" s="1" t="n">
        <v>15.24</v>
      </c>
      <c r="F127" s="1" t="n">
        <v>0</v>
      </c>
      <c r="G127" s="1" t="n">
        <v>0</v>
      </c>
      <c r="H127" s="1" t="n">
        <v>0</v>
      </c>
      <c r="I127" s="1" t="n">
        <v>0</v>
      </c>
      <c r="J127" s="1" t="s">
        <v>373</v>
      </c>
      <c r="K127" s="0" t="n">
        <v>1093</v>
      </c>
      <c r="L127" s="0" t="n">
        <v>10</v>
      </c>
      <c r="M127" s="0" t="n">
        <v>6</v>
      </c>
      <c r="N127" s="1" t="n">
        <v>7406419.59</v>
      </c>
      <c r="O127" s="1" t="n">
        <v>39958234.74</v>
      </c>
      <c r="P127" s="1" t="n">
        <v>17813724.65</v>
      </c>
      <c r="Q127" s="1" t="n">
        <v>508756.51</v>
      </c>
      <c r="R127" s="1" t="n">
        <v>10593948.72</v>
      </c>
      <c r="S127" s="1" t="n">
        <v>508045.99</v>
      </c>
    </row>
    <row r="128" customFormat="false" ht="15" hidden="false" customHeight="false" outlineLevel="0" collapsed="false">
      <c r="A128" s="0" t="n">
        <v>139</v>
      </c>
      <c r="B128" s="0" t="s">
        <v>119</v>
      </c>
      <c r="D128" s="73" t="n">
        <v>2016</v>
      </c>
      <c r="E128" s="1" t="n">
        <v>20.68</v>
      </c>
      <c r="F128" s="1" t="n">
        <v>0</v>
      </c>
      <c r="G128" s="1" t="n">
        <v>0</v>
      </c>
      <c r="H128" s="1" t="n">
        <v>0</v>
      </c>
      <c r="I128" s="1" t="n">
        <v>0</v>
      </c>
      <c r="J128" s="1" t="s">
        <v>374</v>
      </c>
      <c r="K128" s="0" t="n">
        <v>1093</v>
      </c>
      <c r="L128" s="0" t="n">
        <v>10</v>
      </c>
      <c r="M128" s="0" t="n">
        <v>6</v>
      </c>
      <c r="N128" s="1" t="n">
        <v>55265710.89</v>
      </c>
      <c r="O128" s="1" t="n">
        <v>147019289.37</v>
      </c>
      <c r="P128" s="1" t="n">
        <v>90632399.18</v>
      </c>
      <c r="Q128" s="1" t="n">
        <v>0</v>
      </c>
      <c r="R128" s="1" t="n">
        <v>48791529.06</v>
      </c>
      <c r="S128" s="1" t="n">
        <v>0</v>
      </c>
    </row>
    <row r="129" customFormat="false" ht="15" hidden="false" customHeight="false" outlineLevel="0" collapsed="false">
      <c r="A129" s="0" t="n">
        <v>141</v>
      </c>
      <c r="B129" s="0" t="s">
        <v>375</v>
      </c>
      <c r="D129" s="73" t="n">
        <v>2016</v>
      </c>
      <c r="E129" s="1" t="n">
        <v>18.94</v>
      </c>
      <c r="F129" s="1" t="n">
        <v>0</v>
      </c>
      <c r="G129" s="1" t="n">
        <v>0</v>
      </c>
      <c r="H129" s="1" t="n">
        <v>0</v>
      </c>
      <c r="I129" s="1" t="n">
        <v>0</v>
      </c>
      <c r="J129" s="1" t="s">
        <v>376</v>
      </c>
      <c r="K129" s="0" t="n">
        <v>1093</v>
      </c>
      <c r="L129" s="0" t="n">
        <v>10</v>
      </c>
      <c r="M129" s="0" t="n">
        <v>6</v>
      </c>
      <c r="N129" s="1" t="n">
        <v>471682.77</v>
      </c>
      <c r="O129" s="1" t="n">
        <v>10011794.78</v>
      </c>
      <c r="P129" s="1" t="n">
        <v>3053226.33</v>
      </c>
      <c r="Q129" s="1" t="n">
        <v>0</v>
      </c>
      <c r="R129" s="1" t="n">
        <v>1067884.49</v>
      </c>
      <c r="S129" s="1" t="n">
        <v>0</v>
      </c>
    </row>
    <row r="130" customFormat="false" ht="15" hidden="false" customHeight="false" outlineLevel="0" collapsed="false">
      <c r="A130" s="0" t="n">
        <v>285</v>
      </c>
      <c r="B130" s="0" t="s">
        <v>120</v>
      </c>
      <c r="D130" s="73" t="n">
        <v>2016</v>
      </c>
      <c r="E130" s="1" t="n">
        <v>17.27</v>
      </c>
      <c r="F130" s="1" t="n">
        <v>0</v>
      </c>
      <c r="G130" s="1" t="n">
        <v>0</v>
      </c>
      <c r="H130" s="1" t="n">
        <v>0</v>
      </c>
      <c r="I130" s="1" t="n">
        <v>0</v>
      </c>
      <c r="J130" s="1" t="s">
        <v>377</v>
      </c>
      <c r="K130" s="0" t="n">
        <v>1093</v>
      </c>
      <c r="L130" s="0" t="n">
        <v>10</v>
      </c>
      <c r="M130" s="0" t="n">
        <v>6</v>
      </c>
      <c r="N130" s="1" t="n">
        <v>480849.57</v>
      </c>
      <c r="O130" s="1" t="n">
        <v>9032608.99</v>
      </c>
      <c r="P130" s="1" t="n">
        <v>2455246.44</v>
      </c>
      <c r="Q130" s="1" t="n">
        <v>9521.18</v>
      </c>
      <c r="R130" s="1" t="n">
        <v>811955.95</v>
      </c>
      <c r="S130" s="1" t="n">
        <v>9521.18</v>
      </c>
    </row>
    <row r="131" customFormat="false" ht="15" hidden="false" customHeight="false" outlineLevel="0" collapsed="false">
      <c r="A131" s="0" t="n">
        <v>142</v>
      </c>
      <c r="B131" s="0" t="s">
        <v>121</v>
      </c>
      <c r="D131" s="73" t="n">
        <v>2016</v>
      </c>
      <c r="E131" s="1" t="n">
        <v>19.33</v>
      </c>
      <c r="F131" s="1" t="n">
        <v>0</v>
      </c>
      <c r="G131" s="1" t="n">
        <v>0</v>
      </c>
      <c r="H131" s="1" t="n">
        <v>0</v>
      </c>
      <c r="I131" s="1" t="n">
        <v>0</v>
      </c>
      <c r="J131" s="1" t="s">
        <v>378</v>
      </c>
      <c r="K131" s="0" t="n">
        <v>1093</v>
      </c>
      <c r="L131" s="0" t="n">
        <v>10</v>
      </c>
      <c r="M131" s="0" t="n">
        <v>6</v>
      </c>
      <c r="N131" s="1" t="n">
        <v>2030680.9</v>
      </c>
      <c r="O131" s="1" t="n">
        <v>16629603.57</v>
      </c>
      <c r="P131" s="1" t="n">
        <v>5114986.87</v>
      </c>
      <c r="Q131" s="1" t="n">
        <v>0</v>
      </c>
      <c r="R131" s="1" t="n">
        <v>1507483.45</v>
      </c>
      <c r="S131" s="1" t="n">
        <v>0</v>
      </c>
    </row>
    <row r="132" customFormat="false" ht="15" hidden="false" customHeight="false" outlineLevel="0" collapsed="false">
      <c r="A132" s="0" t="n">
        <v>143</v>
      </c>
      <c r="B132" s="0" t="s">
        <v>122</v>
      </c>
      <c r="D132" s="73" t="n">
        <v>2016</v>
      </c>
      <c r="E132" s="1" t="n">
        <v>18.85</v>
      </c>
      <c r="F132" s="1" t="n">
        <v>0</v>
      </c>
      <c r="G132" s="1" t="n">
        <v>0</v>
      </c>
      <c r="H132" s="1" t="n">
        <v>0</v>
      </c>
      <c r="I132" s="1" t="n">
        <v>0</v>
      </c>
      <c r="J132" s="1" t="s">
        <v>379</v>
      </c>
      <c r="K132" s="0" t="n">
        <v>1093</v>
      </c>
      <c r="L132" s="0" t="n">
        <v>10</v>
      </c>
      <c r="M132" s="0" t="n">
        <v>6</v>
      </c>
      <c r="N132" s="1" t="n">
        <v>5827963.31</v>
      </c>
      <c r="O132" s="1" t="n">
        <v>28724303.04</v>
      </c>
      <c r="P132" s="1" t="n">
        <v>11823149.91</v>
      </c>
      <c r="Q132" s="1" t="n">
        <v>83785.74</v>
      </c>
      <c r="R132" s="1" t="n">
        <v>5323622.67</v>
      </c>
      <c r="S132" s="1" t="n">
        <v>71068.55</v>
      </c>
    </row>
    <row r="133" customFormat="false" ht="15" hidden="false" customHeight="false" outlineLevel="0" collapsed="false">
      <c r="A133" s="0" t="n">
        <v>514</v>
      </c>
      <c r="B133" s="0" t="s">
        <v>123</v>
      </c>
      <c r="D133" s="73" t="n">
        <v>2016</v>
      </c>
      <c r="E133" s="1" t="n">
        <v>11.45</v>
      </c>
      <c r="F133" s="1" t="n">
        <v>0</v>
      </c>
      <c r="G133" s="1" t="n">
        <v>0</v>
      </c>
      <c r="H133" s="1" t="n">
        <v>0</v>
      </c>
      <c r="I133" s="1" t="n">
        <v>0</v>
      </c>
      <c r="J133" s="1" t="s">
        <v>380</v>
      </c>
      <c r="K133" s="0" t="n">
        <v>1093</v>
      </c>
      <c r="L133" s="0" t="n">
        <v>10</v>
      </c>
      <c r="M133" s="0" t="n">
        <v>6</v>
      </c>
      <c r="N133" s="1" t="n">
        <v>633822.32</v>
      </c>
      <c r="O133" s="1" t="n">
        <v>10252492.92</v>
      </c>
      <c r="P133" s="1" t="n">
        <v>2251301.32</v>
      </c>
      <c r="Q133" s="1" t="n">
        <v>0</v>
      </c>
      <c r="R133" s="1" t="n">
        <v>1004518.5</v>
      </c>
      <c r="S133" s="1" t="n">
        <v>0</v>
      </c>
    </row>
    <row r="134" customFormat="false" ht="15" hidden="false" customHeight="false" outlineLevel="0" collapsed="false">
      <c r="A134" s="0" t="n">
        <v>144</v>
      </c>
      <c r="B134" s="0" t="s">
        <v>124</v>
      </c>
      <c r="D134" s="73" t="n">
        <v>2016</v>
      </c>
      <c r="E134" s="1" t="n">
        <v>18.45</v>
      </c>
      <c r="F134" s="1" t="n">
        <v>0</v>
      </c>
      <c r="G134" s="1" t="n">
        <v>0</v>
      </c>
      <c r="H134" s="1" t="n">
        <v>0</v>
      </c>
      <c r="I134" s="1" t="n">
        <v>0</v>
      </c>
      <c r="J134" s="1" t="s">
        <v>381</v>
      </c>
      <c r="K134" s="0" t="n">
        <v>1093</v>
      </c>
      <c r="L134" s="0" t="n">
        <v>10</v>
      </c>
      <c r="M134" s="0" t="n">
        <v>6</v>
      </c>
      <c r="N134" s="1" t="n">
        <v>696424.61</v>
      </c>
      <c r="O134" s="1" t="n">
        <v>13749996.98</v>
      </c>
      <c r="P134" s="1" t="n">
        <v>4167134.21</v>
      </c>
      <c r="Q134" s="1" t="n">
        <v>30922.63</v>
      </c>
      <c r="R134" s="1" t="n">
        <v>1520026.08</v>
      </c>
      <c r="S134" s="1" t="n">
        <v>12132.6</v>
      </c>
    </row>
    <row r="135" customFormat="false" ht="15" hidden="false" customHeight="false" outlineLevel="0" collapsed="false">
      <c r="A135" s="0" t="n">
        <v>145</v>
      </c>
      <c r="B135" s="0" t="s">
        <v>382</v>
      </c>
      <c r="D135" s="73" t="n">
        <v>2016</v>
      </c>
      <c r="E135" s="1" t="n">
        <v>15.54</v>
      </c>
      <c r="F135" s="1" t="n">
        <v>0</v>
      </c>
      <c r="G135" s="1" t="n">
        <v>0</v>
      </c>
      <c r="H135" s="1" t="n">
        <v>0</v>
      </c>
      <c r="I135" s="1" t="n">
        <v>0</v>
      </c>
      <c r="J135" s="1" t="s">
        <v>383</v>
      </c>
      <c r="K135" s="0" t="n">
        <v>1093</v>
      </c>
      <c r="L135" s="0" t="n">
        <v>10</v>
      </c>
      <c r="M135" s="0" t="n">
        <v>6</v>
      </c>
      <c r="N135" s="1" t="n">
        <v>40915551.56</v>
      </c>
      <c r="O135" s="1" t="n">
        <v>132998784.05</v>
      </c>
      <c r="P135" s="1" t="n">
        <v>63528838.39</v>
      </c>
      <c r="Q135" s="1" t="n">
        <v>301018.51</v>
      </c>
      <c r="R135" s="1" t="n">
        <v>36544080.74</v>
      </c>
      <c r="S135" s="1" t="n">
        <v>262307.18</v>
      </c>
    </row>
    <row r="136" customFormat="false" ht="15" hidden="false" customHeight="false" outlineLevel="0" collapsed="false">
      <c r="A136" s="0" t="n">
        <v>146</v>
      </c>
      <c r="B136" s="0" t="s">
        <v>384</v>
      </c>
      <c r="D136" s="73" t="n">
        <v>2016</v>
      </c>
      <c r="E136" s="1" t="n">
        <v>15.22</v>
      </c>
      <c r="F136" s="1" t="n">
        <v>0</v>
      </c>
      <c r="G136" s="1" t="n">
        <v>0</v>
      </c>
      <c r="H136" s="1" t="n">
        <v>0</v>
      </c>
      <c r="I136" s="1" t="n">
        <v>0</v>
      </c>
      <c r="J136" s="1" t="s">
        <v>385</v>
      </c>
      <c r="K136" s="0" t="n">
        <v>1093</v>
      </c>
      <c r="L136" s="0" t="n">
        <v>10</v>
      </c>
      <c r="M136" s="0" t="n">
        <v>6</v>
      </c>
      <c r="N136" s="1" t="n">
        <v>590851.54</v>
      </c>
      <c r="O136" s="1" t="n">
        <v>10226303.85</v>
      </c>
      <c r="P136" s="1" t="n">
        <v>2461346.94</v>
      </c>
      <c r="Q136" s="1" t="n">
        <v>0</v>
      </c>
      <c r="R136" s="1" t="n">
        <v>814754.28</v>
      </c>
      <c r="S136" s="1" t="n">
        <v>0</v>
      </c>
    </row>
    <row r="137" customFormat="false" ht="15" hidden="false" customHeight="false" outlineLevel="0" collapsed="false">
      <c r="A137" s="0" t="n">
        <v>147</v>
      </c>
      <c r="B137" s="0" t="s">
        <v>386</v>
      </c>
      <c r="D137" s="73" t="n">
        <v>2016</v>
      </c>
      <c r="E137" s="1" t="n">
        <v>25.75</v>
      </c>
      <c r="F137" s="1" t="n">
        <v>0</v>
      </c>
      <c r="G137" s="1" t="n">
        <v>0</v>
      </c>
      <c r="H137" s="1" t="n">
        <v>0</v>
      </c>
      <c r="I137" s="1" t="n">
        <v>0</v>
      </c>
      <c r="J137" s="1" t="s">
        <v>387</v>
      </c>
      <c r="K137" s="0" t="n">
        <v>1093</v>
      </c>
      <c r="L137" s="0" t="n">
        <v>10</v>
      </c>
      <c r="M137" s="0" t="n">
        <v>6</v>
      </c>
      <c r="N137" s="1" t="n">
        <v>421248.26</v>
      </c>
      <c r="O137" s="1" t="n">
        <v>12038124.26</v>
      </c>
      <c r="P137" s="1" t="n">
        <v>5366868.97</v>
      </c>
      <c r="Q137" s="1" t="n">
        <v>527934.37</v>
      </c>
      <c r="R137" s="1" t="n">
        <v>2158547.42</v>
      </c>
      <c r="S137" s="1" t="n">
        <v>527934.37</v>
      </c>
    </row>
    <row r="138" customFormat="false" ht="15" hidden="false" customHeight="false" outlineLevel="0" collapsed="false">
      <c r="A138" s="0" t="n">
        <v>148</v>
      </c>
      <c r="B138" s="0" t="s">
        <v>388</v>
      </c>
      <c r="D138" s="73" t="n">
        <v>2016</v>
      </c>
      <c r="E138" s="1" t="n">
        <v>14.72</v>
      </c>
      <c r="F138" s="1" t="n">
        <v>0</v>
      </c>
      <c r="G138" s="1" t="n">
        <v>0</v>
      </c>
      <c r="H138" s="1" t="n">
        <v>0</v>
      </c>
      <c r="I138" s="1" t="n">
        <v>0</v>
      </c>
      <c r="J138" s="1" t="s">
        <v>389</v>
      </c>
      <c r="K138" s="0" t="n">
        <v>1093</v>
      </c>
      <c r="L138" s="0" t="n">
        <v>10</v>
      </c>
      <c r="M138" s="0" t="n">
        <v>6</v>
      </c>
      <c r="N138" s="1" t="n">
        <v>2292117.15</v>
      </c>
      <c r="O138" s="1" t="n">
        <v>14985977.8</v>
      </c>
      <c r="P138" s="1" t="n">
        <v>5431248.23</v>
      </c>
      <c r="Q138" s="1" t="n">
        <v>238042.8</v>
      </c>
      <c r="R138" s="1" t="n">
        <v>2968091.22</v>
      </c>
      <c r="S138" s="1" t="n">
        <v>158442.65</v>
      </c>
    </row>
    <row r="139" customFormat="false" ht="15" hidden="false" customHeight="false" outlineLevel="0" collapsed="false">
      <c r="A139" s="0" t="n">
        <v>149</v>
      </c>
      <c r="B139" s="0" t="s">
        <v>125</v>
      </c>
      <c r="D139" s="73" t="n">
        <v>2016</v>
      </c>
      <c r="E139" s="1" t="n">
        <v>17.45</v>
      </c>
      <c r="F139" s="1" t="n">
        <v>0</v>
      </c>
      <c r="G139" s="1" t="n">
        <v>0</v>
      </c>
      <c r="H139" s="1" t="n">
        <v>0</v>
      </c>
      <c r="I139" s="1" t="n">
        <v>0</v>
      </c>
      <c r="J139" s="1" t="s">
        <v>390</v>
      </c>
      <c r="K139" s="0" t="n">
        <v>1093</v>
      </c>
      <c r="L139" s="0" t="n">
        <v>10</v>
      </c>
      <c r="M139" s="0" t="n">
        <v>6</v>
      </c>
      <c r="N139" s="1" t="n">
        <v>299832.39</v>
      </c>
      <c r="O139" s="1" t="n">
        <v>9816609.15</v>
      </c>
      <c r="P139" s="1" t="n">
        <v>2194119.88</v>
      </c>
      <c r="Q139" s="1" t="n">
        <v>66981.31</v>
      </c>
      <c r="R139" s="1" t="n">
        <v>469384.17</v>
      </c>
      <c r="S139" s="1" t="n">
        <v>26400</v>
      </c>
    </row>
    <row r="140" customFormat="false" ht="15" hidden="false" customHeight="false" outlineLevel="0" collapsed="false">
      <c r="A140" s="0" t="n">
        <v>150</v>
      </c>
      <c r="B140" s="0" t="s">
        <v>126</v>
      </c>
      <c r="D140" s="73" t="n">
        <v>2016</v>
      </c>
      <c r="E140" s="1" t="n">
        <v>0</v>
      </c>
      <c r="F140" s="1" t="n">
        <v>0</v>
      </c>
      <c r="G140" s="1" t="n">
        <v>0</v>
      </c>
      <c r="H140" s="1" t="n">
        <v>0</v>
      </c>
      <c r="I140" s="1" t="n">
        <v>0</v>
      </c>
      <c r="J140" s="1" t="s">
        <v>391</v>
      </c>
      <c r="K140" s="0" t="n">
        <v>1093</v>
      </c>
      <c r="L140" s="0" t="n">
        <v>10</v>
      </c>
      <c r="M140" s="0" t="n">
        <v>6</v>
      </c>
      <c r="N140" s="1" t="n">
        <v>0</v>
      </c>
      <c r="O140" s="1" t="n">
        <v>0</v>
      </c>
      <c r="P140" s="1" t="n">
        <v>0</v>
      </c>
      <c r="Q140" s="1" t="n">
        <v>0</v>
      </c>
      <c r="R140" s="1" t="n">
        <v>0</v>
      </c>
      <c r="S140" s="1" t="n">
        <v>0</v>
      </c>
    </row>
    <row r="141" customFormat="false" ht="15" hidden="false" customHeight="false" outlineLevel="0" collapsed="false">
      <c r="A141" s="0" t="n">
        <v>251</v>
      </c>
      <c r="B141" s="0" t="s">
        <v>127</v>
      </c>
      <c r="D141" s="73" t="n">
        <v>2016</v>
      </c>
      <c r="E141" s="1" t="n">
        <v>17.08</v>
      </c>
      <c r="F141" s="1" t="n">
        <v>0</v>
      </c>
      <c r="G141" s="1" t="n">
        <v>0</v>
      </c>
      <c r="H141" s="1" t="n">
        <v>0</v>
      </c>
      <c r="I141" s="1" t="n">
        <v>0</v>
      </c>
      <c r="J141" s="1" t="s">
        <v>392</v>
      </c>
      <c r="K141" s="0" t="n">
        <v>1093</v>
      </c>
      <c r="L141" s="0" t="n">
        <v>10</v>
      </c>
      <c r="M141" s="0" t="n">
        <v>6</v>
      </c>
      <c r="N141" s="1" t="n">
        <v>1638459.03</v>
      </c>
      <c r="O141" s="1" t="n">
        <v>17341856.75</v>
      </c>
      <c r="P141" s="1" t="n">
        <v>5824001.22</v>
      </c>
      <c r="Q141" s="1" t="n">
        <v>0</v>
      </c>
      <c r="R141" s="1" t="n">
        <v>2581879.04</v>
      </c>
      <c r="S141" s="1" t="n">
        <v>0</v>
      </c>
    </row>
    <row r="142" customFormat="false" ht="15" hidden="false" customHeight="false" outlineLevel="0" collapsed="false">
      <c r="A142" s="0" t="n">
        <v>151</v>
      </c>
      <c r="B142" s="0" t="s">
        <v>128</v>
      </c>
      <c r="D142" s="73" t="n">
        <v>2016</v>
      </c>
      <c r="E142" s="1" t="n">
        <v>14.95</v>
      </c>
      <c r="F142" s="1" t="n">
        <v>0</v>
      </c>
      <c r="G142" s="1" t="n">
        <v>0</v>
      </c>
      <c r="H142" s="1" t="n">
        <v>0</v>
      </c>
      <c r="I142" s="1" t="n">
        <v>0</v>
      </c>
      <c r="J142" s="1" t="s">
        <v>393</v>
      </c>
      <c r="K142" s="0" t="n">
        <v>1093</v>
      </c>
      <c r="L142" s="0" t="n">
        <v>10</v>
      </c>
      <c r="M142" s="0" t="n">
        <v>6</v>
      </c>
      <c r="N142" s="1" t="n">
        <v>552662.15</v>
      </c>
      <c r="O142" s="1" t="n">
        <v>10096005.89</v>
      </c>
      <c r="P142" s="1" t="n">
        <v>2557561.51</v>
      </c>
      <c r="Q142" s="1" t="n">
        <v>84720.11</v>
      </c>
      <c r="R142" s="1" t="n">
        <v>1007271.24</v>
      </c>
      <c r="S142" s="1" t="n">
        <v>42847.02</v>
      </c>
    </row>
    <row r="143" customFormat="false" ht="15" hidden="false" customHeight="false" outlineLevel="0" collapsed="false">
      <c r="A143" s="0" t="n">
        <v>152</v>
      </c>
      <c r="B143" s="0" t="s">
        <v>129</v>
      </c>
      <c r="D143" s="73" t="n">
        <v>2016</v>
      </c>
      <c r="E143" s="1" t="n">
        <v>21.22</v>
      </c>
      <c r="F143" s="1" t="n">
        <v>0</v>
      </c>
      <c r="G143" s="1" t="n">
        <v>0</v>
      </c>
      <c r="H143" s="1" t="n">
        <v>0</v>
      </c>
      <c r="I143" s="1" t="n">
        <v>0</v>
      </c>
      <c r="J143" s="1" t="s">
        <v>394</v>
      </c>
      <c r="K143" s="0" t="n">
        <v>1093</v>
      </c>
      <c r="L143" s="0" t="n">
        <v>10</v>
      </c>
      <c r="M143" s="0" t="n">
        <v>6</v>
      </c>
      <c r="N143" s="1" t="n">
        <v>8782974.06</v>
      </c>
      <c r="O143" s="1" t="n">
        <v>60448872.71</v>
      </c>
      <c r="P143" s="1" t="n">
        <v>22941502.91</v>
      </c>
      <c r="Q143" s="1" t="n">
        <v>70384.88</v>
      </c>
      <c r="R143" s="1" t="n">
        <v>8249679.77</v>
      </c>
      <c r="S143" s="1" t="n">
        <v>70384.88</v>
      </c>
    </row>
    <row r="144" customFormat="false" ht="15" hidden="false" customHeight="false" outlineLevel="0" collapsed="false">
      <c r="A144" s="0" t="n">
        <v>153</v>
      </c>
      <c r="B144" s="0" t="s">
        <v>130</v>
      </c>
      <c r="D144" s="73" t="n">
        <v>2016</v>
      </c>
      <c r="E144" s="1" t="n">
        <v>21.96</v>
      </c>
      <c r="F144" s="1" t="n">
        <v>0</v>
      </c>
      <c r="G144" s="1" t="n">
        <v>0</v>
      </c>
      <c r="H144" s="1" t="n">
        <v>0</v>
      </c>
      <c r="I144" s="1" t="n">
        <v>0</v>
      </c>
      <c r="J144" s="1" t="s">
        <v>395</v>
      </c>
      <c r="K144" s="0" t="n">
        <v>1093</v>
      </c>
      <c r="L144" s="0" t="n">
        <v>10</v>
      </c>
      <c r="M144" s="0" t="n">
        <v>6</v>
      </c>
      <c r="N144" s="1" t="n">
        <v>29892811.76</v>
      </c>
      <c r="O144" s="1" t="n">
        <v>89393009.4</v>
      </c>
      <c r="P144" s="1" t="n">
        <v>45943178.74</v>
      </c>
      <c r="Q144" s="1" t="n">
        <v>1016236.72</v>
      </c>
      <c r="R144" s="1" t="n">
        <v>20057711.3</v>
      </c>
      <c r="S144" s="1" t="n">
        <v>709515.89</v>
      </c>
    </row>
    <row r="145" customFormat="false" ht="15" hidden="false" customHeight="false" outlineLevel="0" collapsed="false">
      <c r="A145" s="0" t="n">
        <v>156</v>
      </c>
      <c r="B145" s="0" t="s">
        <v>396</v>
      </c>
      <c r="D145" s="73" t="n">
        <v>2016</v>
      </c>
      <c r="E145" s="1" t="n">
        <v>12.94</v>
      </c>
      <c r="F145" s="1" t="n">
        <v>0</v>
      </c>
      <c r="G145" s="1" t="n">
        <v>0</v>
      </c>
      <c r="H145" s="1" t="n">
        <v>0</v>
      </c>
      <c r="I145" s="1" t="n">
        <v>0</v>
      </c>
      <c r="J145" s="1" t="s">
        <v>397</v>
      </c>
      <c r="K145" s="0" t="n">
        <v>1093</v>
      </c>
      <c r="L145" s="0" t="n">
        <v>10</v>
      </c>
      <c r="M145" s="0" t="n">
        <v>6</v>
      </c>
      <c r="N145" s="1" t="n">
        <v>341743.98</v>
      </c>
      <c r="O145" s="1" t="n">
        <v>10317465.95</v>
      </c>
      <c r="P145" s="1" t="n">
        <v>2212351.41</v>
      </c>
      <c r="Q145" s="1" t="n">
        <v>0</v>
      </c>
      <c r="R145" s="1" t="n">
        <v>833253.39</v>
      </c>
      <c r="S145" s="1" t="n">
        <v>0</v>
      </c>
    </row>
    <row r="146" customFormat="false" ht="15" hidden="false" customHeight="false" outlineLevel="0" collapsed="false">
      <c r="A146" s="0" t="n">
        <v>157</v>
      </c>
      <c r="B146" s="0" t="s">
        <v>398</v>
      </c>
      <c r="D146" s="73" t="n">
        <v>2016</v>
      </c>
      <c r="E146" s="1" t="n">
        <v>12.29</v>
      </c>
      <c r="F146" s="1" t="n">
        <v>0</v>
      </c>
      <c r="G146" s="1" t="n">
        <v>0</v>
      </c>
      <c r="H146" s="1" t="n">
        <v>0</v>
      </c>
      <c r="I146" s="1" t="n">
        <v>0</v>
      </c>
      <c r="J146" s="1" t="s">
        <v>399</v>
      </c>
      <c r="K146" s="0" t="n">
        <v>1093</v>
      </c>
      <c r="L146" s="0" t="n">
        <v>10</v>
      </c>
      <c r="M146" s="0" t="n">
        <v>6</v>
      </c>
      <c r="N146" s="1" t="n">
        <v>676013.73</v>
      </c>
      <c r="O146" s="1" t="n">
        <v>10994925.38</v>
      </c>
      <c r="P146" s="1" t="n">
        <v>3499855.53</v>
      </c>
      <c r="Q146" s="1" t="n">
        <v>0</v>
      </c>
      <c r="R146" s="1" t="n">
        <v>2065077.8</v>
      </c>
      <c r="S146" s="1" t="n">
        <v>0</v>
      </c>
    </row>
    <row r="147" customFormat="false" ht="15" hidden="false" customHeight="false" outlineLevel="0" collapsed="false">
      <c r="A147" s="0" t="n">
        <v>250</v>
      </c>
      <c r="B147" s="0" t="s">
        <v>131</v>
      </c>
      <c r="D147" s="73" t="n">
        <v>2016</v>
      </c>
      <c r="E147" s="1" t="n">
        <v>17.13</v>
      </c>
      <c r="F147" s="1" t="n">
        <v>0</v>
      </c>
      <c r="G147" s="1" t="n">
        <v>0</v>
      </c>
      <c r="H147" s="1" t="n">
        <v>0</v>
      </c>
      <c r="I147" s="1" t="n">
        <v>0</v>
      </c>
      <c r="J147" s="1" t="s">
        <v>400</v>
      </c>
      <c r="K147" s="0" t="n">
        <v>1093</v>
      </c>
      <c r="L147" s="0" t="n">
        <v>10</v>
      </c>
      <c r="M147" s="0" t="n">
        <v>6</v>
      </c>
      <c r="N147" s="1" t="n">
        <v>2744325.49</v>
      </c>
      <c r="O147" s="1" t="n">
        <v>17138841.65</v>
      </c>
      <c r="P147" s="1" t="n">
        <v>5480300.1</v>
      </c>
      <c r="Q147" s="1" t="n">
        <v>607.21</v>
      </c>
      <c r="R147" s="1" t="n">
        <v>2075268.89</v>
      </c>
      <c r="S147" s="1" t="n">
        <v>0</v>
      </c>
    </row>
    <row r="148" customFormat="false" ht="15" hidden="false" customHeight="false" outlineLevel="0" collapsed="false">
      <c r="A148" s="0" t="n">
        <v>158</v>
      </c>
      <c r="B148" s="0" t="s">
        <v>401</v>
      </c>
      <c r="D148" s="73" t="n">
        <v>2016</v>
      </c>
      <c r="E148" s="1" t="n">
        <v>19.28</v>
      </c>
      <c r="F148" s="1" t="n">
        <v>0</v>
      </c>
      <c r="G148" s="1" t="n">
        <v>0</v>
      </c>
      <c r="H148" s="1" t="n">
        <v>0</v>
      </c>
      <c r="I148" s="1" t="n">
        <v>0</v>
      </c>
      <c r="J148" s="1" t="s">
        <v>402</v>
      </c>
      <c r="K148" s="0" t="n">
        <v>1093</v>
      </c>
      <c r="L148" s="0" t="n">
        <v>10</v>
      </c>
      <c r="M148" s="0" t="n">
        <v>6</v>
      </c>
      <c r="N148" s="1" t="n">
        <v>4568382.23</v>
      </c>
      <c r="O148" s="1" t="n">
        <v>35309530.48</v>
      </c>
      <c r="P148" s="1" t="n">
        <v>10593485.31</v>
      </c>
      <c r="Q148" s="1" t="n">
        <v>2857.98</v>
      </c>
      <c r="R148" s="1" t="n">
        <v>2904964.11</v>
      </c>
      <c r="S148" s="1" t="n">
        <v>2857.98</v>
      </c>
    </row>
    <row r="149" customFormat="false" ht="15" hidden="false" customHeight="false" outlineLevel="0" collapsed="false">
      <c r="A149" s="0" t="n">
        <v>286</v>
      </c>
      <c r="B149" s="0" t="s">
        <v>403</v>
      </c>
      <c r="D149" s="73" t="n">
        <v>2016</v>
      </c>
      <c r="E149" s="1" t="n">
        <v>10.27</v>
      </c>
      <c r="F149" s="1" t="n">
        <v>0</v>
      </c>
      <c r="G149" s="1" t="n">
        <v>0</v>
      </c>
      <c r="H149" s="1" t="n">
        <v>0</v>
      </c>
      <c r="I149" s="1" t="n">
        <v>0</v>
      </c>
      <c r="J149" s="1" t="s">
        <v>404</v>
      </c>
      <c r="K149" s="0" t="n">
        <v>1093</v>
      </c>
      <c r="L149" s="0" t="n">
        <v>10</v>
      </c>
      <c r="M149" s="0" t="n">
        <v>6</v>
      </c>
      <c r="N149" s="1" t="n">
        <v>297240.61</v>
      </c>
      <c r="O149" s="1" t="n">
        <v>10691297.21</v>
      </c>
      <c r="P149" s="1" t="n">
        <v>2666690.75</v>
      </c>
      <c r="Q149" s="1" t="n">
        <v>0</v>
      </c>
      <c r="R149" s="1" t="n">
        <v>1538677.47</v>
      </c>
      <c r="S149" s="1" t="n">
        <v>0</v>
      </c>
    </row>
    <row r="150" customFormat="false" ht="15" hidden="false" customHeight="false" outlineLevel="0" collapsed="false">
      <c r="A150" s="0" t="n">
        <v>159</v>
      </c>
      <c r="B150" s="0" t="s">
        <v>132</v>
      </c>
      <c r="D150" s="73" t="n">
        <v>2016</v>
      </c>
      <c r="E150" s="1" t="n">
        <v>19.31</v>
      </c>
      <c r="F150" s="1" t="n">
        <v>0</v>
      </c>
      <c r="G150" s="1" t="n">
        <v>0</v>
      </c>
      <c r="H150" s="1" t="n">
        <v>0</v>
      </c>
      <c r="I150" s="1" t="n">
        <v>0</v>
      </c>
      <c r="J150" s="1" t="s">
        <v>405</v>
      </c>
      <c r="K150" s="0" t="n">
        <v>1093</v>
      </c>
      <c r="L150" s="0" t="n">
        <v>10</v>
      </c>
      <c r="M150" s="0" t="n">
        <v>6</v>
      </c>
      <c r="N150" s="1" t="n">
        <v>13463369.6</v>
      </c>
      <c r="O150" s="1" t="n">
        <v>59532764.21</v>
      </c>
      <c r="P150" s="1" t="n">
        <v>25183912.63</v>
      </c>
      <c r="Q150" s="1" t="n">
        <v>570870.52</v>
      </c>
      <c r="R150" s="1" t="n">
        <v>11289212.3</v>
      </c>
      <c r="S150" s="1" t="n">
        <v>370205.96</v>
      </c>
    </row>
    <row r="151" customFormat="false" ht="15" hidden="false" customHeight="false" outlineLevel="0" collapsed="false">
      <c r="A151" s="0" t="n">
        <v>163</v>
      </c>
      <c r="B151" s="0" t="s">
        <v>406</v>
      </c>
      <c r="D151" s="73" t="n">
        <v>2016</v>
      </c>
      <c r="E151" s="1" t="n">
        <v>17.74</v>
      </c>
      <c r="F151" s="1" t="n">
        <v>0</v>
      </c>
      <c r="G151" s="1" t="n">
        <v>0</v>
      </c>
      <c r="H151" s="1" t="n">
        <v>0</v>
      </c>
      <c r="I151" s="1" t="n">
        <v>0</v>
      </c>
      <c r="J151" s="1" t="s">
        <v>407</v>
      </c>
      <c r="K151" s="0" t="n">
        <v>1093</v>
      </c>
      <c r="L151" s="0" t="n">
        <v>10</v>
      </c>
      <c r="M151" s="0" t="n">
        <v>6</v>
      </c>
      <c r="N151" s="1" t="n">
        <v>285508.88</v>
      </c>
      <c r="O151" s="1" t="n">
        <v>9075603.1</v>
      </c>
      <c r="P151" s="1" t="n">
        <v>2843900.94</v>
      </c>
      <c r="Q151" s="1" t="n">
        <v>0</v>
      </c>
      <c r="R151" s="1" t="n">
        <v>1183172.89</v>
      </c>
      <c r="S151" s="1" t="n">
        <v>0</v>
      </c>
    </row>
    <row r="152" customFormat="false" ht="15" hidden="false" customHeight="false" outlineLevel="0" collapsed="false">
      <c r="A152" s="0" t="n">
        <v>164</v>
      </c>
      <c r="B152" s="0" t="s">
        <v>133</v>
      </c>
      <c r="D152" s="73" t="n">
        <v>2016</v>
      </c>
      <c r="E152" s="1" t="n">
        <v>17.02</v>
      </c>
      <c r="F152" s="1" t="n">
        <v>0</v>
      </c>
      <c r="G152" s="1" t="n">
        <v>0</v>
      </c>
      <c r="H152" s="1" t="n">
        <v>0</v>
      </c>
      <c r="I152" s="1" t="n">
        <v>0</v>
      </c>
      <c r="J152" s="1" t="s">
        <v>408</v>
      </c>
      <c r="K152" s="0" t="n">
        <v>1093</v>
      </c>
      <c r="L152" s="0" t="n">
        <v>10</v>
      </c>
      <c r="M152" s="0" t="n">
        <v>6</v>
      </c>
      <c r="N152" s="1" t="n">
        <v>962706.14</v>
      </c>
      <c r="O152" s="1" t="n">
        <v>13465905.08</v>
      </c>
      <c r="P152" s="1" t="n">
        <v>4465777.7</v>
      </c>
      <c r="Q152" s="1" t="n">
        <v>2363.3</v>
      </c>
      <c r="R152" s="1" t="n">
        <v>2012755.95</v>
      </c>
      <c r="S152" s="1" t="n">
        <v>278.66</v>
      </c>
    </row>
    <row r="153" customFormat="false" ht="15" hidden="false" customHeight="false" outlineLevel="0" collapsed="false">
      <c r="A153" s="0" t="n">
        <v>165</v>
      </c>
      <c r="B153" s="0" t="s">
        <v>409</v>
      </c>
      <c r="D153" s="73" t="n">
        <v>2016</v>
      </c>
      <c r="E153" s="1" t="n">
        <v>21.49</v>
      </c>
      <c r="F153" s="1" t="n">
        <v>0</v>
      </c>
      <c r="G153" s="1" t="n">
        <v>0</v>
      </c>
      <c r="H153" s="1" t="n">
        <v>0</v>
      </c>
      <c r="I153" s="1" t="n">
        <v>0</v>
      </c>
      <c r="J153" s="1" t="s">
        <v>410</v>
      </c>
      <c r="K153" s="0" t="n">
        <v>1093</v>
      </c>
      <c r="L153" s="0" t="n">
        <v>10</v>
      </c>
      <c r="M153" s="0" t="n">
        <v>6</v>
      </c>
      <c r="N153" s="1" t="n">
        <v>1716229.93</v>
      </c>
      <c r="O153" s="1" t="n">
        <v>28493698.98</v>
      </c>
      <c r="P153" s="1" t="n">
        <v>9993510.91</v>
      </c>
      <c r="Q153" s="1" t="n">
        <v>0</v>
      </c>
      <c r="R153" s="1" t="n">
        <v>3501870.26</v>
      </c>
      <c r="S153" s="1" t="n">
        <v>0</v>
      </c>
    </row>
    <row r="154" customFormat="false" ht="15" hidden="false" customHeight="false" outlineLevel="0" collapsed="false">
      <c r="A154" s="0" t="n">
        <v>166</v>
      </c>
      <c r="B154" s="0" t="s">
        <v>134</v>
      </c>
      <c r="D154" s="73" t="n">
        <v>2016</v>
      </c>
      <c r="E154" s="1" t="n">
        <v>10.64</v>
      </c>
      <c r="F154" s="1" t="n">
        <v>0</v>
      </c>
      <c r="G154" s="1" t="n">
        <v>0</v>
      </c>
      <c r="H154" s="1" t="n">
        <v>0</v>
      </c>
      <c r="I154" s="1" t="n">
        <v>0</v>
      </c>
      <c r="J154" s="1" t="s">
        <v>411</v>
      </c>
      <c r="K154" s="0" t="n">
        <v>1093</v>
      </c>
      <c r="L154" s="0" t="n">
        <v>10</v>
      </c>
      <c r="M154" s="0" t="n">
        <v>6</v>
      </c>
      <c r="N154" s="1" t="n">
        <v>1033106.12</v>
      </c>
      <c r="O154" s="1" t="n">
        <v>13534684.31</v>
      </c>
      <c r="P154" s="1" t="n">
        <v>3885366.43</v>
      </c>
      <c r="Q154" s="1" t="n">
        <v>119209</v>
      </c>
      <c r="R154" s="1" t="n">
        <v>2335907.24</v>
      </c>
      <c r="S154" s="1" t="n">
        <v>119209</v>
      </c>
    </row>
    <row r="155" customFormat="false" ht="15" hidden="false" customHeight="false" outlineLevel="0" collapsed="false">
      <c r="A155" s="0" t="n">
        <v>168</v>
      </c>
      <c r="B155" s="0" t="s">
        <v>412</v>
      </c>
      <c r="D155" s="73" t="n">
        <v>2016</v>
      </c>
      <c r="E155" s="1" t="n">
        <v>25.21</v>
      </c>
      <c r="F155" s="1" t="n">
        <v>0</v>
      </c>
      <c r="G155" s="1" t="n">
        <v>0</v>
      </c>
      <c r="H155" s="1" t="n">
        <v>0</v>
      </c>
      <c r="I155" s="1" t="n">
        <v>0</v>
      </c>
      <c r="J155" s="1" t="s">
        <v>413</v>
      </c>
      <c r="K155" s="0" t="n">
        <v>1093</v>
      </c>
      <c r="L155" s="0" t="n">
        <v>10</v>
      </c>
      <c r="M155" s="0" t="n">
        <v>6</v>
      </c>
      <c r="N155" s="1" t="n">
        <v>723193.68</v>
      </c>
      <c r="O155" s="1" t="n">
        <v>10890564.43</v>
      </c>
      <c r="P155" s="1" t="n">
        <v>4424746.03</v>
      </c>
      <c r="Q155" s="1" t="n">
        <v>203.79</v>
      </c>
      <c r="R155" s="1" t="n">
        <v>1497499.09</v>
      </c>
      <c r="S155" s="1" t="n">
        <v>0</v>
      </c>
    </row>
    <row r="156" customFormat="false" ht="15" hidden="false" customHeight="false" outlineLevel="0" collapsed="false">
      <c r="A156" s="0" t="n">
        <v>169</v>
      </c>
      <c r="B156" s="0" t="s">
        <v>135</v>
      </c>
      <c r="D156" s="73" t="n">
        <v>2016</v>
      </c>
      <c r="E156" s="1" t="n">
        <v>20.53</v>
      </c>
      <c r="F156" s="1" t="n">
        <v>0</v>
      </c>
      <c r="G156" s="1" t="n">
        <v>0</v>
      </c>
      <c r="H156" s="1" t="n">
        <v>0</v>
      </c>
      <c r="I156" s="1" t="n">
        <v>0</v>
      </c>
      <c r="J156" s="1" t="s">
        <v>414</v>
      </c>
      <c r="K156" s="0" t="n">
        <v>1093</v>
      </c>
      <c r="L156" s="0" t="n">
        <v>10</v>
      </c>
      <c r="M156" s="0" t="n">
        <v>6</v>
      </c>
      <c r="N156" s="1" t="n">
        <v>1110469.24</v>
      </c>
      <c r="O156" s="1" t="n">
        <v>13721358.32</v>
      </c>
      <c r="P156" s="1" t="n">
        <v>5207133.74</v>
      </c>
      <c r="Q156" s="1" t="n">
        <v>0</v>
      </c>
      <c r="R156" s="1" t="n">
        <v>2161683.42</v>
      </c>
      <c r="S156" s="1" t="n">
        <v>0</v>
      </c>
    </row>
    <row r="157" customFormat="false" ht="15" hidden="false" customHeight="false" outlineLevel="0" collapsed="false">
      <c r="A157" s="0" t="n">
        <v>170</v>
      </c>
      <c r="B157" s="0" t="s">
        <v>136</v>
      </c>
      <c r="D157" s="73" t="n">
        <v>2016</v>
      </c>
      <c r="E157" s="1" t="n">
        <v>20.53</v>
      </c>
      <c r="F157" s="1" t="n">
        <v>0</v>
      </c>
      <c r="G157" s="1" t="n">
        <v>0</v>
      </c>
      <c r="H157" s="1" t="n">
        <v>0</v>
      </c>
      <c r="I157" s="1" t="n">
        <v>0</v>
      </c>
      <c r="J157" s="1" t="s">
        <v>415</v>
      </c>
      <c r="K157" s="0" t="n">
        <v>1093</v>
      </c>
      <c r="L157" s="0" t="n">
        <v>10</v>
      </c>
      <c r="M157" s="0" t="n">
        <v>6</v>
      </c>
      <c r="N157" s="1" t="n">
        <v>11096828.34</v>
      </c>
      <c r="O157" s="1" t="n">
        <v>43733111.7</v>
      </c>
      <c r="P157" s="1" t="n">
        <v>27637152.22</v>
      </c>
      <c r="Q157" s="1" t="n">
        <v>1077156.46</v>
      </c>
      <c r="R157" s="1" t="n">
        <v>16379161.74</v>
      </c>
      <c r="S157" s="1" t="n">
        <v>1077156.46</v>
      </c>
    </row>
    <row r="158" customFormat="false" ht="15" hidden="false" customHeight="false" outlineLevel="0" collapsed="false">
      <c r="A158" s="0" t="n">
        <v>171</v>
      </c>
      <c r="B158" s="0" t="s">
        <v>137</v>
      </c>
      <c r="D158" s="73" t="n">
        <v>2016</v>
      </c>
      <c r="E158" s="1" t="n">
        <v>14.84</v>
      </c>
      <c r="F158" s="1" t="n">
        <v>0</v>
      </c>
      <c r="G158" s="1" t="n">
        <v>0</v>
      </c>
      <c r="H158" s="1" t="n">
        <v>0</v>
      </c>
      <c r="I158" s="1" t="n">
        <v>0</v>
      </c>
      <c r="J158" s="1" t="s">
        <v>416</v>
      </c>
      <c r="K158" s="0" t="n">
        <v>1093</v>
      </c>
      <c r="L158" s="0" t="n">
        <v>10</v>
      </c>
      <c r="M158" s="0" t="n">
        <v>6</v>
      </c>
      <c r="N158" s="1" t="n">
        <v>10917681.96</v>
      </c>
      <c r="O158" s="1" t="n">
        <v>56539492.4</v>
      </c>
      <c r="P158" s="1" t="n">
        <v>20416494.15</v>
      </c>
      <c r="Q158" s="1" t="n">
        <v>546243.59</v>
      </c>
      <c r="R158" s="1" t="n">
        <v>10403205.71</v>
      </c>
      <c r="S158" s="1" t="n">
        <v>546243.59</v>
      </c>
    </row>
    <row r="159" customFormat="false" ht="15" hidden="false" customHeight="false" outlineLevel="0" collapsed="false">
      <c r="A159" s="0" t="n">
        <v>172</v>
      </c>
      <c r="B159" s="0" t="s">
        <v>138</v>
      </c>
      <c r="D159" s="73" t="n">
        <v>2016</v>
      </c>
      <c r="E159" s="1" t="n">
        <v>12.35</v>
      </c>
      <c r="F159" s="1" t="n">
        <v>0</v>
      </c>
      <c r="G159" s="1" t="n">
        <v>0</v>
      </c>
      <c r="H159" s="1" t="n">
        <v>0</v>
      </c>
      <c r="I159" s="1" t="n">
        <v>0</v>
      </c>
      <c r="J159" s="1" t="s">
        <v>417</v>
      </c>
      <c r="K159" s="0" t="n">
        <v>1093</v>
      </c>
      <c r="L159" s="0" t="n">
        <v>10</v>
      </c>
      <c r="M159" s="0" t="n">
        <v>6</v>
      </c>
      <c r="N159" s="1" t="n">
        <v>420664.25</v>
      </c>
      <c r="O159" s="1" t="n">
        <v>10370058.32</v>
      </c>
      <c r="P159" s="1" t="n">
        <v>2804551.2</v>
      </c>
      <c r="Q159" s="1" t="n">
        <v>0</v>
      </c>
      <c r="R159" s="1" t="n">
        <v>1472351.62</v>
      </c>
      <c r="S159" s="1" t="n">
        <v>0</v>
      </c>
    </row>
    <row r="160" customFormat="false" ht="15" hidden="false" customHeight="false" outlineLevel="0" collapsed="false">
      <c r="A160" s="0" t="n">
        <v>173</v>
      </c>
      <c r="B160" s="0" t="s">
        <v>139</v>
      </c>
      <c r="D160" s="73" t="n">
        <v>2016</v>
      </c>
      <c r="E160" s="1" t="n">
        <v>19.13</v>
      </c>
      <c r="F160" s="1" t="n">
        <v>0</v>
      </c>
      <c r="G160" s="1" t="n">
        <v>0</v>
      </c>
      <c r="H160" s="1" t="n">
        <v>0</v>
      </c>
      <c r="I160" s="1" t="n">
        <v>0</v>
      </c>
      <c r="J160" s="1" t="s">
        <v>418</v>
      </c>
      <c r="K160" s="0" t="n">
        <v>1093</v>
      </c>
      <c r="L160" s="0" t="n">
        <v>10</v>
      </c>
      <c r="M160" s="0" t="n">
        <v>6</v>
      </c>
      <c r="N160" s="1" t="n">
        <v>379011.79</v>
      </c>
      <c r="O160" s="1" t="n">
        <v>10392760.39</v>
      </c>
      <c r="P160" s="1" t="n">
        <v>2421966.57</v>
      </c>
      <c r="Q160" s="1" t="n">
        <v>15000</v>
      </c>
      <c r="R160" s="1" t="n">
        <v>376323.2</v>
      </c>
      <c r="S160" s="1" t="n">
        <v>0</v>
      </c>
    </row>
    <row r="161" customFormat="false" ht="15" hidden="false" customHeight="false" outlineLevel="0" collapsed="false">
      <c r="A161" s="0" t="n">
        <v>175</v>
      </c>
      <c r="B161" s="0" t="s">
        <v>141</v>
      </c>
      <c r="D161" s="73" t="n">
        <v>2016</v>
      </c>
      <c r="E161" s="1" t="n">
        <v>15.34</v>
      </c>
      <c r="F161" s="1" t="n">
        <v>0</v>
      </c>
      <c r="G161" s="1" t="n">
        <v>0</v>
      </c>
      <c r="H161" s="1" t="n">
        <v>0</v>
      </c>
      <c r="I161" s="1" t="n">
        <v>0</v>
      </c>
      <c r="J161" s="1" t="s">
        <v>419</v>
      </c>
      <c r="K161" s="0" t="n">
        <v>1093</v>
      </c>
      <c r="L161" s="0" t="n">
        <v>10</v>
      </c>
      <c r="M161" s="0" t="n">
        <v>6</v>
      </c>
      <c r="N161" s="1" t="n">
        <v>462962.17</v>
      </c>
      <c r="O161" s="1" t="n">
        <v>10664815.59</v>
      </c>
      <c r="P161" s="1" t="n">
        <v>3444205.49</v>
      </c>
      <c r="Q161" s="1" t="n">
        <v>0</v>
      </c>
      <c r="R161" s="1" t="n">
        <v>1737253.95</v>
      </c>
      <c r="S161" s="1" t="n">
        <v>0</v>
      </c>
    </row>
    <row r="162" customFormat="false" ht="15" hidden="false" customHeight="false" outlineLevel="0" collapsed="false">
      <c r="A162" s="0" t="n">
        <v>288</v>
      </c>
      <c r="B162" s="0" t="s">
        <v>142</v>
      </c>
      <c r="D162" s="73" t="n">
        <v>2016</v>
      </c>
      <c r="E162" s="1" t="n">
        <v>8.35</v>
      </c>
      <c r="F162" s="1" t="n">
        <v>0</v>
      </c>
      <c r="G162" s="1" t="n">
        <v>0</v>
      </c>
      <c r="H162" s="1" t="n">
        <v>0</v>
      </c>
      <c r="I162" s="1" t="n">
        <v>0</v>
      </c>
      <c r="J162" s="1" t="s">
        <v>420</v>
      </c>
      <c r="K162" s="0" t="n">
        <v>1093</v>
      </c>
      <c r="L162" s="0" t="n">
        <v>10</v>
      </c>
      <c r="M162" s="0" t="n">
        <v>6</v>
      </c>
      <c r="N162" s="1" t="n">
        <v>258849.19</v>
      </c>
      <c r="O162" s="1" t="n">
        <v>10016760.25</v>
      </c>
      <c r="P162" s="1" t="n">
        <v>1975150.37</v>
      </c>
      <c r="Q162" s="1" t="n">
        <v>17584.12</v>
      </c>
      <c r="R162" s="1" t="n">
        <v>1131577.3</v>
      </c>
      <c r="S162" s="1" t="n">
        <v>2967.82</v>
      </c>
    </row>
    <row r="163" customFormat="false" ht="15" hidden="false" customHeight="false" outlineLevel="0" collapsed="false">
      <c r="A163" s="0" t="n">
        <v>176</v>
      </c>
      <c r="B163" s="0" t="s">
        <v>421</v>
      </c>
      <c r="D163" s="73" t="n">
        <v>2016</v>
      </c>
      <c r="E163" s="1" t="n">
        <v>15.2</v>
      </c>
      <c r="F163" s="1" t="n">
        <v>0</v>
      </c>
      <c r="G163" s="1" t="n">
        <v>0</v>
      </c>
      <c r="H163" s="1" t="n">
        <v>0</v>
      </c>
      <c r="I163" s="1" t="n">
        <v>0</v>
      </c>
      <c r="J163" s="1" t="s">
        <v>422</v>
      </c>
      <c r="K163" s="0" t="n">
        <v>1093</v>
      </c>
      <c r="L163" s="0" t="n">
        <v>10</v>
      </c>
      <c r="M163" s="0" t="n">
        <v>6</v>
      </c>
      <c r="N163" s="1" t="n">
        <v>378475.8</v>
      </c>
      <c r="O163" s="1" t="n">
        <v>12294338.02</v>
      </c>
      <c r="P163" s="1" t="n">
        <v>3457904.8</v>
      </c>
      <c r="Q163" s="1" t="n">
        <v>38880.43</v>
      </c>
      <c r="R163" s="1" t="n">
        <v>1532007.76</v>
      </c>
      <c r="S163" s="1" t="n">
        <v>38880.43</v>
      </c>
    </row>
    <row r="164" customFormat="false" ht="15" hidden="false" customHeight="false" outlineLevel="0" collapsed="false">
      <c r="A164" s="0" t="n">
        <v>177</v>
      </c>
      <c r="B164" s="0" t="s">
        <v>423</v>
      </c>
      <c r="D164" s="73" t="n">
        <v>2016</v>
      </c>
      <c r="E164" s="1" t="n">
        <v>18.25</v>
      </c>
      <c r="F164" s="1" t="n">
        <v>0</v>
      </c>
      <c r="G164" s="1" t="n">
        <v>0</v>
      </c>
      <c r="H164" s="1" t="n">
        <v>0</v>
      </c>
      <c r="I164" s="1" t="n">
        <v>0</v>
      </c>
      <c r="J164" s="1" t="s">
        <v>424</v>
      </c>
      <c r="K164" s="0" t="n">
        <v>1093</v>
      </c>
      <c r="L164" s="0" t="n">
        <v>10</v>
      </c>
      <c r="M164" s="0" t="n">
        <v>6</v>
      </c>
      <c r="N164" s="1" t="n">
        <v>1905811.01</v>
      </c>
      <c r="O164" s="1" t="n">
        <v>13101386.11</v>
      </c>
      <c r="P164" s="1" t="n">
        <v>4733707.32</v>
      </c>
      <c r="Q164" s="1" t="n">
        <v>136508.07</v>
      </c>
      <c r="R164" s="1" t="n">
        <v>1995122.23</v>
      </c>
      <c r="S164" s="1" t="n">
        <v>136508.07</v>
      </c>
    </row>
    <row r="165" customFormat="false" ht="15" hidden="false" customHeight="false" outlineLevel="0" collapsed="false">
      <c r="A165" s="0" t="n">
        <v>178</v>
      </c>
      <c r="B165" s="0" t="s">
        <v>143</v>
      </c>
      <c r="D165" s="73" t="n">
        <v>2016</v>
      </c>
      <c r="E165" s="1" t="n">
        <v>22.72</v>
      </c>
      <c r="F165" s="1" t="n">
        <v>0</v>
      </c>
      <c r="G165" s="1" t="n">
        <v>0</v>
      </c>
      <c r="H165" s="1" t="n">
        <v>0</v>
      </c>
      <c r="I165" s="1" t="n">
        <v>0</v>
      </c>
      <c r="J165" s="1" t="s">
        <v>425</v>
      </c>
      <c r="K165" s="0" t="n">
        <v>1093</v>
      </c>
      <c r="L165" s="0" t="n">
        <v>10</v>
      </c>
      <c r="M165" s="0" t="n">
        <v>6</v>
      </c>
      <c r="N165" s="1" t="n">
        <v>492510.6</v>
      </c>
      <c r="O165" s="1" t="n">
        <v>10802364.26</v>
      </c>
      <c r="P165" s="1" t="n">
        <v>3900812.04</v>
      </c>
      <c r="Q165" s="1" t="n">
        <v>1800.18</v>
      </c>
      <c r="R165" s="1" t="n">
        <v>1335871.11</v>
      </c>
      <c r="S165" s="1" t="n">
        <v>214.9</v>
      </c>
    </row>
    <row r="166" customFormat="false" ht="15" hidden="false" customHeight="false" outlineLevel="0" collapsed="false">
      <c r="A166" s="0" t="n">
        <v>390</v>
      </c>
      <c r="B166" s="0" t="s">
        <v>144</v>
      </c>
      <c r="D166" s="73" t="n">
        <v>2016</v>
      </c>
      <c r="E166" s="1" t="n">
        <v>14.33</v>
      </c>
      <c r="F166" s="1" t="n">
        <v>0</v>
      </c>
      <c r="G166" s="1" t="n">
        <v>0</v>
      </c>
      <c r="H166" s="1" t="n">
        <v>0</v>
      </c>
      <c r="I166" s="1" t="n">
        <v>0</v>
      </c>
      <c r="J166" s="1" t="s">
        <v>426</v>
      </c>
      <c r="K166" s="0" t="n">
        <v>1093</v>
      </c>
      <c r="L166" s="0" t="n">
        <v>10</v>
      </c>
      <c r="M166" s="0" t="n">
        <v>6</v>
      </c>
      <c r="N166" s="1" t="n">
        <v>6446088.68</v>
      </c>
      <c r="O166" s="1" t="n">
        <v>48136709.87</v>
      </c>
      <c r="P166" s="1" t="n">
        <v>17723867.65</v>
      </c>
      <c r="Q166" s="1" t="n">
        <v>0</v>
      </c>
      <c r="R166" s="1" t="n">
        <v>9899694.49</v>
      </c>
      <c r="S166" s="1" t="n">
        <v>0</v>
      </c>
    </row>
    <row r="167" customFormat="false" ht="15" hidden="false" customHeight="false" outlineLevel="0" collapsed="false">
      <c r="A167" s="0" t="n">
        <v>179</v>
      </c>
      <c r="B167" s="0" t="s">
        <v>145</v>
      </c>
      <c r="D167" s="73" t="n">
        <v>2016</v>
      </c>
      <c r="E167" s="1" t="n">
        <v>14.04</v>
      </c>
      <c r="F167" s="1" t="n">
        <v>0</v>
      </c>
      <c r="G167" s="1" t="n">
        <v>0</v>
      </c>
      <c r="H167" s="1" t="n">
        <v>0</v>
      </c>
      <c r="I167" s="1" t="n">
        <v>0</v>
      </c>
      <c r="J167" s="1" t="s">
        <v>427</v>
      </c>
      <c r="K167" s="0" t="n">
        <v>1093</v>
      </c>
      <c r="L167" s="0" t="n">
        <v>10</v>
      </c>
      <c r="M167" s="0" t="n">
        <v>6</v>
      </c>
      <c r="N167" s="1" t="n">
        <v>307389.25</v>
      </c>
      <c r="O167" s="1" t="n">
        <v>12260288.88</v>
      </c>
      <c r="P167" s="1" t="n">
        <v>3001549.29</v>
      </c>
      <c r="Q167" s="1" t="n">
        <v>36112.03</v>
      </c>
      <c r="R167" s="1" t="n">
        <v>1269726.63</v>
      </c>
      <c r="S167" s="1" t="n">
        <v>3965.76</v>
      </c>
    </row>
    <row r="168" customFormat="false" ht="15" hidden="false" customHeight="false" outlineLevel="0" collapsed="false">
      <c r="A168" s="0" t="n">
        <v>180</v>
      </c>
      <c r="B168" s="0" t="s">
        <v>146</v>
      </c>
      <c r="D168" s="73" t="n">
        <v>2016</v>
      </c>
      <c r="E168" s="1" t="n">
        <v>14.95</v>
      </c>
      <c r="F168" s="1" t="n">
        <v>0</v>
      </c>
      <c r="G168" s="1" t="n">
        <v>0</v>
      </c>
      <c r="H168" s="1" t="n">
        <v>0</v>
      </c>
      <c r="I168" s="1" t="n">
        <v>0</v>
      </c>
      <c r="J168" s="1" t="s">
        <v>428</v>
      </c>
      <c r="K168" s="0" t="n">
        <v>1093</v>
      </c>
      <c r="L168" s="0" t="n">
        <v>10</v>
      </c>
      <c r="M168" s="0" t="n">
        <v>6</v>
      </c>
      <c r="N168" s="1" t="n">
        <v>2298388.96</v>
      </c>
      <c r="O168" s="1" t="n">
        <v>23972152.45</v>
      </c>
      <c r="P168" s="1" t="n">
        <v>9269160.84</v>
      </c>
      <c r="Q168" s="1" t="n">
        <v>54586.97</v>
      </c>
      <c r="R168" s="1" t="n">
        <v>5368377.5</v>
      </c>
      <c r="S168" s="1" t="n">
        <v>28981.12</v>
      </c>
    </row>
    <row r="169" customFormat="false" ht="15" hidden="false" customHeight="false" outlineLevel="0" collapsed="false">
      <c r="A169" s="0" t="n">
        <v>181</v>
      </c>
      <c r="B169" s="0" t="s">
        <v>147</v>
      </c>
      <c r="D169" s="73" t="n">
        <v>2016</v>
      </c>
      <c r="E169" s="1" t="n">
        <v>13.24</v>
      </c>
      <c r="F169" s="1" t="n">
        <v>0</v>
      </c>
      <c r="G169" s="1" t="n">
        <v>0</v>
      </c>
      <c r="H169" s="1" t="n">
        <v>0</v>
      </c>
      <c r="I169" s="1" t="n">
        <v>0</v>
      </c>
      <c r="J169" s="1" t="s">
        <v>429</v>
      </c>
      <c r="K169" s="0" t="n">
        <v>1093</v>
      </c>
      <c r="L169" s="0" t="n">
        <v>10</v>
      </c>
      <c r="M169" s="0" t="n">
        <v>6</v>
      </c>
      <c r="N169" s="1" t="n">
        <v>654457.62</v>
      </c>
      <c r="O169" s="1" t="n">
        <v>12766610.07</v>
      </c>
      <c r="P169" s="1" t="n">
        <v>2933725.92</v>
      </c>
      <c r="Q169" s="1" t="n">
        <v>802.67</v>
      </c>
      <c r="R169" s="1" t="n">
        <v>1158097.25</v>
      </c>
      <c r="S169" s="1" t="n">
        <v>0</v>
      </c>
    </row>
    <row r="170" customFormat="false" ht="15" hidden="false" customHeight="false" outlineLevel="0" collapsed="false">
      <c r="A170" s="0" t="n">
        <v>182</v>
      </c>
      <c r="B170" s="0" t="s">
        <v>148</v>
      </c>
      <c r="D170" s="73" t="n">
        <v>2016</v>
      </c>
      <c r="E170" s="1" t="n">
        <v>23.62</v>
      </c>
      <c r="F170" s="1" t="n">
        <v>0</v>
      </c>
      <c r="G170" s="1" t="n">
        <v>0</v>
      </c>
      <c r="H170" s="1" t="n">
        <v>0</v>
      </c>
      <c r="I170" s="1" t="n">
        <v>0</v>
      </c>
      <c r="J170" s="1" t="s">
        <v>430</v>
      </c>
      <c r="K170" s="0" t="n">
        <v>1093</v>
      </c>
      <c r="L170" s="0" t="n">
        <v>10</v>
      </c>
      <c r="M170" s="0" t="n">
        <v>6</v>
      </c>
      <c r="N170" s="1" t="n">
        <v>8859443.85</v>
      </c>
      <c r="O170" s="1" t="n">
        <v>20242210.77</v>
      </c>
      <c r="P170" s="1" t="n">
        <v>8995448.13</v>
      </c>
      <c r="Q170" s="1" t="n">
        <v>543</v>
      </c>
      <c r="R170" s="1" t="n">
        <v>2120250.18</v>
      </c>
      <c r="S170" s="1" t="n">
        <v>543</v>
      </c>
    </row>
    <row r="171" customFormat="false" ht="15" hidden="false" customHeight="false" outlineLevel="0" collapsed="false">
      <c r="A171" s="0" t="n">
        <v>183</v>
      </c>
      <c r="B171" s="0" t="s">
        <v>149</v>
      </c>
      <c r="D171" s="73" t="n">
        <v>2016</v>
      </c>
      <c r="E171" s="1" t="n">
        <v>15.66</v>
      </c>
      <c r="F171" s="1" t="n">
        <v>0</v>
      </c>
      <c r="G171" s="1" t="n">
        <v>0</v>
      </c>
      <c r="H171" s="1" t="n">
        <v>0</v>
      </c>
      <c r="I171" s="1" t="n">
        <v>0</v>
      </c>
      <c r="J171" s="1" t="s">
        <v>431</v>
      </c>
      <c r="K171" s="0" t="n">
        <v>1093</v>
      </c>
      <c r="L171" s="0" t="n">
        <v>10</v>
      </c>
      <c r="M171" s="0" t="n">
        <v>6</v>
      </c>
      <c r="N171" s="1" t="n">
        <v>5971932.83</v>
      </c>
      <c r="O171" s="1" t="n">
        <v>32041901.81</v>
      </c>
      <c r="P171" s="1" t="n">
        <v>14550831.11</v>
      </c>
      <c r="Q171" s="1" t="n">
        <v>0</v>
      </c>
      <c r="R171" s="1" t="n">
        <v>8598606.08</v>
      </c>
      <c r="S171" s="1" t="n">
        <v>0</v>
      </c>
    </row>
    <row r="172" customFormat="false" ht="15" hidden="false" customHeight="false" outlineLevel="0" collapsed="false">
      <c r="A172" s="0" t="n">
        <v>184</v>
      </c>
      <c r="B172" s="0" t="s">
        <v>150</v>
      </c>
      <c r="D172" s="73" t="n">
        <v>2016</v>
      </c>
      <c r="E172" s="1" t="n">
        <v>18.68</v>
      </c>
      <c r="F172" s="1" t="n">
        <v>0</v>
      </c>
      <c r="G172" s="1" t="n">
        <v>0</v>
      </c>
      <c r="H172" s="1" t="n">
        <v>0</v>
      </c>
      <c r="I172" s="1" t="n">
        <v>0</v>
      </c>
      <c r="J172" s="1" t="s">
        <v>432</v>
      </c>
      <c r="K172" s="0" t="n">
        <v>1093</v>
      </c>
      <c r="L172" s="0" t="n">
        <v>10</v>
      </c>
      <c r="M172" s="0" t="n">
        <v>6</v>
      </c>
      <c r="N172" s="1" t="n">
        <v>743291.52</v>
      </c>
      <c r="O172" s="1" t="n">
        <v>11900646.31</v>
      </c>
      <c r="P172" s="1" t="n">
        <v>3383469.07</v>
      </c>
      <c r="Q172" s="1" t="n">
        <v>186360</v>
      </c>
      <c r="R172" s="1" t="n">
        <v>1021236.75</v>
      </c>
      <c r="S172" s="1" t="n">
        <v>186360</v>
      </c>
    </row>
    <row r="173" customFormat="false" ht="15" hidden="false" customHeight="false" outlineLevel="0" collapsed="false">
      <c r="A173" s="0" t="n">
        <v>185</v>
      </c>
      <c r="B173" s="0" t="s">
        <v>151</v>
      </c>
      <c r="D173" s="73" t="n">
        <v>2016</v>
      </c>
      <c r="E173" s="1" t="n">
        <v>18.82</v>
      </c>
      <c r="F173" s="1" t="n">
        <v>0</v>
      </c>
      <c r="G173" s="1" t="n">
        <v>0</v>
      </c>
      <c r="H173" s="1" t="n">
        <v>0</v>
      </c>
      <c r="I173" s="1" t="n">
        <v>0</v>
      </c>
      <c r="J173" s="1" t="s">
        <v>433</v>
      </c>
      <c r="K173" s="0" t="n">
        <v>1093</v>
      </c>
      <c r="L173" s="0" t="n">
        <v>10</v>
      </c>
      <c r="M173" s="0" t="n">
        <v>6</v>
      </c>
      <c r="N173" s="1" t="n">
        <v>6644920.85</v>
      </c>
      <c r="O173" s="1" t="n">
        <v>48271750.25</v>
      </c>
      <c r="P173" s="1" t="n">
        <v>15520243.88</v>
      </c>
      <c r="Q173" s="1" t="n">
        <v>401065.19</v>
      </c>
      <c r="R173" s="1" t="n">
        <v>5249678.89</v>
      </c>
      <c r="S173" s="1" t="n">
        <v>335204.83</v>
      </c>
    </row>
    <row r="174" customFormat="false" ht="15" hidden="false" customHeight="false" outlineLevel="0" collapsed="false">
      <c r="A174" s="0" t="n">
        <v>186</v>
      </c>
      <c r="B174" s="0" t="s">
        <v>434</v>
      </c>
      <c r="D174" s="73" t="n">
        <v>2016</v>
      </c>
      <c r="E174" s="1" t="n">
        <v>16.37</v>
      </c>
      <c r="F174" s="1" t="n">
        <v>0</v>
      </c>
      <c r="G174" s="1" t="n">
        <v>0</v>
      </c>
      <c r="H174" s="1" t="n">
        <v>0</v>
      </c>
      <c r="I174" s="1" t="n">
        <v>0</v>
      </c>
      <c r="J174" s="1" t="s">
        <v>435</v>
      </c>
      <c r="K174" s="0" t="n">
        <v>1093</v>
      </c>
      <c r="L174" s="0" t="n">
        <v>10</v>
      </c>
      <c r="M174" s="0" t="n">
        <v>6</v>
      </c>
      <c r="N174" s="1" t="n">
        <v>174378.68</v>
      </c>
      <c r="O174" s="1" t="n">
        <v>9829154.68</v>
      </c>
      <c r="P174" s="1" t="n">
        <v>3801392.53</v>
      </c>
      <c r="Q174" s="1" t="n">
        <v>63475.03</v>
      </c>
      <c r="R174" s="1" t="n">
        <v>2165206.12</v>
      </c>
      <c r="S174" s="1" t="n">
        <v>61703.03</v>
      </c>
    </row>
    <row r="175" customFormat="false" ht="15" hidden="false" customHeight="false" outlineLevel="0" collapsed="false">
      <c r="A175" s="0" t="n">
        <v>187</v>
      </c>
      <c r="B175" s="0" t="s">
        <v>152</v>
      </c>
      <c r="D175" s="73" t="n">
        <v>2016</v>
      </c>
      <c r="E175" s="1" t="n">
        <v>16.63</v>
      </c>
      <c r="F175" s="1" t="n">
        <v>0</v>
      </c>
      <c r="G175" s="1" t="n">
        <v>0</v>
      </c>
      <c r="H175" s="1" t="n">
        <v>0</v>
      </c>
      <c r="I175" s="1" t="n">
        <v>0</v>
      </c>
      <c r="J175" s="1" t="s">
        <v>436</v>
      </c>
      <c r="K175" s="0" t="n">
        <v>1093</v>
      </c>
      <c r="L175" s="0" t="n">
        <v>10</v>
      </c>
      <c r="M175" s="0" t="n">
        <v>6</v>
      </c>
      <c r="N175" s="1" t="n">
        <v>726488.5</v>
      </c>
      <c r="O175" s="1" t="n">
        <v>12872426.64</v>
      </c>
      <c r="P175" s="1" t="n">
        <v>3327749.8</v>
      </c>
      <c r="Q175" s="1" t="n">
        <v>0</v>
      </c>
      <c r="R175" s="1" t="n">
        <v>1066803.95</v>
      </c>
      <c r="S175" s="1" t="n">
        <v>0</v>
      </c>
    </row>
    <row r="176" customFormat="false" ht="15" hidden="false" customHeight="false" outlineLevel="0" collapsed="false">
      <c r="A176" s="0" t="n">
        <v>188</v>
      </c>
      <c r="B176" s="0" t="s">
        <v>437</v>
      </c>
      <c r="D176" s="73" t="n">
        <v>2016</v>
      </c>
      <c r="E176" s="1" t="n">
        <v>21.62</v>
      </c>
      <c r="F176" s="1" t="n">
        <v>0</v>
      </c>
      <c r="G176" s="1" t="n">
        <v>0</v>
      </c>
      <c r="H176" s="1" t="n">
        <v>0</v>
      </c>
      <c r="I176" s="1" t="n">
        <v>0</v>
      </c>
      <c r="J176" s="1" t="s">
        <v>438</v>
      </c>
      <c r="K176" s="0" t="n">
        <v>1093</v>
      </c>
      <c r="L176" s="0" t="n">
        <v>10</v>
      </c>
      <c r="M176" s="0" t="n">
        <v>6</v>
      </c>
      <c r="N176" s="1" t="n">
        <v>1123512.28</v>
      </c>
      <c r="O176" s="1" t="n">
        <v>11181075.54</v>
      </c>
      <c r="P176" s="1" t="n">
        <v>3469509.41</v>
      </c>
      <c r="Q176" s="1" t="n">
        <v>0</v>
      </c>
      <c r="R176" s="1" t="n">
        <v>809472.33</v>
      </c>
      <c r="S176" s="1" t="n">
        <v>0</v>
      </c>
    </row>
    <row r="177" customFormat="false" ht="15" hidden="false" customHeight="false" outlineLevel="0" collapsed="false">
      <c r="A177" s="0" t="n">
        <v>189</v>
      </c>
      <c r="B177" s="0" t="s">
        <v>153</v>
      </c>
      <c r="D177" s="73" t="n">
        <v>2016</v>
      </c>
      <c r="E177" s="1" t="n">
        <v>26.83</v>
      </c>
      <c r="F177" s="1" t="n">
        <v>0</v>
      </c>
      <c r="G177" s="1" t="n">
        <v>0</v>
      </c>
      <c r="H177" s="1" t="n">
        <v>0</v>
      </c>
      <c r="I177" s="1" t="n">
        <v>0</v>
      </c>
      <c r="J177" s="1" t="s">
        <v>439</v>
      </c>
      <c r="K177" s="0" t="n">
        <v>1093</v>
      </c>
      <c r="L177" s="0" t="n">
        <v>10</v>
      </c>
      <c r="M177" s="0" t="n">
        <v>6</v>
      </c>
      <c r="N177" s="1" t="n">
        <v>1516755.38</v>
      </c>
      <c r="O177" s="1" t="n">
        <v>14345722.08</v>
      </c>
      <c r="P177" s="1" t="n">
        <v>6851990.08</v>
      </c>
      <c r="Q177" s="1" t="n">
        <v>220064.37</v>
      </c>
      <c r="R177" s="1" t="n">
        <v>2598637.76</v>
      </c>
      <c r="S177" s="1" t="n">
        <v>217264.43</v>
      </c>
    </row>
    <row r="178" customFormat="false" ht="15" hidden="false" customHeight="false" outlineLevel="0" collapsed="false">
      <c r="A178" s="0" t="n">
        <v>190</v>
      </c>
      <c r="B178" s="0" t="s">
        <v>154</v>
      </c>
      <c r="D178" s="73" t="n">
        <v>2016</v>
      </c>
      <c r="E178" s="1" t="n">
        <v>15.71</v>
      </c>
      <c r="F178" s="1" t="n">
        <v>0</v>
      </c>
      <c r="G178" s="1" t="n">
        <v>0</v>
      </c>
      <c r="H178" s="1" t="n">
        <v>0</v>
      </c>
      <c r="I178" s="1" t="n">
        <v>0</v>
      </c>
      <c r="J178" s="1" t="s">
        <v>440</v>
      </c>
      <c r="K178" s="0" t="n">
        <v>1093</v>
      </c>
      <c r="L178" s="0" t="n">
        <v>10</v>
      </c>
      <c r="M178" s="0" t="n">
        <v>6</v>
      </c>
      <c r="N178" s="1" t="n">
        <v>3224728.21</v>
      </c>
      <c r="O178" s="1" t="n">
        <v>36895758.22</v>
      </c>
      <c r="P178" s="1" t="n">
        <v>11994019.07</v>
      </c>
      <c r="Q178" s="1" t="n">
        <v>17010.88</v>
      </c>
      <c r="R178" s="1" t="n">
        <v>5691000.14</v>
      </c>
      <c r="S178" s="1" t="n">
        <v>17010.88</v>
      </c>
    </row>
    <row r="179" customFormat="false" ht="15" hidden="false" customHeight="false" outlineLevel="0" collapsed="false">
      <c r="A179" s="0" t="n">
        <v>292</v>
      </c>
      <c r="B179" s="0" t="s">
        <v>155</v>
      </c>
      <c r="D179" s="73" t="n">
        <v>2016</v>
      </c>
      <c r="E179" s="1" t="n">
        <v>13.73</v>
      </c>
      <c r="F179" s="1" t="n">
        <v>0</v>
      </c>
      <c r="G179" s="1" t="n">
        <v>0</v>
      </c>
      <c r="H179" s="1" t="n">
        <v>0</v>
      </c>
      <c r="I179" s="1" t="n">
        <v>0</v>
      </c>
      <c r="J179" s="1" t="s">
        <v>441</v>
      </c>
      <c r="K179" s="0" t="n">
        <v>1093</v>
      </c>
      <c r="L179" s="0" t="n">
        <v>10</v>
      </c>
      <c r="M179" s="0" t="n">
        <v>6</v>
      </c>
      <c r="N179" s="1" t="n">
        <v>1718156.89</v>
      </c>
      <c r="O179" s="1" t="n">
        <v>21747153.23</v>
      </c>
      <c r="P179" s="1" t="n">
        <v>4240837.02</v>
      </c>
      <c r="Q179" s="1" t="n">
        <v>0</v>
      </c>
      <c r="R179" s="1" t="n">
        <v>1019855.42</v>
      </c>
      <c r="S179" s="1" t="n">
        <v>0</v>
      </c>
    </row>
    <row r="180" customFormat="false" ht="15" hidden="false" customHeight="false" outlineLevel="0" collapsed="false">
      <c r="A180" s="0" t="n">
        <v>191</v>
      </c>
      <c r="B180" s="0" t="s">
        <v>156</v>
      </c>
      <c r="D180" s="73" t="n">
        <v>2016</v>
      </c>
      <c r="E180" s="1" t="n">
        <v>12.44</v>
      </c>
      <c r="F180" s="1" t="n">
        <v>0</v>
      </c>
      <c r="G180" s="1" t="n">
        <v>0</v>
      </c>
      <c r="H180" s="1" t="n">
        <v>0</v>
      </c>
      <c r="I180" s="1" t="n">
        <v>0</v>
      </c>
      <c r="J180" s="1" t="s">
        <v>442</v>
      </c>
      <c r="K180" s="0" t="n">
        <v>1093</v>
      </c>
      <c r="L180" s="0" t="n">
        <v>10</v>
      </c>
      <c r="M180" s="0" t="n">
        <v>6</v>
      </c>
      <c r="N180" s="1" t="n">
        <v>1761369.97</v>
      </c>
      <c r="O180" s="1" t="n">
        <v>13808063.86</v>
      </c>
      <c r="P180" s="1" t="n">
        <v>5163537.23</v>
      </c>
      <c r="Q180" s="1" t="n">
        <v>42198.04</v>
      </c>
      <c r="R180" s="1" t="n">
        <v>3231753.02</v>
      </c>
      <c r="S180" s="1" t="n">
        <v>37659.87</v>
      </c>
    </row>
    <row r="181" customFormat="false" ht="15" hidden="false" customHeight="false" outlineLevel="0" collapsed="false">
      <c r="A181" s="0" t="n">
        <v>192</v>
      </c>
      <c r="B181" s="0" t="s">
        <v>443</v>
      </c>
      <c r="D181" s="73" t="n">
        <v>2016</v>
      </c>
      <c r="E181" s="1" t="n">
        <v>18.1</v>
      </c>
      <c r="F181" s="1" t="n">
        <v>0</v>
      </c>
      <c r="G181" s="1" t="n">
        <v>0</v>
      </c>
      <c r="H181" s="1" t="n">
        <v>0</v>
      </c>
      <c r="I181" s="1" t="n">
        <v>0</v>
      </c>
      <c r="J181" s="1" t="s">
        <v>444</v>
      </c>
      <c r="K181" s="0" t="n">
        <v>1093</v>
      </c>
      <c r="L181" s="0" t="n">
        <v>10</v>
      </c>
      <c r="M181" s="0" t="n">
        <v>6</v>
      </c>
      <c r="N181" s="1" t="n">
        <v>3889267.46</v>
      </c>
      <c r="O181" s="1" t="n">
        <v>11493238.02</v>
      </c>
      <c r="P181" s="1" t="n">
        <v>3733429.48</v>
      </c>
      <c r="Q181" s="1" t="n">
        <v>0</v>
      </c>
      <c r="R181" s="1" t="n">
        <v>949408.51</v>
      </c>
      <c r="S181" s="1" t="n">
        <v>0</v>
      </c>
    </row>
    <row r="182" customFormat="false" ht="15" hidden="false" customHeight="false" outlineLevel="0" collapsed="false">
      <c r="A182" s="0" t="n">
        <v>193</v>
      </c>
      <c r="B182" s="0" t="s">
        <v>157</v>
      </c>
      <c r="D182" s="73" t="n">
        <v>2016</v>
      </c>
      <c r="E182" s="1" t="n">
        <v>18.18</v>
      </c>
      <c r="F182" s="1" t="n">
        <v>0</v>
      </c>
      <c r="G182" s="1" t="n">
        <v>0</v>
      </c>
      <c r="H182" s="1" t="n">
        <v>0</v>
      </c>
      <c r="I182" s="1" t="n">
        <v>0</v>
      </c>
      <c r="J182" s="1" t="s">
        <v>445</v>
      </c>
      <c r="K182" s="0" t="n">
        <v>1093</v>
      </c>
      <c r="L182" s="0" t="n">
        <v>10</v>
      </c>
      <c r="M182" s="0" t="n">
        <v>6</v>
      </c>
      <c r="N182" s="1" t="n">
        <v>6850398.84</v>
      </c>
      <c r="O182" s="1" t="n">
        <v>36578833.38</v>
      </c>
      <c r="P182" s="1" t="n">
        <v>13957337.91</v>
      </c>
      <c r="Q182" s="1" t="n">
        <v>211472.48</v>
      </c>
      <c r="R182" s="1" t="n">
        <v>6179391.85</v>
      </c>
      <c r="S182" s="1" t="n">
        <v>96021.7</v>
      </c>
    </row>
    <row r="183" customFormat="false" ht="15" hidden="false" customHeight="false" outlineLevel="0" collapsed="false">
      <c r="A183" s="0" t="n">
        <v>194</v>
      </c>
      <c r="B183" s="0" t="s">
        <v>158</v>
      </c>
      <c r="D183" s="73" t="n">
        <v>2016</v>
      </c>
      <c r="E183" s="1" t="n">
        <v>22.73</v>
      </c>
      <c r="F183" s="1" t="n">
        <v>0</v>
      </c>
      <c r="G183" s="1" t="n">
        <v>0</v>
      </c>
      <c r="H183" s="1" t="n">
        <v>0</v>
      </c>
      <c r="I183" s="1" t="n">
        <v>0</v>
      </c>
      <c r="J183" s="1" t="s">
        <v>446</v>
      </c>
      <c r="K183" s="0" t="n">
        <v>1093</v>
      </c>
      <c r="L183" s="0" t="n">
        <v>10</v>
      </c>
      <c r="M183" s="0" t="n">
        <v>6</v>
      </c>
      <c r="N183" s="1" t="n">
        <v>2148932.25</v>
      </c>
      <c r="O183" s="1" t="n">
        <v>18728313.01</v>
      </c>
      <c r="P183" s="1" t="n">
        <v>8485266.62</v>
      </c>
      <c r="Q183" s="1" t="n">
        <v>6694</v>
      </c>
      <c r="R183" s="1" t="n">
        <v>3742928.57</v>
      </c>
      <c r="S183" s="1" t="n">
        <v>3500</v>
      </c>
    </row>
    <row r="184" customFormat="false" ht="15" hidden="false" customHeight="false" outlineLevel="0" collapsed="false">
      <c r="A184" s="0" t="n">
        <v>195</v>
      </c>
      <c r="B184" s="0" t="s">
        <v>159</v>
      </c>
      <c r="D184" s="73" t="n">
        <v>2016</v>
      </c>
      <c r="E184" s="1" t="n">
        <v>12.04</v>
      </c>
      <c r="F184" s="1" t="n">
        <v>0</v>
      </c>
      <c r="G184" s="1" t="n">
        <v>0</v>
      </c>
      <c r="H184" s="1" t="n">
        <v>0</v>
      </c>
      <c r="I184" s="1" t="n">
        <v>0</v>
      </c>
      <c r="J184" s="1" t="s">
        <v>447</v>
      </c>
      <c r="K184" s="0" t="n">
        <v>1093</v>
      </c>
      <c r="L184" s="0" t="n">
        <v>10</v>
      </c>
      <c r="M184" s="0" t="n">
        <v>6</v>
      </c>
      <c r="N184" s="1" t="n">
        <v>4334706.86</v>
      </c>
      <c r="O184" s="1" t="n">
        <v>26395078.72</v>
      </c>
      <c r="P184" s="1" t="n">
        <v>9945350.63</v>
      </c>
      <c r="Q184" s="1" t="n">
        <v>2600</v>
      </c>
      <c r="R184" s="1" t="n">
        <v>6248242.58</v>
      </c>
      <c r="S184" s="1" t="n">
        <v>0</v>
      </c>
    </row>
    <row r="185" customFormat="false" ht="15" hidden="false" customHeight="false" outlineLevel="0" collapsed="false">
      <c r="A185" s="0" t="n">
        <v>196</v>
      </c>
      <c r="B185" s="0" t="s">
        <v>160</v>
      </c>
      <c r="D185" s="73" t="n">
        <v>2016</v>
      </c>
      <c r="E185" s="1" t="n">
        <v>19.55</v>
      </c>
      <c r="F185" s="1" t="n">
        <v>0</v>
      </c>
      <c r="G185" s="1" t="n">
        <v>0</v>
      </c>
      <c r="H185" s="1" t="n">
        <v>0</v>
      </c>
      <c r="I185" s="1" t="n">
        <v>0</v>
      </c>
      <c r="J185" s="1" t="s">
        <v>448</v>
      </c>
      <c r="K185" s="0" t="n">
        <v>1093</v>
      </c>
      <c r="L185" s="0" t="n">
        <v>10</v>
      </c>
      <c r="M185" s="0" t="n">
        <v>6</v>
      </c>
      <c r="N185" s="1" t="n">
        <v>4327964</v>
      </c>
      <c r="O185" s="1" t="n">
        <v>42247153.83</v>
      </c>
      <c r="P185" s="1" t="n">
        <v>16996491.93</v>
      </c>
      <c r="Q185" s="1" t="n">
        <v>209093.53</v>
      </c>
      <c r="R185" s="1" t="n">
        <v>7971761.2</v>
      </c>
      <c r="S185" s="1" t="n">
        <v>130413.65</v>
      </c>
    </row>
    <row r="186" customFormat="false" ht="15" hidden="false" customHeight="false" outlineLevel="0" collapsed="false">
      <c r="A186" s="0" t="n">
        <v>197</v>
      </c>
      <c r="B186" s="0" t="s">
        <v>449</v>
      </c>
      <c r="D186" s="73" t="n">
        <v>2016</v>
      </c>
      <c r="E186" s="1" t="n">
        <v>28.36</v>
      </c>
      <c r="F186" s="1" t="n">
        <v>0</v>
      </c>
      <c r="G186" s="1" t="n">
        <v>0</v>
      </c>
      <c r="H186" s="1" t="n">
        <v>0</v>
      </c>
      <c r="I186" s="1" t="n">
        <v>0</v>
      </c>
      <c r="J186" s="1" t="s">
        <v>450</v>
      </c>
      <c r="K186" s="0" t="n">
        <v>1093</v>
      </c>
      <c r="L186" s="0" t="n">
        <v>10</v>
      </c>
      <c r="M186" s="0" t="n">
        <v>6</v>
      </c>
      <c r="N186" s="1" t="n">
        <v>16246102.06</v>
      </c>
      <c r="O186" s="1" t="n">
        <v>46791732.69</v>
      </c>
      <c r="P186" s="1" t="n">
        <v>44847439.25</v>
      </c>
      <c r="Q186" s="1" t="n">
        <v>3995</v>
      </c>
      <c r="R186" s="1" t="n">
        <v>26966907.81</v>
      </c>
      <c r="S186" s="1" t="n">
        <v>3995</v>
      </c>
    </row>
    <row r="187" customFormat="false" ht="15" hidden="false" customHeight="false" outlineLevel="0" collapsed="false">
      <c r="A187" s="0" t="n">
        <v>198</v>
      </c>
      <c r="B187" s="0" t="s">
        <v>451</v>
      </c>
      <c r="D187" s="73" t="n">
        <v>2016</v>
      </c>
      <c r="E187" s="1" t="n">
        <v>20.08</v>
      </c>
      <c r="F187" s="1" t="n">
        <v>0</v>
      </c>
      <c r="G187" s="1" t="n">
        <v>0</v>
      </c>
      <c r="H187" s="1" t="n">
        <v>0</v>
      </c>
      <c r="I187" s="1" t="n">
        <v>0</v>
      </c>
      <c r="J187" s="1" t="s">
        <v>452</v>
      </c>
      <c r="K187" s="0" t="n">
        <v>1093</v>
      </c>
      <c r="L187" s="0" t="n">
        <v>10</v>
      </c>
      <c r="M187" s="0" t="n">
        <v>6</v>
      </c>
      <c r="N187" s="1" t="n">
        <v>3491909.75</v>
      </c>
      <c r="O187" s="1" t="n">
        <v>26632834.78</v>
      </c>
      <c r="P187" s="1" t="n">
        <v>11872700.47</v>
      </c>
      <c r="Q187" s="1" t="n">
        <v>239591.73</v>
      </c>
      <c r="R187" s="1" t="n">
        <v>5945769.83</v>
      </c>
      <c r="S187" s="1" t="n">
        <v>118796.67</v>
      </c>
    </row>
    <row r="188" customFormat="false" ht="15" hidden="false" customHeight="false" outlineLevel="0" collapsed="false">
      <c r="A188" s="0" t="n">
        <v>199</v>
      </c>
      <c r="B188" s="0" t="s">
        <v>161</v>
      </c>
      <c r="D188" s="73" t="n">
        <v>2016</v>
      </c>
      <c r="E188" s="1" t="n">
        <v>15.22</v>
      </c>
      <c r="F188" s="1" t="n">
        <v>0</v>
      </c>
      <c r="G188" s="1" t="n">
        <v>0</v>
      </c>
      <c r="H188" s="1" t="n">
        <v>0</v>
      </c>
      <c r="I188" s="1" t="n">
        <v>0</v>
      </c>
      <c r="J188" s="1" t="s">
        <v>453</v>
      </c>
      <c r="K188" s="0" t="n">
        <v>1093</v>
      </c>
      <c r="L188" s="0" t="n">
        <v>10</v>
      </c>
      <c r="M188" s="0" t="n">
        <v>6</v>
      </c>
      <c r="N188" s="1" t="n">
        <v>11701026.34</v>
      </c>
      <c r="O188" s="1" t="n">
        <v>44294997.11</v>
      </c>
      <c r="P188" s="1" t="n">
        <v>28116012.11</v>
      </c>
      <c r="Q188" s="1" t="n">
        <v>9370593.8</v>
      </c>
      <c r="R188" s="1" t="n">
        <v>19933919.66</v>
      </c>
      <c r="S188" s="1" t="n">
        <v>9027277.93</v>
      </c>
    </row>
    <row r="189" customFormat="false" ht="15" hidden="false" customHeight="false" outlineLevel="0" collapsed="false">
      <c r="A189" s="0" t="n">
        <v>391</v>
      </c>
      <c r="B189" s="0" t="s">
        <v>162</v>
      </c>
      <c r="D189" s="73" t="n">
        <v>2016</v>
      </c>
      <c r="E189" s="1" t="n">
        <v>16.3</v>
      </c>
      <c r="F189" s="1" t="n">
        <v>0</v>
      </c>
      <c r="G189" s="1" t="n">
        <v>0</v>
      </c>
      <c r="H189" s="1" t="n">
        <v>0</v>
      </c>
      <c r="I189" s="1" t="n">
        <v>0</v>
      </c>
      <c r="J189" s="1" t="s">
        <v>454</v>
      </c>
      <c r="K189" s="0" t="n">
        <v>1093</v>
      </c>
      <c r="L189" s="0" t="n">
        <v>10</v>
      </c>
      <c r="M189" s="0" t="n">
        <v>6</v>
      </c>
      <c r="N189" s="1" t="n">
        <v>2225491.44</v>
      </c>
      <c r="O189" s="1" t="n">
        <v>14491822.48</v>
      </c>
      <c r="P189" s="1" t="n">
        <v>4202770.29</v>
      </c>
      <c r="Q189" s="1" t="n">
        <v>1975.73</v>
      </c>
      <c r="R189" s="1" t="n">
        <v>1478500.22</v>
      </c>
      <c r="S189" s="1" t="n">
        <v>1975.73</v>
      </c>
    </row>
    <row r="190" customFormat="false" ht="15" hidden="false" customHeight="false" outlineLevel="0" collapsed="false">
      <c r="A190" s="0" t="n">
        <v>200</v>
      </c>
      <c r="B190" s="0" t="s">
        <v>163</v>
      </c>
      <c r="D190" s="73" t="n">
        <v>2016</v>
      </c>
      <c r="E190" s="1" t="n">
        <v>20.11</v>
      </c>
      <c r="F190" s="1" t="n">
        <v>0</v>
      </c>
      <c r="G190" s="1" t="n">
        <v>0</v>
      </c>
      <c r="H190" s="1" t="n">
        <v>0</v>
      </c>
      <c r="I190" s="1" t="n">
        <v>0</v>
      </c>
      <c r="J190" s="1" t="s">
        <v>455</v>
      </c>
      <c r="K190" s="0" t="n">
        <v>1093</v>
      </c>
      <c r="L190" s="0" t="n">
        <v>10</v>
      </c>
      <c r="M190" s="0" t="n">
        <v>6</v>
      </c>
      <c r="N190" s="1" t="n">
        <v>1270653.78</v>
      </c>
      <c r="O190" s="1" t="n">
        <v>16618692.06</v>
      </c>
      <c r="P190" s="1" t="n">
        <v>4849143.64</v>
      </c>
      <c r="Q190" s="1" t="n">
        <v>100429.93</v>
      </c>
      <c r="R190" s="1" t="n">
        <v>1250796.21</v>
      </c>
      <c r="S190" s="1" t="n">
        <v>100429.93</v>
      </c>
    </row>
    <row r="191" customFormat="false" ht="15" hidden="false" customHeight="false" outlineLevel="0" collapsed="false">
      <c r="A191" s="0" t="n">
        <v>201</v>
      </c>
      <c r="B191" s="0" t="s">
        <v>164</v>
      </c>
      <c r="D191" s="73" t="n">
        <v>2016</v>
      </c>
      <c r="E191" s="1" t="n">
        <v>13.28</v>
      </c>
      <c r="F191" s="1" t="n">
        <v>0</v>
      </c>
      <c r="G191" s="1" t="n">
        <v>0</v>
      </c>
      <c r="H191" s="1" t="n">
        <v>0</v>
      </c>
      <c r="I191" s="1" t="n">
        <v>0</v>
      </c>
      <c r="J191" s="1" t="s">
        <v>456</v>
      </c>
      <c r="K191" s="0" t="n">
        <v>1093</v>
      </c>
      <c r="L191" s="0" t="n">
        <v>10</v>
      </c>
      <c r="M191" s="0" t="n">
        <v>6</v>
      </c>
      <c r="N191" s="1" t="n">
        <v>7224635.3</v>
      </c>
      <c r="O191" s="1" t="n">
        <v>30947432.39</v>
      </c>
      <c r="P191" s="1" t="n">
        <v>15833276.28</v>
      </c>
      <c r="Q191" s="1" t="n">
        <v>293749.5</v>
      </c>
      <c r="R191" s="1" t="n">
        <v>10883340.13</v>
      </c>
      <c r="S191" s="1" t="n">
        <v>173684.2</v>
      </c>
    </row>
    <row r="192" customFormat="false" ht="15" hidden="false" customHeight="false" outlineLevel="0" collapsed="false">
      <c r="A192" s="0" t="n">
        <v>296</v>
      </c>
      <c r="B192" s="0" t="s">
        <v>457</v>
      </c>
      <c r="D192" s="73" t="n">
        <v>2016</v>
      </c>
      <c r="E192" s="1" t="n">
        <v>17.87</v>
      </c>
      <c r="F192" s="1" t="n">
        <v>0</v>
      </c>
      <c r="G192" s="1" t="n">
        <v>0</v>
      </c>
      <c r="H192" s="1" t="n">
        <v>0</v>
      </c>
      <c r="I192" s="1" t="n">
        <v>0</v>
      </c>
      <c r="J192" s="1" t="s">
        <v>458</v>
      </c>
      <c r="K192" s="0" t="n">
        <v>1093</v>
      </c>
      <c r="L192" s="0" t="n">
        <v>10</v>
      </c>
      <c r="M192" s="0" t="n">
        <v>6</v>
      </c>
      <c r="N192" s="1" t="n">
        <v>1007923.28</v>
      </c>
      <c r="O192" s="1" t="n">
        <v>10186212.25</v>
      </c>
      <c r="P192" s="1" t="n">
        <v>3015320.1</v>
      </c>
      <c r="Q192" s="1" t="n">
        <v>0</v>
      </c>
      <c r="R192" s="1" t="n">
        <v>1015313.86</v>
      </c>
      <c r="S192" s="1" t="n">
        <v>0</v>
      </c>
    </row>
    <row r="193" customFormat="false" ht="15" hidden="false" customHeight="false" outlineLevel="0" collapsed="false">
      <c r="A193" s="0" t="n">
        <v>248</v>
      </c>
      <c r="B193" s="0" t="s">
        <v>459</v>
      </c>
      <c r="D193" s="73" t="n">
        <v>2016</v>
      </c>
      <c r="E193" s="1" t="n">
        <v>22.02</v>
      </c>
      <c r="F193" s="1" t="n">
        <v>0</v>
      </c>
      <c r="G193" s="1" t="n">
        <v>0</v>
      </c>
      <c r="H193" s="1" t="n">
        <v>0</v>
      </c>
      <c r="I193" s="1" t="n">
        <v>0</v>
      </c>
      <c r="J193" s="1" t="s">
        <v>460</v>
      </c>
      <c r="K193" s="0" t="n">
        <v>1093</v>
      </c>
      <c r="L193" s="0" t="n">
        <v>10</v>
      </c>
      <c r="M193" s="0" t="n">
        <v>6</v>
      </c>
      <c r="N193" s="1" t="n">
        <v>18744495.98</v>
      </c>
      <c r="O193" s="1" t="n">
        <v>73597262.54</v>
      </c>
      <c r="P193" s="1" t="n">
        <v>34223793.34</v>
      </c>
      <c r="Q193" s="1" t="n">
        <v>266021.19</v>
      </c>
      <c r="R193" s="1" t="n">
        <v>13894188.25</v>
      </c>
      <c r="S193" s="1" t="n">
        <v>266021.19</v>
      </c>
    </row>
    <row r="194" customFormat="false" ht="15" hidden="false" customHeight="false" outlineLevel="0" collapsed="false">
      <c r="A194" s="0" t="n">
        <v>202</v>
      </c>
      <c r="B194" s="0" t="s">
        <v>461</v>
      </c>
      <c r="D194" s="73" t="n">
        <v>2016</v>
      </c>
      <c r="E194" s="1" t="n">
        <v>13.97</v>
      </c>
      <c r="F194" s="1" t="n">
        <v>0</v>
      </c>
      <c r="G194" s="1" t="n">
        <v>0</v>
      </c>
      <c r="H194" s="1" t="n">
        <v>0</v>
      </c>
      <c r="I194" s="1" t="n">
        <v>0</v>
      </c>
      <c r="J194" s="1" t="s">
        <v>462</v>
      </c>
      <c r="K194" s="0" t="n">
        <v>1093</v>
      </c>
      <c r="L194" s="0" t="n">
        <v>10</v>
      </c>
      <c r="M194" s="0" t="n">
        <v>6</v>
      </c>
      <c r="N194" s="1" t="n">
        <v>1245500.94</v>
      </c>
      <c r="O194" s="1" t="n">
        <v>14800046.61</v>
      </c>
      <c r="P194" s="1" t="n">
        <v>4824765.22</v>
      </c>
      <c r="Q194" s="1" t="n">
        <v>0</v>
      </c>
      <c r="R194" s="1" t="n">
        <v>2583900.27</v>
      </c>
      <c r="S194" s="1" t="n">
        <v>0</v>
      </c>
    </row>
    <row r="195" customFormat="false" ht="15" hidden="false" customHeight="false" outlineLevel="0" collapsed="false">
      <c r="A195" s="0" t="n">
        <v>203</v>
      </c>
      <c r="B195" s="0" t="s">
        <v>165</v>
      </c>
      <c r="D195" s="73" t="n">
        <v>2016</v>
      </c>
      <c r="E195" s="1" t="n">
        <v>21.37</v>
      </c>
      <c r="F195" s="1" t="n">
        <v>0</v>
      </c>
      <c r="G195" s="1" t="n">
        <v>0</v>
      </c>
      <c r="H195" s="1" t="n">
        <v>0</v>
      </c>
      <c r="I195" s="1" t="n">
        <v>0</v>
      </c>
      <c r="J195" s="1" t="s">
        <v>463</v>
      </c>
      <c r="K195" s="0" t="n">
        <v>1093</v>
      </c>
      <c r="L195" s="0" t="n">
        <v>10</v>
      </c>
      <c r="M195" s="0" t="n">
        <v>6</v>
      </c>
      <c r="N195" s="1" t="n">
        <v>598085.45</v>
      </c>
      <c r="O195" s="1" t="n">
        <v>11608574.86</v>
      </c>
      <c r="P195" s="1" t="n">
        <v>3759132.15</v>
      </c>
      <c r="Q195" s="1" t="n">
        <v>0</v>
      </c>
      <c r="R195" s="1" t="n">
        <v>1150939.68</v>
      </c>
      <c r="S195" s="1" t="n">
        <v>0</v>
      </c>
    </row>
    <row r="196" customFormat="false" ht="15" hidden="false" customHeight="false" outlineLevel="0" collapsed="false">
      <c r="A196" s="0" t="n">
        <v>204</v>
      </c>
      <c r="B196" s="0" t="s">
        <v>166</v>
      </c>
      <c r="D196" s="73" t="n">
        <v>2016</v>
      </c>
      <c r="E196" s="1" t="n">
        <v>20.37</v>
      </c>
      <c r="F196" s="1" t="n">
        <v>0</v>
      </c>
      <c r="G196" s="1" t="n">
        <v>0</v>
      </c>
      <c r="H196" s="1" t="n">
        <v>0</v>
      </c>
      <c r="I196" s="1" t="n">
        <v>0</v>
      </c>
      <c r="J196" s="1" t="s">
        <v>464</v>
      </c>
      <c r="K196" s="0" t="n">
        <v>1093</v>
      </c>
      <c r="L196" s="0" t="n">
        <v>10</v>
      </c>
      <c r="M196" s="0" t="n">
        <v>6</v>
      </c>
      <c r="N196" s="1" t="n">
        <v>7425679.29</v>
      </c>
      <c r="O196" s="1" t="n">
        <v>13799130.43</v>
      </c>
      <c r="P196" s="1" t="n">
        <v>5689619.79</v>
      </c>
      <c r="Q196" s="1" t="n">
        <v>27990</v>
      </c>
      <c r="R196" s="1" t="n">
        <v>1366611.89</v>
      </c>
      <c r="S196" s="1" t="n">
        <v>27990</v>
      </c>
    </row>
    <row r="197" customFormat="false" ht="15" hidden="false" customHeight="false" outlineLevel="0" collapsed="false">
      <c r="A197" s="0" t="n">
        <v>205</v>
      </c>
      <c r="B197" s="0" t="s">
        <v>167</v>
      </c>
      <c r="D197" s="73" t="n">
        <v>2016</v>
      </c>
      <c r="E197" s="1" t="n">
        <v>21.68</v>
      </c>
      <c r="F197" s="1" t="n">
        <v>0</v>
      </c>
      <c r="G197" s="1" t="n">
        <v>0</v>
      </c>
      <c r="H197" s="1" t="n">
        <v>0</v>
      </c>
      <c r="I197" s="1" t="n">
        <v>0</v>
      </c>
      <c r="J197" s="1" t="s">
        <v>465</v>
      </c>
      <c r="K197" s="0" t="n">
        <v>1093</v>
      </c>
      <c r="L197" s="0" t="n">
        <v>10</v>
      </c>
      <c r="M197" s="0" t="n">
        <v>6</v>
      </c>
      <c r="N197" s="1" t="n">
        <v>131316359.88</v>
      </c>
      <c r="O197" s="1" t="n">
        <v>287260225.44</v>
      </c>
      <c r="P197" s="1" t="n">
        <v>136711553.91</v>
      </c>
      <c r="Q197" s="1" t="n">
        <v>17614093.4</v>
      </c>
      <c r="R197" s="1" t="n">
        <v>46703680.99</v>
      </c>
      <c r="S197" s="1" t="n">
        <v>16863287.53</v>
      </c>
    </row>
    <row r="198" customFormat="false" ht="15" hidden="false" customHeight="false" outlineLevel="0" collapsed="false">
      <c r="A198" s="0" t="n">
        <v>207</v>
      </c>
      <c r="B198" s="0" t="s">
        <v>168</v>
      </c>
      <c r="D198" s="73" t="n">
        <v>2016</v>
      </c>
      <c r="E198" s="1" t="n">
        <v>15.83</v>
      </c>
      <c r="F198" s="1" t="n">
        <v>0</v>
      </c>
      <c r="G198" s="1" t="n">
        <v>0</v>
      </c>
      <c r="H198" s="1" t="n">
        <v>0</v>
      </c>
      <c r="I198" s="1" t="n">
        <v>0</v>
      </c>
      <c r="J198" s="1" t="s">
        <v>466</v>
      </c>
      <c r="K198" s="0" t="n">
        <v>1093</v>
      </c>
      <c r="L198" s="0" t="n">
        <v>10</v>
      </c>
      <c r="M198" s="0" t="n">
        <v>6</v>
      </c>
      <c r="N198" s="1" t="n">
        <v>4124044.58</v>
      </c>
      <c r="O198" s="1" t="n">
        <v>26376501.58</v>
      </c>
      <c r="P198" s="1" t="n">
        <v>13676194.34</v>
      </c>
      <c r="Q198" s="1" t="n">
        <v>140373.37</v>
      </c>
      <c r="R198" s="1" t="n">
        <v>8846897.33</v>
      </c>
      <c r="S198" s="1" t="n">
        <v>140373.37</v>
      </c>
    </row>
    <row r="199" customFormat="false" ht="15" hidden="false" customHeight="false" outlineLevel="0" collapsed="false">
      <c r="A199" s="0" t="n">
        <v>208</v>
      </c>
      <c r="B199" s="0" t="s">
        <v>169</v>
      </c>
      <c r="D199" s="73" t="n">
        <v>2016</v>
      </c>
      <c r="E199" s="1" t="n">
        <v>16.75</v>
      </c>
      <c r="F199" s="1" t="n">
        <v>0</v>
      </c>
      <c r="G199" s="1" t="n">
        <v>0</v>
      </c>
      <c r="H199" s="1" t="n">
        <v>0</v>
      </c>
      <c r="I199" s="1" t="n">
        <v>0</v>
      </c>
      <c r="J199" s="1" t="s">
        <v>467</v>
      </c>
      <c r="K199" s="0" t="n">
        <v>1093</v>
      </c>
      <c r="L199" s="0" t="n">
        <v>10</v>
      </c>
      <c r="M199" s="0" t="n">
        <v>6</v>
      </c>
      <c r="N199" s="1" t="n">
        <v>1006698.33</v>
      </c>
      <c r="O199" s="1" t="n">
        <v>11630008.65</v>
      </c>
      <c r="P199" s="1" t="n">
        <v>4669627.71</v>
      </c>
      <c r="Q199" s="1" t="n">
        <v>469764</v>
      </c>
      <c r="R199" s="1" t="n">
        <v>2552915.03</v>
      </c>
      <c r="S199" s="1" t="n">
        <v>469544.21</v>
      </c>
    </row>
    <row r="200" customFormat="false" ht="15" hidden="false" customHeight="false" outlineLevel="0" collapsed="false">
      <c r="A200" s="0" t="n">
        <v>209</v>
      </c>
      <c r="B200" s="0" t="s">
        <v>170</v>
      </c>
      <c r="D200" s="73" t="n">
        <v>2016</v>
      </c>
      <c r="E200" s="1" t="n">
        <v>18.89</v>
      </c>
      <c r="F200" s="1" t="n">
        <v>0</v>
      </c>
      <c r="G200" s="1" t="n">
        <v>0</v>
      </c>
      <c r="H200" s="1" t="n">
        <v>0</v>
      </c>
      <c r="I200" s="1" t="n">
        <v>0</v>
      </c>
      <c r="J200" s="1" t="s">
        <v>468</v>
      </c>
      <c r="K200" s="0" t="n">
        <v>1093</v>
      </c>
      <c r="L200" s="0" t="n">
        <v>10</v>
      </c>
      <c r="M200" s="0" t="n">
        <v>6</v>
      </c>
      <c r="N200" s="1" t="n">
        <v>888228.31</v>
      </c>
      <c r="O200" s="1" t="n">
        <v>10400571.44</v>
      </c>
      <c r="P200" s="1" t="n">
        <v>3434050.74</v>
      </c>
      <c r="Q200" s="1" t="n">
        <v>0</v>
      </c>
      <c r="R200" s="1" t="n">
        <v>1301105.02</v>
      </c>
      <c r="S200" s="1" t="n">
        <v>0</v>
      </c>
    </row>
    <row r="201" customFormat="false" ht="15" hidden="false" customHeight="false" outlineLevel="0" collapsed="false">
      <c r="A201" s="0" t="n">
        <v>210</v>
      </c>
      <c r="B201" s="0" t="s">
        <v>469</v>
      </c>
      <c r="D201" s="73" t="n">
        <v>2016</v>
      </c>
      <c r="E201" s="1" t="n">
        <v>14.12</v>
      </c>
      <c r="F201" s="1" t="n">
        <v>0</v>
      </c>
      <c r="G201" s="1" t="n">
        <v>0</v>
      </c>
      <c r="H201" s="1" t="n">
        <v>0</v>
      </c>
      <c r="I201" s="1" t="n">
        <v>0</v>
      </c>
      <c r="J201" s="1" t="s">
        <v>470</v>
      </c>
      <c r="K201" s="0" t="n">
        <v>1093</v>
      </c>
      <c r="L201" s="0" t="n">
        <v>10</v>
      </c>
      <c r="M201" s="0" t="n">
        <v>6</v>
      </c>
      <c r="N201" s="1" t="n">
        <v>418869.05</v>
      </c>
      <c r="O201" s="1" t="n">
        <v>12238254.04</v>
      </c>
      <c r="P201" s="1" t="n">
        <v>2801431.22</v>
      </c>
      <c r="Q201" s="1" t="n">
        <v>151847.1</v>
      </c>
      <c r="R201" s="1" t="n">
        <v>1013959.29</v>
      </c>
      <c r="S201" s="1" t="n">
        <v>151847.1</v>
      </c>
    </row>
    <row r="202" customFormat="false" ht="15" hidden="false" customHeight="false" outlineLevel="0" collapsed="false">
      <c r="A202" s="0" t="n">
        <v>211</v>
      </c>
      <c r="B202" s="0" t="s">
        <v>471</v>
      </c>
      <c r="D202" s="73" t="n">
        <v>2016</v>
      </c>
      <c r="E202" s="1" t="n">
        <v>18.88</v>
      </c>
      <c r="F202" s="1" t="n">
        <v>0</v>
      </c>
      <c r="G202" s="1" t="n">
        <v>0</v>
      </c>
      <c r="H202" s="1" t="n">
        <v>0</v>
      </c>
      <c r="I202" s="1" t="n">
        <v>0</v>
      </c>
      <c r="J202" s="1" t="s">
        <v>472</v>
      </c>
      <c r="K202" s="0" t="n">
        <v>1093</v>
      </c>
      <c r="L202" s="0" t="n">
        <v>10</v>
      </c>
      <c r="M202" s="0" t="n">
        <v>6</v>
      </c>
      <c r="N202" s="1" t="n">
        <v>705157.31</v>
      </c>
      <c r="O202" s="1" t="n">
        <v>15490750.86</v>
      </c>
      <c r="P202" s="1" t="n">
        <v>4467381.31</v>
      </c>
      <c r="Q202" s="1" t="n">
        <v>4430</v>
      </c>
      <c r="R202" s="1" t="n">
        <v>1413661.62</v>
      </c>
      <c r="S202" s="1" t="n">
        <v>0</v>
      </c>
    </row>
    <row r="203" customFormat="false" ht="15" hidden="false" customHeight="false" outlineLevel="0" collapsed="false">
      <c r="A203" s="0" t="n">
        <v>212</v>
      </c>
      <c r="B203" s="0" t="s">
        <v>473</v>
      </c>
      <c r="D203" s="73" t="n">
        <v>2016</v>
      </c>
      <c r="E203" s="1" t="n">
        <v>23.77</v>
      </c>
      <c r="F203" s="1" t="n">
        <v>0</v>
      </c>
      <c r="G203" s="1" t="n">
        <v>0</v>
      </c>
      <c r="H203" s="1" t="n">
        <v>0</v>
      </c>
      <c r="I203" s="1" t="n">
        <v>0</v>
      </c>
      <c r="J203" s="1" t="s">
        <v>474</v>
      </c>
      <c r="K203" s="0" t="n">
        <v>1093</v>
      </c>
      <c r="L203" s="0" t="n">
        <v>10</v>
      </c>
      <c r="M203" s="0" t="n">
        <v>6</v>
      </c>
      <c r="N203" s="1" t="n">
        <v>12258849.1</v>
      </c>
      <c r="O203" s="1" t="n">
        <v>52286331</v>
      </c>
      <c r="P203" s="1" t="n">
        <v>23914834.24</v>
      </c>
      <c r="Q203" s="1" t="n">
        <v>55806.41</v>
      </c>
      <c r="R203" s="1" t="n">
        <v>8603914.11</v>
      </c>
      <c r="S203" s="1" t="n">
        <v>26850.73</v>
      </c>
    </row>
    <row r="204" customFormat="false" ht="15" hidden="false" customHeight="false" outlineLevel="0" collapsed="false">
      <c r="A204" s="0" t="n">
        <v>213</v>
      </c>
      <c r="B204" s="0" t="s">
        <v>475</v>
      </c>
      <c r="D204" s="73" t="n">
        <v>2016</v>
      </c>
      <c r="E204" s="1" t="n">
        <v>19.12</v>
      </c>
      <c r="F204" s="1" t="n">
        <v>0</v>
      </c>
      <c r="G204" s="1" t="n">
        <v>0</v>
      </c>
      <c r="H204" s="1" t="n">
        <v>0</v>
      </c>
      <c r="I204" s="1" t="n">
        <v>0</v>
      </c>
      <c r="J204" s="1" t="s">
        <v>476</v>
      </c>
      <c r="K204" s="0" t="n">
        <v>1093</v>
      </c>
      <c r="L204" s="0" t="n">
        <v>10</v>
      </c>
      <c r="M204" s="0" t="n">
        <v>6</v>
      </c>
      <c r="N204" s="1" t="n">
        <v>538018.44</v>
      </c>
      <c r="O204" s="1" t="n">
        <v>10498417.9</v>
      </c>
      <c r="P204" s="1" t="n">
        <v>3016941.54</v>
      </c>
      <c r="Q204" s="1" t="n">
        <v>4752</v>
      </c>
      <c r="R204" s="1" t="n">
        <v>911657.7</v>
      </c>
      <c r="S204" s="1" t="n">
        <v>0</v>
      </c>
    </row>
    <row r="205" customFormat="false" ht="15" hidden="false" customHeight="false" outlineLevel="0" collapsed="false">
      <c r="A205" s="0" t="n">
        <v>214</v>
      </c>
      <c r="B205" s="0" t="s">
        <v>171</v>
      </c>
      <c r="D205" s="73" t="n">
        <v>2016</v>
      </c>
      <c r="E205" s="1" t="n">
        <v>15.31</v>
      </c>
      <c r="F205" s="1" t="n">
        <v>0</v>
      </c>
      <c r="G205" s="1" t="n">
        <v>0</v>
      </c>
      <c r="H205" s="1" t="n">
        <v>0</v>
      </c>
      <c r="I205" s="1" t="n">
        <v>0</v>
      </c>
      <c r="J205" s="1" t="s">
        <v>477</v>
      </c>
      <c r="K205" s="0" t="n">
        <v>1093</v>
      </c>
      <c r="L205" s="0" t="n">
        <v>10</v>
      </c>
      <c r="M205" s="0" t="n">
        <v>6</v>
      </c>
      <c r="N205" s="1" t="n">
        <v>792606.93</v>
      </c>
      <c r="O205" s="1" t="n">
        <v>12131815.51</v>
      </c>
      <c r="P205" s="1" t="n">
        <v>3480260.99</v>
      </c>
      <c r="Q205" s="1" t="n">
        <v>12056.69</v>
      </c>
      <c r="R205" s="1" t="n">
        <v>1501097.82</v>
      </c>
      <c r="S205" s="1" t="n">
        <v>12056.69</v>
      </c>
    </row>
    <row r="206" customFormat="false" ht="15" hidden="false" customHeight="false" outlineLevel="0" collapsed="false">
      <c r="A206" s="0" t="n">
        <v>392</v>
      </c>
      <c r="B206" s="0" t="s">
        <v>478</v>
      </c>
      <c r="D206" s="73" t="n">
        <v>2016</v>
      </c>
      <c r="E206" s="1" t="n">
        <v>14.06</v>
      </c>
      <c r="F206" s="1" t="n">
        <v>0</v>
      </c>
      <c r="G206" s="1" t="n">
        <v>0</v>
      </c>
      <c r="H206" s="1" t="n">
        <v>0</v>
      </c>
      <c r="I206" s="1" t="n">
        <v>0</v>
      </c>
      <c r="J206" s="1" t="s">
        <v>479</v>
      </c>
      <c r="K206" s="0" t="n">
        <v>1093</v>
      </c>
      <c r="L206" s="0" t="n">
        <v>10</v>
      </c>
      <c r="M206" s="0" t="n">
        <v>6</v>
      </c>
      <c r="N206" s="1" t="n">
        <v>881956.76</v>
      </c>
      <c r="O206" s="1" t="n">
        <v>10474461.24</v>
      </c>
      <c r="P206" s="1" t="n">
        <v>2466079.2</v>
      </c>
      <c r="Q206" s="1" t="n">
        <v>7779.35</v>
      </c>
      <c r="R206" s="1" t="n">
        <v>869158.5</v>
      </c>
      <c r="S206" s="1" t="n">
        <v>7779.35</v>
      </c>
    </row>
    <row r="207" customFormat="false" ht="15" hidden="false" customHeight="false" outlineLevel="0" collapsed="false">
      <c r="A207" s="0" t="n">
        <v>215</v>
      </c>
      <c r="B207" s="0" t="s">
        <v>480</v>
      </c>
      <c r="D207" s="73" t="n">
        <v>2016</v>
      </c>
      <c r="E207" s="1" t="n">
        <v>21.48</v>
      </c>
      <c r="F207" s="1" t="n">
        <v>0</v>
      </c>
      <c r="G207" s="1" t="n">
        <v>0</v>
      </c>
      <c r="H207" s="1" t="n">
        <v>0</v>
      </c>
      <c r="I207" s="1" t="n">
        <v>0</v>
      </c>
      <c r="J207" s="1" t="s">
        <v>481</v>
      </c>
      <c r="K207" s="0" t="n">
        <v>1093</v>
      </c>
      <c r="L207" s="0" t="n">
        <v>10</v>
      </c>
      <c r="M207" s="0" t="n">
        <v>6</v>
      </c>
      <c r="N207" s="1" t="n">
        <v>613784.61</v>
      </c>
      <c r="O207" s="1" t="n">
        <v>9853799.95</v>
      </c>
      <c r="P207" s="1" t="n">
        <v>3402662.19</v>
      </c>
      <c r="Q207" s="1" t="n">
        <v>0</v>
      </c>
      <c r="R207" s="1" t="n">
        <v>1154430.87</v>
      </c>
      <c r="S207" s="1" t="n">
        <v>0</v>
      </c>
    </row>
    <row r="208" customFormat="false" ht="15" hidden="false" customHeight="false" outlineLevel="0" collapsed="false">
      <c r="A208" s="0" t="n">
        <v>216</v>
      </c>
      <c r="B208" s="0" t="s">
        <v>172</v>
      </c>
      <c r="D208" s="73" t="n">
        <v>2016</v>
      </c>
      <c r="E208" s="1" t="n">
        <v>16.02</v>
      </c>
      <c r="F208" s="1" t="n">
        <v>0</v>
      </c>
      <c r="G208" s="1" t="n">
        <v>0</v>
      </c>
      <c r="H208" s="1" t="n">
        <v>0</v>
      </c>
      <c r="I208" s="1" t="n">
        <v>0</v>
      </c>
      <c r="J208" s="1" t="s">
        <v>482</v>
      </c>
      <c r="K208" s="0" t="n">
        <v>1093</v>
      </c>
      <c r="L208" s="0" t="n">
        <v>10</v>
      </c>
      <c r="M208" s="0" t="n">
        <v>6</v>
      </c>
      <c r="N208" s="1" t="n">
        <v>516257.25</v>
      </c>
      <c r="O208" s="1" t="n">
        <v>11061959.91</v>
      </c>
      <c r="P208" s="1" t="n">
        <v>3112296.01</v>
      </c>
      <c r="Q208" s="1" t="n">
        <v>103066.14</v>
      </c>
      <c r="R208" s="1" t="n">
        <v>1281151.67</v>
      </c>
      <c r="S208" s="1" t="n">
        <v>79786.94</v>
      </c>
    </row>
    <row r="209" customFormat="false" ht="15" hidden="false" customHeight="false" outlineLevel="0" collapsed="false">
      <c r="A209" s="0" t="n">
        <v>217</v>
      </c>
      <c r="B209" s="0" t="s">
        <v>483</v>
      </c>
      <c r="D209" s="73" t="n">
        <v>2016</v>
      </c>
      <c r="E209" s="1" t="n">
        <v>22.66</v>
      </c>
      <c r="F209" s="1" t="n">
        <v>0</v>
      </c>
      <c r="G209" s="1" t="n">
        <v>0</v>
      </c>
      <c r="H209" s="1" t="n">
        <v>0</v>
      </c>
      <c r="I209" s="1" t="n">
        <v>0</v>
      </c>
      <c r="J209" s="1" t="s">
        <v>484</v>
      </c>
      <c r="K209" s="0" t="n">
        <v>1093</v>
      </c>
      <c r="L209" s="0" t="n">
        <v>10</v>
      </c>
      <c r="M209" s="0" t="n">
        <v>6</v>
      </c>
      <c r="N209" s="1" t="n">
        <v>1034564.99</v>
      </c>
      <c r="O209" s="1" t="n">
        <v>11371851.92</v>
      </c>
      <c r="P209" s="1" t="n">
        <v>4659672.88</v>
      </c>
      <c r="Q209" s="1" t="n">
        <v>42387.77</v>
      </c>
      <c r="R209" s="1" t="n">
        <v>1848160.51</v>
      </c>
      <c r="S209" s="1" t="n">
        <v>42387.77</v>
      </c>
    </row>
    <row r="210" customFormat="false" ht="15" hidden="false" customHeight="false" outlineLevel="0" collapsed="false">
      <c r="A210" s="0" t="n">
        <v>294</v>
      </c>
      <c r="B210" s="0" t="s">
        <v>173</v>
      </c>
      <c r="D210" s="73" t="n">
        <v>2016</v>
      </c>
      <c r="E210" s="1" t="n">
        <v>18.08</v>
      </c>
      <c r="F210" s="1" t="n">
        <v>0</v>
      </c>
      <c r="G210" s="1" t="n">
        <v>0</v>
      </c>
      <c r="H210" s="1" t="n">
        <v>0</v>
      </c>
      <c r="I210" s="1" t="n">
        <v>0</v>
      </c>
      <c r="J210" s="1" t="s">
        <v>485</v>
      </c>
      <c r="K210" s="0" t="n">
        <v>1093</v>
      </c>
      <c r="L210" s="0" t="n">
        <v>10</v>
      </c>
      <c r="M210" s="0" t="n">
        <v>6</v>
      </c>
      <c r="N210" s="1" t="n">
        <v>827948.31</v>
      </c>
      <c r="O210" s="1" t="n">
        <v>15508739.43</v>
      </c>
      <c r="P210" s="1" t="n">
        <v>4073033.16</v>
      </c>
      <c r="Q210" s="1" t="n">
        <v>367.21</v>
      </c>
      <c r="R210" s="1" t="n">
        <v>1119834.29</v>
      </c>
      <c r="S210" s="1" t="n">
        <v>0</v>
      </c>
    </row>
    <row r="211" customFormat="false" ht="15" hidden="false" customHeight="false" outlineLevel="0" collapsed="false">
      <c r="A211" s="0" t="n">
        <v>218</v>
      </c>
      <c r="B211" s="0" t="s">
        <v>174</v>
      </c>
      <c r="D211" s="73" t="n">
        <v>2016</v>
      </c>
      <c r="E211" s="1" t="n">
        <v>12.88</v>
      </c>
      <c r="F211" s="1" t="n">
        <v>0</v>
      </c>
      <c r="G211" s="1" t="n">
        <v>0</v>
      </c>
      <c r="H211" s="1" t="n">
        <v>0</v>
      </c>
      <c r="I211" s="1" t="n">
        <v>0</v>
      </c>
      <c r="J211" s="1" t="s">
        <v>486</v>
      </c>
      <c r="K211" s="0" t="n">
        <v>1093</v>
      </c>
      <c r="L211" s="0" t="n">
        <v>10</v>
      </c>
      <c r="M211" s="0" t="n">
        <v>6</v>
      </c>
      <c r="N211" s="1" t="n">
        <v>10997202.11</v>
      </c>
      <c r="O211" s="1" t="n">
        <v>38077715.62</v>
      </c>
      <c r="P211" s="1" t="n">
        <v>20679296.67</v>
      </c>
      <c r="Q211" s="1" t="n">
        <v>95286.69</v>
      </c>
      <c r="R211" s="1" t="n">
        <v>14357771.8</v>
      </c>
      <c r="S211" s="1" t="n">
        <v>95286.69</v>
      </c>
    </row>
    <row r="212" customFormat="false" ht="15" hidden="false" customHeight="false" outlineLevel="0" collapsed="false">
      <c r="A212" s="0" t="n">
        <v>298</v>
      </c>
      <c r="B212" s="0" t="s">
        <v>175</v>
      </c>
      <c r="D212" s="73" t="n">
        <v>2016</v>
      </c>
      <c r="E212" s="1" t="n">
        <v>23.55</v>
      </c>
      <c r="F212" s="1" t="n">
        <v>0</v>
      </c>
      <c r="G212" s="1" t="n">
        <v>0</v>
      </c>
      <c r="H212" s="1" t="n">
        <v>0</v>
      </c>
      <c r="I212" s="1" t="n">
        <v>0</v>
      </c>
      <c r="J212" s="1" t="s">
        <v>487</v>
      </c>
      <c r="K212" s="0" t="n">
        <v>1093</v>
      </c>
      <c r="L212" s="0" t="n">
        <v>10</v>
      </c>
      <c r="M212" s="0" t="n">
        <v>6</v>
      </c>
      <c r="N212" s="1" t="n">
        <v>2334562.76</v>
      </c>
      <c r="O212" s="1" t="n">
        <v>10927575.75</v>
      </c>
      <c r="P212" s="1" t="n">
        <v>4290606.32</v>
      </c>
      <c r="Q212" s="1" t="n">
        <v>0</v>
      </c>
      <c r="R212" s="1" t="n">
        <v>1166954.68</v>
      </c>
      <c r="S212" s="1" t="n">
        <v>0</v>
      </c>
    </row>
    <row r="213" customFormat="false" ht="15" hidden="false" customHeight="false" outlineLevel="0" collapsed="false">
      <c r="A213" s="0" t="n">
        <v>219</v>
      </c>
      <c r="B213" s="0" t="s">
        <v>176</v>
      </c>
      <c r="D213" s="73" t="n">
        <v>2016</v>
      </c>
      <c r="E213" s="1" t="n">
        <v>15.86</v>
      </c>
      <c r="F213" s="1" t="n">
        <v>0</v>
      </c>
      <c r="G213" s="1" t="n">
        <v>0</v>
      </c>
      <c r="H213" s="1" t="n">
        <v>0</v>
      </c>
      <c r="I213" s="1" t="n">
        <v>0</v>
      </c>
      <c r="J213" s="1" t="s">
        <v>488</v>
      </c>
      <c r="K213" s="0" t="n">
        <v>1093</v>
      </c>
      <c r="L213" s="0" t="n">
        <v>10</v>
      </c>
      <c r="M213" s="0" t="n">
        <v>6</v>
      </c>
      <c r="N213" s="1" t="n">
        <v>1448653.98</v>
      </c>
      <c r="O213" s="1" t="n">
        <v>17806832.69</v>
      </c>
      <c r="P213" s="1" t="n">
        <v>6164988.03</v>
      </c>
      <c r="Q213" s="1" t="n">
        <v>498208.61</v>
      </c>
      <c r="R213" s="1" t="n">
        <v>3111886.55</v>
      </c>
      <c r="S213" s="1" t="n">
        <v>498208.61</v>
      </c>
    </row>
    <row r="214" customFormat="false" ht="15" hidden="false" customHeight="false" outlineLevel="0" collapsed="false">
      <c r="A214" s="0" t="n">
        <v>220</v>
      </c>
      <c r="B214" s="0" t="s">
        <v>177</v>
      </c>
      <c r="D214" s="73" t="n">
        <v>2016</v>
      </c>
      <c r="E214" s="1" t="n">
        <v>13.37</v>
      </c>
      <c r="F214" s="1" t="n">
        <v>0</v>
      </c>
      <c r="G214" s="1" t="n">
        <v>0</v>
      </c>
      <c r="H214" s="1" t="n">
        <v>0</v>
      </c>
      <c r="I214" s="1" t="n">
        <v>0</v>
      </c>
      <c r="J214" s="1" t="s">
        <v>489</v>
      </c>
      <c r="K214" s="0" t="n">
        <v>1093</v>
      </c>
      <c r="L214" s="0" t="n">
        <v>10</v>
      </c>
      <c r="M214" s="0" t="n">
        <v>6</v>
      </c>
      <c r="N214" s="1" t="n">
        <v>1058039.02</v>
      </c>
      <c r="O214" s="1" t="n">
        <v>11514512.9</v>
      </c>
      <c r="P214" s="1" t="n">
        <v>3138227.93</v>
      </c>
      <c r="Q214" s="1" t="n">
        <v>40101.95</v>
      </c>
      <c r="R214" s="1" t="n">
        <v>1457363.22</v>
      </c>
      <c r="S214" s="1" t="n">
        <v>40101.95</v>
      </c>
    </row>
    <row r="215" customFormat="false" ht="15" hidden="false" customHeight="false" outlineLevel="0" collapsed="false">
      <c r="A215" s="0" t="n">
        <v>221</v>
      </c>
      <c r="B215" s="0" t="s">
        <v>490</v>
      </c>
      <c r="D215" s="73" t="n">
        <v>2016</v>
      </c>
      <c r="E215" s="1" t="n">
        <v>16.2</v>
      </c>
      <c r="F215" s="1" t="n">
        <v>0</v>
      </c>
      <c r="G215" s="1" t="n">
        <v>0</v>
      </c>
      <c r="H215" s="1" t="n">
        <v>0</v>
      </c>
      <c r="I215" s="1" t="n">
        <v>0</v>
      </c>
      <c r="J215" s="1" t="s">
        <v>491</v>
      </c>
      <c r="K215" s="0" t="n">
        <v>1093</v>
      </c>
      <c r="L215" s="0" t="n">
        <v>10</v>
      </c>
      <c r="M215" s="0" t="n">
        <v>6</v>
      </c>
      <c r="N215" s="1" t="n">
        <v>1150499.35</v>
      </c>
      <c r="O215" s="1" t="n">
        <v>21290420.4</v>
      </c>
      <c r="P215" s="1" t="n">
        <v>6575952.94</v>
      </c>
      <c r="Q215" s="1" t="n">
        <v>0</v>
      </c>
      <c r="R215" s="1" t="n">
        <v>2941549.21</v>
      </c>
      <c r="S215" s="1" t="n">
        <v>0</v>
      </c>
    </row>
    <row r="216" customFormat="false" ht="15" hidden="false" customHeight="false" outlineLevel="0" collapsed="false">
      <c r="A216" s="0" t="n">
        <v>222</v>
      </c>
      <c r="B216" s="0" t="s">
        <v>178</v>
      </c>
      <c r="D216" s="73" t="n">
        <v>2016</v>
      </c>
      <c r="E216" s="1" t="n">
        <v>13.64</v>
      </c>
      <c r="F216" s="1" t="n">
        <v>0</v>
      </c>
      <c r="G216" s="1" t="n">
        <v>0</v>
      </c>
      <c r="H216" s="1" t="n">
        <v>0</v>
      </c>
      <c r="I216" s="1" t="n">
        <v>0</v>
      </c>
      <c r="J216" s="1" t="s">
        <v>492</v>
      </c>
      <c r="K216" s="0" t="n">
        <v>1093</v>
      </c>
      <c r="L216" s="0" t="n">
        <v>10</v>
      </c>
      <c r="M216" s="0" t="n">
        <v>6</v>
      </c>
      <c r="N216" s="1" t="n">
        <v>385062.83</v>
      </c>
      <c r="O216" s="1" t="n">
        <v>10042221.43</v>
      </c>
      <c r="P216" s="1" t="n">
        <v>2227853.74</v>
      </c>
      <c r="Q216" s="1" t="n">
        <v>2664.16</v>
      </c>
      <c r="R216" s="1" t="n">
        <v>806825.76</v>
      </c>
      <c r="S216" s="1" t="n">
        <v>914</v>
      </c>
    </row>
    <row r="217" customFormat="false" ht="15" hidden="false" customHeight="false" outlineLevel="0" collapsed="false">
      <c r="A217" s="0" t="n">
        <v>224</v>
      </c>
      <c r="B217" s="0" t="s">
        <v>179</v>
      </c>
      <c r="D217" s="73" t="n">
        <v>2016</v>
      </c>
      <c r="E217" s="1" t="n">
        <v>19.23</v>
      </c>
      <c r="F217" s="1" t="n">
        <v>0</v>
      </c>
      <c r="G217" s="1" t="n">
        <v>0</v>
      </c>
      <c r="H217" s="1" t="n">
        <v>0</v>
      </c>
      <c r="I217" s="1" t="n">
        <v>0</v>
      </c>
      <c r="J217" s="1" t="s">
        <v>493</v>
      </c>
      <c r="K217" s="0" t="n">
        <v>1093</v>
      </c>
      <c r="L217" s="0" t="n">
        <v>10</v>
      </c>
      <c r="M217" s="0" t="n">
        <v>6</v>
      </c>
      <c r="N217" s="1" t="n">
        <v>7867800.54</v>
      </c>
      <c r="O217" s="1" t="n">
        <v>35701246.33</v>
      </c>
      <c r="P217" s="1" t="n">
        <v>21293481.79</v>
      </c>
      <c r="Q217" s="1" t="n">
        <v>67666.54</v>
      </c>
      <c r="R217" s="1" t="n">
        <v>12939990.73</v>
      </c>
      <c r="S217" s="1" t="n">
        <v>44745.5</v>
      </c>
    </row>
    <row r="218" customFormat="false" ht="15" hidden="false" customHeight="false" outlineLevel="0" collapsed="false">
      <c r="A218" s="0" t="n">
        <v>225</v>
      </c>
      <c r="B218" s="0" t="s">
        <v>180</v>
      </c>
      <c r="D218" s="73" t="n">
        <v>2016</v>
      </c>
      <c r="E218" s="1" t="n">
        <v>23.29</v>
      </c>
      <c r="F218" s="1" t="n">
        <v>0</v>
      </c>
      <c r="G218" s="1" t="n">
        <v>0</v>
      </c>
      <c r="H218" s="1" t="n">
        <v>0</v>
      </c>
      <c r="I218" s="1" t="n">
        <v>0</v>
      </c>
      <c r="J218" s="1" t="s">
        <v>494</v>
      </c>
      <c r="K218" s="0" t="n">
        <v>1093</v>
      </c>
      <c r="L218" s="0" t="n">
        <v>10</v>
      </c>
      <c r="M218" s="0" t="n">
        <v>6</v>
      </c>
      <c r="N218" s="1" t="n">
        <v>1165873.13</v>
      </c>
      <c r="O218" s="1" t="n">
        <v>13810450.94</v>
      </c>
      <c r="P218" s="1" t="n">
        <v>3957455.46</v>
      </c>
      <c r="Q218" s="1" t="n">
        <v>394221.15</v>
      </c>
      <c r="R218" s="1" t="n">
        <v>864378</v>
      </c>
      <c r="S218" s="1" t="n">
        <v>0</v>
      </c>
    </row>
    <row r="219" customFormat="false" ht="15" hidden="false" customHeight="false" outlineLevel="0" collapsed="false">
      <c r="A219" s="0" t="n">
        <v>226</v>
      </c>
      <c r="B219" s="0" t="s">
        <v>181</v>
      </c>
      <c r="D219" s="73" t="n">
        <v>2016</v>
      </c>
      <c r="E219" s="1" t="n">
        <v>20.22</v>
      </c>
      <c r="F219" s="1" t="n">
        <v>0</v>
      </c>
      <c r="G219" s="1" t="n">
        <v>0</v>
      </c>
      <c r="H219" s="1" t="n">
        <v>0</v>
      </c>
      <c r="I219" s="1" t="n">
        <v>0</v>
      </c>
      <c r="J219" s="1" t="s">
        <v>495</v>
      </c>
      <c r="K219" s="0" t="n">
        <v>1093</v>
      </c>
      <c r="L219" s="0" t="n">
        <v>10</v>
      </c>
      <c r="M219" s="0" t="n">
        <v>6</v>
      </c>
      <c r="N219" s="1" t="n">
        <v>6047477.15</v>
      </c>
      <c r="O219" s="1" t="n">
        <v>32621368.94</v>
      </c>
      <c r="P219" s="1" t="n">
        <v>14411287.86</v>
      </c>
      <c r="Q219" s="1" t="n">
        <v>0</v>
      </c>
      <c r="R219" s="1" t="n">
        <v>6591351.82</v>
      </c>
      <c r="S219" s="1" t="n">
        <v>0</v>
      </c>
    </row>
    <row r="220" customFormat="false" ht="15" hidden="false" customHeight="false" outlineLevel="0" collapsed="false">
      <c r="A220" s="0" t="n">
        <v>227</v>
      </c>
      <c r="B220" s="0" t="s">
        <v>182</v>
      </c>
      <c r="D220" s="73" t="n">
        <v>2016</v>
      </c>
      <c r="E220" s="1" t="n">
        <v>17</v>
      </c>
      <c r="F220" s="1" t="n">
        <v>0</v>
      </c>
      <c r="G220" s="1" t="n">
        <v>0</v>
      </c>
      <c r="H220" s="1" t="n">
        <v>0</v>
      </c>
      <c r="I220" s="1" t="n">
        <v>0</v>
      </c>
      <c r="J220" s="1" t="s">
        <v>496</v>
      </c>
      <c r="K220" s="0" t="n">
        <v>1093</v>
      </c>
      <c r="L220" s="0" t="n">
        <v>10</v>
      </c>
      <c r="M220" s="0" t="n">
        <v>6</v>
      </c>
      <c r="N220" s="1" t="n">
        <v>596198.83</v>
      </c>
      <c r="O220" s="1" t="n">
        <v>11224411.45</v>
      </c>
      <c r="P220" s="1" t="n">
        <v>3074204.07</v>
      </c>
      <c r="Q220" s="1" t="n">
        <v>0</v>
      </c>
      <c r="R220" s="1" t="n">
        <v>1064714.73</v>
      </c>
      <c r="S220" s="1" t="n">
        <v>0</v>
      </c>
    </row>
    <row r="221" customFormat="false" ht="15" hidden="false" customHeight="false" outlineLevel="0" collapsed="false">
      <c r="A221" s="0" t="n">
        <v>393</v>
      </c>
      <c r="B221" s="0" t="s">
        <v>497</v>
      </c>
      <c r="D221" s="73" t="n">
        <v>2016</v>
      </c>
      <c r="E221" s="1" t="n">
        <v>19.36</v>
      </c>
      <c r="F221" s="1" t="n">
        <v>0</v>
      </c>
      <c r="G221" s="1" t="n">
        <v>0</v>
      </c>
      <c r="H221" s="1" t="n">
        <v>0</v>
      </c>
      <c r="I221" s="1" t="n">
        <v>0</v>
      </c>
      <c r="J221" s="1" t="s">
        <v>498</v>
      </c>
      <c r="K221" s="0" t="n">
        <v>1093</v>
      </c>
      <c r="L221" s="0" t="n">
        <v>10</v>
      </c>
      <c r="M221" s="0" t="n">
        <v>6</v>
      </c>
      <c r="N221" s="1" t="n">
        <v>139304.53</v>
      </c>
      <c r="O221" s="1" t="n">
        <v>11150102.02</v>
      </c>
      <c r="P221" s="1" t="n">
        <v>2715522.18</v>
      </c>
      <c r="Q221" s="1" t="n">
        <v>0</v>
      </c>
      <c r="R221" s="1" t="n">
        <v>530395.62</v>
      </c>
      <c r="S221" s="1" t="n">
        <v>0</v>
      </c>
    </row>
    <row r="222" customFormat="false" ht="15" hidden="false" customHeight="false" outlineLevel="0" collapsed="false">
      <c r="A222" s="0" t="n">
        <v>229</v>
      </c>
      <c r="B222" s="0" t="s">
        <v>184</v>
      </c>
      <c r="D222" s="73" t="n">
        <v>2016</v>
      </c>
      <c r="E222" s="1" t="n">
        <v>15.22</v>
      </c>
      <c r="F222" s="1" t="n">
        <v>0</v>
      </c>
      <c r="G222" s="1" t="n">
        <v>0</v>
      </c>
      <c r="H222" s="1" t="n">
        <v>0</v>
      </c>
      <c r="I222" s="1" t="n">
        <v>0</v>
      </c>
      <c r="J222" s="1" t="s">
        <v>499</v>
      </c>
      <c r="K222" s="0" t="n">
        <v>1093</v>
      </c>
      <c r="L222" s="0" t="n">
        <v>10</v>
      </c>
      <c r="M222" s="0" t="n">
        <v>6</v>
      </c>
      <c r="N222" s="1" t="n">
        <v>34247349.34</v>
      </c>
      <c r="O222" s="1" t="n">
        <v>174383275.94</v>
      </c>
      <c r="P222" s="1" t="n">
        <v>70628515.05</v>
      </c>
      <c r="Q222" s="1" t="n">
        <v>106638.47</v>
      </c>
      <c r="R222" s="1" t="n">
        <v>38968784.24</v>
      </c>
      <c r="S222" s="1" t="n">
        <v>18345.98</v>
      </c>
    </row>
    <row r="223" customFormat="false" ht="15" hidden="false" customHeight="false" outlineLevel="0" collapsed="false">
      <c r="A223" s="0" t="n">
        <v>230</v>
      </c>
      <c r="B223" s="0" t="s">
        <v>185</v>
      </c>
      <c r="D223" s="73" t="n">
        <v>2016</v>
      </c>
      <c r="E223" s="1" t="n">
        <v>18.87</v>
      </c>
      <c r="F223" s="1" t="n">
        <v>0</v>
      </c>
      <c r="G223" s="1" t="n">
        <v>0</v>
      </c>
      <c r="H223" s="1" t="n">
        <v>0</v>
      </c>
      <c r="I223" s="1" t="n">
        <v>0</v>
      </c>
      <c r="J223" s="1" t="s">
        <v>500</v>
      </c>
      <c r="K223" s="0" t="n">
        <v>1093</v>
      </c>
      <c r="L223" s="0" t="n">
        <v>10</v>
      </c>
      <c r="M223" s="0" t="n">
        <v>6</v>
      </c>
      <c r="N223" s="1" t="n">
        <v>2503279.53</v>
      </c>
      <c r="O223" s="1" t="n">
        <v>19220261.62</v>
      </c>
      <c r="P223" s="1" t="n">
        <v>5585410.97</v>
      </c>
      <c r="Q223" s="1" t="n">
        <v>0</v>
      </c>
      <c r="R223" s="1" t="n">
        <v>1486653.42</v>
      </c>
      <c r="S223" s="1" t="n">
        <v>0</v>
      </c>
    </row>
    <row r="224" customFormat="false" ht="15" hidden="false" customHeight="false" outlineLevel="0" collapsed="false">
      <c r="A224" s="0" t="n">
        <v>231</v>
      </c>
      <c r="B224" s="0" t="s">
        <v>186</v>
      </c>
      <c r="D224" s="73" t="n">
        <v>2016</v>
      </c>
      <c r="E224" s="1" t="n">
        <v>15.94</v>
      </c>
      <c r="F224" s="1" t="n">
        <v>0</v>
      </c>
      <c r="G224" s="1" t="n">
        <v>0</v>
      </c>
      <c r="H224" s="1" t="n">
        <v>0</v>
      </c>
      <c r="I224" s="1" t="n">
        <v>0</v>
      </c>
      <c r="J224" s="1" t="s">
        <v>501</v>
      </c>
      <c r="K224" s="0" t="n">
        <v>1093</v>
      </c>
      <c r="L224" s="0" t="n">
        <v>10</v>
      </c>
      <c r="M224" s="0" t="n">
        <v>6</v>
      </c>
      <c r="N224" s="1" t="n">
        <v>6021721.94</v>
      </c>
      <c r="O224" s="1" t="n">
        <v>32379804.38</v>
      </c>
      <c r="P224" s="1" t="n">
        <v>12259645.54</v>
      </c>
      <c r="Q224" s="1" t="n">
        <v>121927.15</v>
      </c>
      <c r="R224" s="1" t="n">
        <v>6182989.54</v>
      </c>
      <c r="S224" s="1" t="n">
        <v>77195.15</v>
      </c>
    </row>
    <row r="225" customFormat="false" ht="15" hidden="false" customHeight="false" outlineLevel="0" collapsed="false">
      <c r="A225" s="0" t="n">
        <v>232</v>
      </c>
      <c r="B225" s="0" t="s">
        <v>502</v>
      </c>
      <c r="D225" s="73" t="n">
        <v>2016</v>
      </c>
      <c r="E225" s="1" t="n">
        <v>19.27</v>
      </c>
      <c r="F225" s="1" t="n">
        <v>0</v>
      </c>
      <c r="G225" s="1" t="n">
        <v>0</v>
      </c>
      <c r="H225" s="1" t="n">
        <v>0</v>
      </c>
      <c r="I225" s="1" t="n">
        <v>0</v>
      </c>
      <c r="J225" s="1" t="s">
        <v>503</v>
      </c>
      <c r="K225" s="0" t="n">
        <v>1093</v>
      </c>
      <c r="L225" s="0" t="n">
        <v>10</v>
      </c>
      <c r="M225" s="0" t="n">
        <v>6</v>
      </c>
      <c r="N225" s="1" t="n">
        <v>450942.08</v>
      </c>
      <c r="O225" s="1" t="n">
        <v>10576095.65</v>
      </c>
      <c r="P225" s="1" t="n">
        <v>4100176.37</v>
      </c>
      <c r="Q225" s="1" t="n">
        <v>622.28</v>
      </c>
      <c r="R225" s="1" t="n">
        <v>1975520.82</v>
      </c>
      <c r="S225" s="1" t="n">
        <v>258.25</v>
      </c>
    </row>
    <row r="226" customFormat="false" ht="15" hidden="false" customHeight="false" outlineLevel="0" collapsed="false">
      <c r="A226" s="0" t="n">
        <v>233</v>
      </c>
      <c r="B226" s="0" t="s">
        <v>504</v>
      </c>
      <c r="D226" s="73" t="n">
        <v>2016</v>
      </c>
      <c r="E226" s="1" t="n">
        <v>17.04</v>
      </c>
      <c r="F226" s="1" t="n">
        <v>0</v>
      </c>
      <c r="G226" s="1" t="n">
        <v>0</v>
      </c>
      <c r="H226" s="1" t="n">
        <v>0</v>
      </c>
      <c r="I226" s="1" t="n">
        <v>0</v>
      </c>
      <c r="J226" s="1" t="s">
        <v>505</v>
      </c>
      <c r="K226" s="0" t="n">
        <v>1093</v>
      </c>
      <c r="L226" s="0" t="n">
        <v>10</v>
      </c>
      <c r="M226" s="0" t="n">
        <v>6</v>
      </c>
      <c r="N226" s="1" t="n">
        <v>355892.48</v>
      </c>
      <c r="O226" s="1" t="n">
        <v>10917568.72</v>
      </c>
      <c r="P226" s="1" t="n">
        <v>2592449.02</v>
      </c>
      <c r="Q226" s="1" t="n">
        <v>0</v>
      </c>
      <c r="R226" s="1" t="n">
        <v>671432.74</v>
      </c>
      <c r="S226" s="1" t="n">
        <v>0</v>
      </c>
    </row>
    <row r="227" customFormat="false" ht="15" hidden="false" customHeight="false" outlineLevel="0" collapsed="false">
      <c r="A227" s="0" t="n">
        <v>234</v>
      </c>
      <c r="B227" s="0" t="s">
        <v>187</v>
      </c>
      <c r="D227" s="73" t="n">
        <v>2016</v>
      </c>
      <c r="E227" s="1" t="n">
        <v>19.13</v>
      </c>
      <c r="F227" s="1" t="n">
        <v>0</v>
      </c>
      <c r="G227" s="1" t="n">
        <v>0</v>
      </c>
      <c r="H227" s="1" t="n">
        <v>0</v>
      </c>
      <c r="I227" s="1" t="n">
        <v>0</v>
      </c>
      <c r="J227" s="1" t="s">
        <v>506</v>
      </c>
      <c r="K227" s="0" t="n">
        <v>1093</v>
      </c>
      <c r="L227" s="0" t="n">
        <v>10</v>
      </c>
      <c r="M227" s="0" t="n">
        <v>6</v>
      </c>
      <c r="N227" s="1" t="n">
        <v>634428.35</v>
      </c>
      <c r="O227" s="1" t="n">
        <v>9844519.45</v>
      </c>
      <c r="P227" s="1" t="n">
        <v>2913657.96</v>
      </c>
      <c r="Q227" s="1" t="n">
        <v>0</v>
      </c>
      <c r="R227" s="1" t="n">
        <v>909053.53</v>
      </c>
      <c r="S227" s="1" t="n">
        <v>0</v>
      </c>
    </row>
    <row r="228" customFormat="false" ht="15" hidden="false" customHeight="false" outlineLevel="0" collapsed="false">
      <c r="A228" s="0" t="n">
        <v>235</v>
      </c>
      <c r="B228" s="0" t="s">
        <v>188</v>
      </c>
      <c r="D228" s="73" t="n">
        <v>2016</v>
      </c>
      <c r="E228" s="1" t="n">
        <v>10.84</v>
      </c>
      <c r="F228" s="1" t="n">
        <v>0</v>
      </c>
      <c r="G228" s="1" t="n">
        <v>0</v>
      </c>
      <c r="H228" s="1" t="n">
        <v>0</v>
      </c>
      <c r="I228" s="1" t="n">
        <v>0</v>
      </c>
      <c r="J228" s="1" t="s">
        <v>507</v>
      </c>
      <c r="K228" s="0" t="n">
        <v>1093</v>
      </c>
      <c r="L228" s="0" t="n">
        <v>10</v>
      </c>
      <c r="M228" s="0" t="n">
        <v>6</v>
      </c>
      <c r="N228" s="1" t="n">
        <v>291130.83</v>
      </c>
      <c r="O228" s="1" t="n">
        <v>9770396.24</v>
      </c>
      <c r="P228" s="1" t="n">
        <v>3140216.98</v>
      </c>
      <c r="Q228" s="1" t="n">
        <v>2559.29</v>
      </c>
      <c r="R228" s="1" t="n">
        <v>2049928.21</v>
      </c>
      <c r="S228" s="1" t="n">
        <v>2500</v>
      </c>
    </row>
    <row r="229" customFormat="false" ht="15" hidden="false" customHeight="false" outlineLevel="0" collapsed="false">
      <c r="A229" s="0" t="n">
        <v>279</v>
      </c>
      <c r="B229" s="0" t="s">
        <v>189</v>
      </c>
      <c r="D229" s="73" t="n">
        <v>2016</v>
      </c>
      <c r="E229" s="1" t="n">
        <v>13.88</v>
      </c>
      <c r="F229" s="1" t="n">
        <v>0</v>
      </c>
      <c r="G229" s="1" t="n">
        <v>0</v>
      </c>
      <c r="H229" s="1" t="n">
        <v>0</v>
      </c>
      <c r="I229" s="1" t="n">
        <v>0</v>
      </c>
      <c r="J229" s="1" t="s">
        <v>508</v>
      </c>
      <c r="K229" s="0" t="n">
        <v>1093</v>
      </c>
      <c r="L229" s="0" t="n">
        <v>10</v>
      </c>
      <c r="M229" s="0" t="n">
        <v>6</v>
      </c>
      <c r="N229" s="1" t="n">
        <v>1971880.43</v>
      </c>
      <c r="O229" s="1" t="n">
        <v>13985286.27</v>
      </c>
      <c r="P229" s="1" t="n">
        <v>3325424.92</v>
      </c>
      <c r="Q229" s="1" t="n">
        <v>126725.33</v>
      </c>
      <c r="R229" s="1" t="n">
        <v>1110206.69</v>
      </c>
      <c r="S229" s="1" t="n">
        <v>126725.33</v>
      </c>
    </row>
    <row r="230" customFormat="false" ht="15" hidden="false" customHeight="false" outlineLevel="0" collapsed="false">
      <c r="A230" s="0" t="n">
        <v>236</v>
      </c>
      <c r="B230" s="0" t="s">
        <v>190</v>
      </c>
      <c r="D230" s="73" t="n">
        <v>2016</v>
      </c>
      <c r="E230" s="1" t="n">
        <v>20.44</v>
      </c>
      <c r="F230" s="1" t="n">
        <v>0</v>
      </c>
      <c r="G230" s="1" t="n">
        <v>0</v>
      </c>
      <c r="H230" s="1" t="n">
        <v>0</v>
      </c>
      <c r="I230" s="1" t="n">
        <v>0</v>
      </c>
      <c r="J230" s="1" t="s">
        <v>509</v>
      </c>
      <c r="K230" s="0" t="n">
        <v>1093</v>
      </c>
      <c r="L230" s="0" t="n">
        <v>10</v>
      </c>
      <c r="M230" s="0" t="n">
        <v>6</v>
      </c>
      <c r="N230" s="1" t="n">
        <v>503748.76</v>
      </c>
      <c r="O230" s="1" t="n">
        <v>9966439.2</v>
      </c>
      <c r="P230" s="1" t="n">
        <v>3169730.45</v>
      </c>
      <c r="Q230" s="1" t="n">
        <v>18352.25</v>
      </c>
      <c r="R230" s="1" t="n">
        <v>1030848.72</v>
      </c>
      <c r="S230" s="1" t="n">
        <v>16794.28</v>
      </c>
    </row>
    <row r="231" customFormat="false" ht="15" hidden="false" customHeight="false" outlineLevel="0" collapsed="false">
      <c r="A231" s="0" t="n">
        <v>237</v>
      </c>
      <c r="B231" s="0" t="s">
        <v>191</v>
      </c>
      <c r="D231" s="73" t="n">
        <v>2016</v>
      </c>
      <c r="E231" s="1" t="n">
        <v>15.46</v>
      </c>
      <c r="F231" s="1" t="n">
        <v>0</v>
      </c>
      <c r="G231" s="1" t="n">
        <v>0</v>
      </c>
      <c r="H231" s="1" t="n">
        <v>0</v>
      </c>
      <c r="I231" s="1" t="n">
        <v>0</v>
      </c>
      <c r="J231" s="1" t="s">
        <v>510</v>
      </c>
      <c r="K231" s="0" t="n">
        <v>1093</v>
      </c>
      <c r="L231" s="0" t="n">
        <v>10</v>
      </c>
      <c r="M231" s="0" t="n">
        <v>6</v>
      </c>
      <c r="N231" s="1" t="n">
        <v>24359114.55</v>
      </c>
      <c r="O231" s="1" t="n">
        <v>72635896.93</v>
      </c>
      <c r="P231" s="1" t="n">
        <v>37827660.53</v>
      </c>
      <c r="Q231" s="1" t="n">
        <v>88538.71</v>
      </c>
      <c r="R231" s="1" t="n">
        <v>22836307.79</v>
      </c>
      <c r="S231" s="1" t="n">
        <v>80735.69</v>
      </c>
    </row>
    <row r="232" customFormat="false" ht="15" hidden="false" customHeight="false" outlineLevel="0" collapsed="false">
      <c r="A232" s="0" t="n">
        <v>238</v>
      </c>
      <c r="B232" s="0" t="s">
        <v>511</v>
      </c>
      <c r="D232" s="73" t="n">
        <v>2016</v>
      </c>
      <c r="E232" s="1" t="n">
        <v>11.91</v>
      </c>
      <c r="F232" s="1" t="n">
        <v>0</v>
      </c>
      <c r="G232" s="1" t="n">
        <v>0</v>
      </c>
      <c r="H232" s="1" t="n">
        <v>0</v>
      </c>
      <c r="I232" s="1" t="n">
        <v>0</v>
      </c>
      <c r="J232" s="1" t="s">
        <v>512</v>
      </c>
      <c r="K232" s="0" t="n">
        <v>1093</v>
      </c>
      <c r="L232" s="0" t="n">
        <v>10</v>
      </c>
      <c r="M232" s="0" t="n">
        <v>6</v>
      </c>
      <c r="N232" s="1" t="n">
        <v>496486.68</v>
      </c>
      <c r="O232" s="1" t="n">
        <v>12327692.83</v>
      </c>
      <c r="P232" s="1" t="n">
        <v>3188212.4</v>
      </c>
      <c r="Q232" s="1" t="n">
        <v>197187.25</v>
      </c>
      <c r="R232" s="1" t="n">
        <v>1745651.75</v>
      </c>
      <c r="S232" s="1" t="n">
        <v>112581.32</v>
      </c>
    </row>
    <row r="233" customFormat="false" ht="15" hidden="false" customHeight="false" outlineLevel="0" collapsed="false">
      <c r="A233" s="0" t="n">
        <v>239</v>
      </c>
      <c r="B233" s="0" t="s">
        <v>192</v>
      </c>
      <c r="D233" s="73" t="n">
        <v>2016</v>
      </c>
      <c r="E233" s="1" t="n">
        <v>18.09</v>
      </c>
      <c r="F233" s="1" t="n">
        <v>0</v>
      </c>
      <c r="G233" s="1" t="n">
        <v>0</v>
      </c>
      <c r="H233" s="1" t="n">
        <v>0</v>
      </c>
      <c r="I233" s="1" t="n">
        <v>0</v>
      </c>
      <c r="J233" s="1" t="s">
        <v>513</v>
      </c>
      <c r="K233" s="0" t="n">
        <v>1093</v>
      </c>
      <c r="L233" s="0" t="n">
        <v>10</v>
      </c>
      <c r="M233" s="0" t="n">
        <v>6</v>
      </c>
      <c r="N233" s="1" t="n">
        <v>861416.94</v>
      </c>
      <c r="O233" s="1" t="n">
        <v>12128242.81</v>
      </c>
      <c r="P233" s="1" t="n">
        <v>4346566.29</v>
      </c>
      <c r="Q233" s="1" t="n">
        <v>145232.24</v>
      </c>
      <c r="R233" s="1" t="n">
        <v>1997238.23</v>
      </c>
      <c r="S233" s="1" t="n">
        <v>145232.24</v>
      </c>
    </row>
    <row r="234" customFormat="false" ht="15" hidden="false" customHeight="false" outlineLevel="0" collapsed="false">
      <c r="A234" s="0" t="n">
        <v>240</v>
      </c>
      <c r="B234" s="0" t="s">
        <v>514</v>
      </c>
      <c r="D234" s="73" t="n">
        <v>2016</v>
      </c>
      <c r="E234" s="1" t="n">
        <v>16.97</v>
      </c>
      <c r="F234" s="1" t="n">
        <v>0</v>
      </c>
      <c r="G234" s="1" t="n">
        <v>0</v>
      </c>
      <c r="H234" s="1" t="n">
        <v>0</v>
      </c>
      <c r="I234" s="1" t="n">
        <v>0</v>
      </c>
      <c r="J234" s="1" t="s">
        <v>515</v>
      </c>
      <c r="K234" s="0" t="n">
        <v>1093</v>
      </c>
      <c r="L234" s="0" t="n">
        <v>10</v>
      </c>
      <c r="M234" s="0" t="n">
        <v>6</v>
      </c>
      <c r="N234" s="1" t="n">
        <v>1754183.82</v>
      </c>
      <c r="O234" s="1" t="n">
        <v>20652150.3</v>
      </c>
      <c r="P234" s="1" t="n">
        <v>5125603.34</v>
      </c>
      <c r="Q234" s="1" t="n">
        <v>0</v>
      </c>
      <c r="R234" s="1" t="n">
        <v>1323228.76</v>
      </c>
      <c r="S234" s="1" t="n">
        <v>0</v>
      </c>
    </row>
    <row r="235" customFormat="false" ht="15" hidden="false" customHeight="false" outlineLevel="0" collapsed="false">
      <c r="A235" s="0" t="n">
        <v>284</v>
      </c>
      <c r="B235" s="0" t="s">
        <v>516</v>
      </c>
      <c r="D235" s="73" t="n">
        <v>2016</v>
      </c>
      <c r="E235" s="1" t="n">
        <v>19.83</v>
      </c>
      <c r="F235" s="1" t="n">
        <v>0</v>
      </c>
      <c r="G235" s="1" t="n">
        <v>0</v>
      </c>
      <c r="H235" s="1" t="n">
        <v>0</v>
      </c>
      <c r="I235" s="1" t="n">
        <v>0</v>
      </c>
      <c r="J235" s="1" t="s">
        <v>517</v>
      </c>
      <c r="K235" s="0" t="n">
        <v>1093</v>
      </c>
      <c r="L235" s="0" t="n">
        <v>10</v>
      </c>
      <c r="M235" s="0" t="n">
        <v>6</v>
      </c>
      <c r="N235" s="1" t="n">
        <v>271652.94</v>
      </c>
      <c r="O235" s="1" t="n">
        <v>10160206.73</v>
      </c>
      <c r="P235" s="1" t="n">
        <v>2560870.87</v>
      </c>
      <c r="Q235" s="1" t="n">
        <v>2427.46</v>
      </c>
      <c r="R235" s="1" t="n">
        <v>494361.33</v>
      </c>
      <c r="S235" s="1" t="n">
        <v>0</v>
      </c>
    </row>
    <row r="236" customFormat="false" ht="15" hidden="false" customHeight="false" outlineLevel="0" collapsed="false">
      <c r="A236" s="0" t="n">
        <v>241</v>
      </c>
      <c r="B236" s="0" t="s">
        <v>518</v>
      </c>
      <c r="D236" s="73" t="n">
        <v>2016</v>
      </c>
      <c r="E236" s="1" t="n">
        <v>26.27</v>
      </c>
      <c r="F236" s="1" t="n">
        <v>0</v>
      </c>
      <c r="G236" s="1" t="n">
        <v>0</v>
      </c>
      <c r="H236" s="1" t="n">
        <v>0</v>
      </c>
      <c r="I236" s="1" t="n">
        <v>0</v>
      </c>
      <c r="J236" s="1" t="s">
        <v>519</v>
      </c>
      <c r="K236" s="0" t="n">
        <v>1093</v>
      </c>
      <c r="L236" s="0" t="n">
        <v>10</v>
      </c>
      <c r="M236" s="0" t="n">
        <v>6</v>
      </c>
      <c r="N236" s="1" t="n">
        <v>7622558.8</v>
      </c>
      <c r="O236" s="1" t="n">
        <v>37302714.3</v>
      </c>
      <c r="P236" s="1" t="n">
        <v>25308022.77</v>
      </c>
      <c r="Q236" s="1" t="n">
        <v>0</v>
      </c>
      <c r="R236" s="1" t="n">
        <v>13506400.13</v>
      </c>
      <c r="S236" s="1" t="n">
        <v>0</v>
      </c>
    </row>
    <row r="237" customFormat="false" ht="15" hidden="false" customHeight="false" outlineLevel="0" collapsed="false">
      <c r="A237" s="0" t="n">
        <v>243</v>
      </c>
      <c r="B237" s="0" t="s">
        <v>193</v>
      </c>
      <c r="D237" s="73" t="n">
        <v>2016</v>
      </c>
      <c r="E237" s="1" t="n">
        <v>14.34</v>
      </c>
      <c r="F237" s="1" t="n">
        <v>0</v>
      </c>
      <c r="G237" s="1" t="n">
        <v>0</v>
      </c>
      <c r="H237" s="1" t="n">
        <v>0</v>
      </c>
      <c r="I237" s="1" t="n">
        <v>0</v>
      </c>
      <c r="J237" s="1" t="s">
        <v>520</v>
      </c>
      <c r="K237" s="0" t="n">
        <v>1093</v>
      </c>
      <c r="L237" s="0" t="n">
        <v>10</v>
      </c>
      <c r="M237" s="0" t="n">
        <v>6</v>
      </c>
      <c r="N237" s="1" t="n">
        <v>1759081.24</v>
      </c>
      <c r="O237" s="1" t="n">
        <v>17044074.09</v>
      </c>
      <c r="P237" s="1" t="n">
        <v>5998998.61</v>
      </c>
      <c r="Q237" s="1" t="n">
        <v>590022.29</v>
      </c>
      <c r="R237" s="1" t="n">
        <v>3302844.77</v>
      </c>
      <c r="S237" s="1" t="n">
        <v>590022.29</v>
      </c>
    </row>
    <row r="238" customFormat="false" ht="15" hidden="false" customHeight="false" outlineLevel="0" collapsed="false">
      <c r="A238" s="0" t="n">
        <v>244</v>
      </c>
      <c r="B238" s="0" t="s">
        <v>194</v>
      </c>
      <c r="D238" s="73" t="n">
        <v>2016</v>
      </c>
      <c r="E238" s="1" t="n">
        <v>16.05</v>
      </c>
      <c r="F238" s="1" t="n">
        <v>0</v>
      </c>
      <c r="G238" s="1" t="n">
        <v>0</v>
      </c>
      <c r="H238" s="1" t="n">
        <v>0</v>
      </c>
      <c r="I238" s="1" t="n">
        <v>0</v>
      </c>
      <c r="J238" s="1" t="s">
        <v>521</v>
      </c>
      <c r="K238" s="0" t="n">
        <v>1093</v>
      </c>
      <c r="L238" s="0" t="n">
        <v>10</v>
      </c>
      <c r="M238" s="0" t="n">
        <v>6</v>
      </c>
      <c r="N238" s="1" t="n">
        <v>494606.53</v>
      </c>
      <c r="O238" s="1" t="n">
        <v>13193961.5</v>
      </c>
      <c r="P238" s="1" t="n">
        <v>2989137.93</v>
      </c>
      <c r="Q238" s="1" t="n">
        <v>182975.91</v>
      </c>
      <c r="R238" s="1" t="n">
        <v>792584.99</v>
      </c>
      <c r="S238" s="1" t="n">
        <v>182298.3</v>
      </c>
    </row>
    <row r="239" customFormat="false" ht="15" hidden="false" customHeight="false" outlineLevel="0" collapsed="false">
      <c r="A239" s="0" t="n">
        <v>394</v>
      </c>
      <c r="B239" s="0" t="s">
        <v>195</v>
      </c>
      <c r="D239" s="73" t="n">
        <v>2016</v>
      </c>
      <c r="E239" s="1" t="n">
        <v>14.89</v>
      </c>
      <c r="F239" s="1" t="n">
        <v>0</v>
      </c>
      <c r="G239" s="1" t="n">
        <v>0</v>
      </c>
      <c r="H239" s="1" t="n">
        <v>0</v>
      </c>
      <c r="I239" s="1" t="n">
        <v>0</v>
      </c>
      <c r="J239" s="1" t="s">
        <v>522</v>
      </c>
      <c r="K239" s="0" t="n">
        <v>1093</v>
      </c>
      <c r="L239" s="0" t="n">
        <v>10</v>
      </c>
      <c r="M239" s="0" t="n">
        <v>6</v>
      </c>
      <c r="N239" s="1" t="n">
        <v>48584665.04</v>
      </c>
      <c r="O239" s="1" t="n">
        <v>90115547.63</v>
      </c>
      <c r="P239" s="1" t="n">
        <v>56595234.94</v>
      </c>
      <c r="Q239" s="1" t="n">
        <v>314057.52</v>
      </c>
      <c r="R239" s="1" t="n">
        <v>35949397.14</v>
      </c>
      <c r="S239" s="1" t="n">
        <v>314057.52</v>
      </c>
    </row>
    <row r="240" customFormat="false" ht="15" hidden="false" customHeight="false" outlineLevel="0" collapsed="false">
      <c r="A240" s="0" t="n">
        <v>245</v>
      </c>
      <c r="B240" s="0" t="s">
        <v>523</v>
      </c>
      <c r="D240" s="73" t="n">
        <v>2016</v>
      </c>
      <c r="E240" s="1" t="n">
        <v>16</v>
      </c>
      <c r="F240" s="1" t="n">
        <v>0</v>
      </c>
      <c r="G240" s="1" t="n">
        <v>0</v>
      </c>
      <c r="H240" s="1" t="n">
        <v>0</v>
      </c>
      <c r="I240" s="1" t="n">
        <v>0</v>
      </c>
      <c r="J240" s="1" t="s">
        <v>524</v>
      </c>
      <c r="K240" s="0" t="n">
        <v>1093</v>
      </c>
      <c r="L240" s="0" t="n">
        <v>10</v>
      </c>
      <c r="M240" s="0" t="n">
        <v>6</v>
      </c>
      <c r="N240" s="1" t="n">
        <v>908087.63</v>
      </c>
      <c r="O240" s="1" t="n">
        <v>10537108.56</v>
      </c>
      <c r="P240" s="1" t="n">
        <v>3090420.39</v>
      </c>
      <c r="Q240" s="1" t="n">
        <v>0</v>
      </c>
      <c r="R240" s="1" t="n">
        <v>1259506.29</v>
      </c>
      <c r="S240" s="1" t="n">
        <v>0</v>
      </c>
    </row>
    <row r="241" customFormat="false" ht="15" hidden="false" customHeight="false" outlineLevel="0" collapsed="false">
      <c r="A241" s="0" t="n">
        <v>246</v>
      </c>
      <c r="B241" s="0" t="s">
        <v>196</v>
      </c>
      <c r="D241" s="73" t="n">
        <v>2016</v>
      </c>
      <c r="E241" s="1" t="n">
        <v>16.19</v>
      </c>
      <c r="F241" s="1" t="n">
        <v>0</v>
      </c>
      <c r="G241" s="1" t="n">
        <v>0</v>
      </c>
      <c r="H241" s="1" t="n">
        <v>0</v>
      </c>
      <c r="I241" s="1" t="n">
        <v>0</v>
      </c>
      <c r="J241" s="1" t="s">
        <v>525</v>
      </c>
      <c r="K241" s="0" t="n">
        <v>1093</v>
      </c>
      <c r="L241" s="0" t="n">
        <v>10</v>
      </c>
      <c r="M241" s="0" t="n">
        <v>6</v>
      </c>
      <c r="N241" s="1" t="n">
        <v>3495685.22</v>
      </c>
      <c r="O241" s="1" t="n">
        <v>18912796.84</v>
      </c>
      <c r="P241" s="1" t="n">
        <v>8070766.75</v>
      </c>
      <c r="Q241" s="1" t="n">
        <v>3118.15</v>
      </c>
      <c r="R241" s="1" t="n">
        <v>4443402.52</v>
      </c>
      <c r="S241" s="1" t="n">
        <v>3118.15</v>
      </c>
    </row>
    <row r="242" customFormat="false" ht="15" hidden="false" customHeight="false" outlineLevel="0" collapsed="false">
      <c r="A242" s="0" t="n">
        <v>247</v>
      </c>
      <c r="B242" s="0" t="s">
        <v>197</v>
      </c>
      <c r="D242" s="73" t="n">
        <v>2016</v>
      </c>
      <c r="E242" s="1" t="n">
        <v>22.08</v>
      </c>
      <c r="F242" s="1" t="n">
        <v>0</v>
      </c>
      <c r="G242" s="1" t="n">
        <v>0</v>
      </c>
      <c r="H242" s="1" t="n">
        <v>0</v>
      </c>
      <c r="I242" s="1" t="n">
        <v>0</v>
      </c>
      <c r="J242" s="1" t="s">
        <v>526</v>
      </c>
      <c r="K242" s="0" t="n">
        <v>1093</v>
      </c>
      <c r="L242" s="0" t="n">
        <v>10</v>
      </c>
      <c r="M242" s="0" t="n">
        <v>6</v>
      </c>
      <c r="N242" s="1" t="n">
        <v>1032230.99</v>
      </c>
      <c r="O242" s="1" t="n">
        <v>16770473.67</v>
      </c>
      <c r="P242" s="1" t="n">
        <v>6249105.52</v>
      </c>
      <c r="Q242" s="1" t="n">
        <v>14969.22</v>
      </c>
      <c r="R242" s="1" t="n">
        <v>2318824.78</v>
      </c>
      <c r="S242" s="1" t="n">
        <v>14692.94</v>
      </c>
    </row>
    <row r="243" customFormat="false" ht="15" hidden="false" customHeight="false" outlineLevel="0" collapsed="false">
      <c r="A243" s="0" t="n">
        <v>282</v>
      </c>
      <c r="B243" s="0" t="s">
        <v>527</v>
      </c>
      <c r="D243" s="73" t="n">
        <v>2016</v>
      </c>
      <c r="E243" s="1" t="n">
        <v>20.16</v>
      </c>
      <c r="F243" s="1" t="n">
        <v>0</v>
      </c>
      <c r="G243" s="1" t="n">
        <v>0</v>
      </c>
      <c r="H243" s="1" t="n">
        <v>0</v>
      </c>
      <c r="I243" s="1" t="n">
        <v>0</v>
      </c>
      <c r="J243" s="1" t="s">
        <v>528</v>
      </c>
      <c r="K243" s="0" t="n">
        <v>1093</v>
      </c>
      <c r="L243" s="0" t="n">
        <v>10</v>
      </c>
      <c r="M243" s="0" t="n">
        <v>6</v>
      </c>
      <c r="N243" s="1" t="n">
        <v>448254.2</v>
      </c>
      <c r="O243" s="1" t="n">
        <v>10958839.88</v>
      </c>
      <c r="P243" s="1" t="n">
        <v>4528781.76</v>
      </c>
      <c r="Q243" s="1" t="n">
        <v>142.98</v>
      </c>
      <c r="R243" s="1" t="n">
        <v>2228691.54</v>
      </c>
      <c r="S243" s="1" t="n">
        <v>142.98</v>
      </c>
    </row>
    <row r="244" customFormat="false" ht="15" hidden="false" customHeight="false" outlineLevel="0" collapsed="false">
      <c r="A244" s="0" t="n">
        <v>395</v>
      </c>
      <c r="B244" s="0" t="s">
        <v>198</v>
      </c>
      <c r="D244" s="73" t="n">
        <v>2016</v>
      </c>
      <c r="E244" s="1" t="n">
        <v>19.26</v>
      </c>
      <c r="F244" s="1" t="n">
        <v>0</v>
      </c>
      <c r="G244" s="1" t="n">
        <v>0</v>
      </c>
      <c r="H244" s="1" t="n">
        <v>0</v>
      </c>
      <c r="I244" s="1" t="n">
        <v>0</v>
      </c>
      <c r="J244" s="1" t="s">
        <v>529</v>
      </c>
      <c r="K244" s="0" t="n">
        <v>1093</v>
      </c>
      <c r="L244" s="0" t="n">
        <v>10</v>
      </c>
      <c r="M244" s="0" t="n">
        <v>6</v>
      </c>
      <c r="N244" s="1" t="n">
        <v>1237084.45</v>
      </c>
      <c r="O244" s="1" t="n">
        <v>14314058.69</v>
      </c>
      <c r="P244" s="1" t="n">
        <v>4289769.15</v>
      </c>
      <c r="Q244" s="1" t="n">
        <v>0</v>
      </c>
      <c r="R244" s="1" t="n">
        <v>1294291.57</v>
      </c>
      <c r="S244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34" activePane="bottomLeft" state="frozen"/>
      <selection pane="topLeft" activeCell="A1" activeCellId="0" sqref="A1"/>
      <selection pane="bottomLeft" activeCell="E3" activeCellId="0" sqref="E3"/>
    </sheetView>
  </sheetViews>
  <sheetFormatPr defaultRowHeight="15"/>
  <cols>
    <col collapsed="false" hidden="false" max="1" min="1" style="0" width="13.1740890688259"/>
    <col collapsed="false" hidden="false" max="2" min="2" style="0" width="28.9230769230769"/>
    <col collapsed="false" hidden="false" max="3" min="3" style="1" width="14.5668016194332"/>
    <col collapsed="false" hidden="false" max="4" min="4" style="1" width="25.0647773279352"/>
    <col collapsed="false" hidden="false" max="5" min="5" style="1" width="32.6720647773279"/>
    <col collapsed="false" hidden="false" max="6" min="6" style="1" width="15.4251012145749"/>
    <col collapsed="false" hidden="false" max="8" min="7" style="1" width="17.7813765182186"/>
    <col collapsed="false" hidden="false" max="9" min="9" style="1" width="16.8178137651822"/>
    <col collapsed="false" hidden="false" max="10" min="10" style="1" width="17.1376518218624"/>
    <col collapsed="false" hidden="false" max="11" min="11" style="1" width="9.10526315789474"/>
    <col collapsed="false" hidden="false" max="1025" min="12" style="0" width="8.57085020242915"/>
  </cols>
  <sheetData>
    <row r="1" customFormat="false" ht="15" hidden="false" customHeight="false" outlineLevel="0" collapsed="false">
      <c r="A1" s="0" t="s">
        <v>20</v>
      </c>
      <c r="B1" s="0" t="s">
        <v>21</v>
      </c>
      <c r="C1" s="1" t="s">
        <v>530</v>
      </c>
      <c r="D1" s="1" t="s">
        <v>531</v>
      </c>
      <c r="E1" s="1" t="s">
        <v>532</v>
      </c>
      <c r="F1" s="1" t="s">
        <v>533</v>
      </c>
      <c r="G1" s="1" t="s">
        <v>534</v>
      </c>
      <c r="H1" s="1" t="s">
        <v>535</v>
      </c>
      <c r="I1" s="1" t="s">
        <v>536</v>
      </c>
      <c r="J1" s="1" t="s">
        <v>537</v>
      </c>
      <c r="K1" s="1" t="s">
        <v>538</v>
      </c>
    </row>
    <row r="2" customFormat="false" ht="15" hidden="false" customHeight="false" outlineLevel="0" collapsed="false">
      <c r="A2" s="0" t="n">
        <v>386</v>
      </c>
      <c r="B2" s="0" t="s">
        <v>25</v>
      </c>
      <c r="C2" s="1" t="n">
        <v>6520168.76</v>
      </c>
      <c r="D2" s="1" t="n">
        <v>0</v>
      </c>
      <c r="E2" s="1" t="n">
        <v>4235082.61</v>
      </c>
      <c r="F2" s="1" t="n">
        <v>2185746.06</v>
      </c>
      <c r="G2" s="1" t="n">
        <v>0</v>
      </c>
      <c r="H2" s="1" t="n">
        <v>0</v>
      </c>
      <c r="I2" s="1" t="n">
        <v>64.95</v>
      </c>
      <c r="J2" s="1" t="n">
        <v>33.52</v>
      </c>
      <c r="K2" s="1" t="n">
        <v>1.52</v>
      </c>
    </row>
    <row r="3" customFormat="false" ht="15" hidden="false" customHeight="false" outlineLevel="0" collapsed="false">
      <c r="A3" s="0" t="n">
        <v>1</v>
      </c>
      <c r="B3" s="0" t="s">
        <v>26</v>
      </c>
      <c r="C3" s="1" t="n">
        <v>4618016.87</v>
      </c>
      <c r="D3" s="1" t="n">
        <v>0</v>
      </c>
      <c r="E3" s="1" t="n">
        <v>3825847.3</v>
      </c>
      <c r="F3" s="1" t="n">
        <v>696372.61</v>
      </c>
      <c r="G3" s="1" t="n">
        <v>0</v>
      </c>
      <c r="H3" s="1" t="n">
        <v>0</v>
      </c>
      <c r="I3" s="1" t="n">
        <v>82.85</v>
      </c>
      <c r="J3" s="1" t="n">
        <v>15.08</v>
      </c>
      <c r="K3" s="1" t="n">
        <v>2.07</v>
      </c>
    </row>
    <row r="4" customFormat="false" ht="15" hidden="false" customHeight="false" outlineLevel="0" collapsed="false">
      <c r="A4" s="0" t="n">
        <v>249</v>
      </c>
      <c r="B4" s="0" t="s">
        <v>27</v>
      </c>
      <c r="C4" s="1" t="n">
        <v>8257865.7</v>
      </c>
      <c r="D4" s="1" t="n">
        <v>0</v>
      </c>
      <c r="E4" s="1" t="n">
        <v>6380469.61</v>
      </c>
      <c r="F4" s="1" t="n">
        <v>1427262.98</v>
      </c>
      <c r="G4" s="1" t="n">
        <v>0</v>
      </c>
      <c r="H4" s="1" t="n">
        <v>0</v>
      </c>
      <c r="I4" s="1" t="n">
        <v>77.27</v>
      </c>
      <c r="J4" s="1" t="n">
        <v>17.28</v>
      </c>
      <c r="K4" s="1" t="n">
        <v>5.45</v>
      </c>
    </row>
    <row r="5" customFormat="false" ht="15" hidden="false" customHeight="false" outlineLevel="0" collapsed="false">
      <c r="A5" s="0" t="n">
        <v>2</v>
      </c>
      <c r="B5" s="0" t="s">
        <v>28</v>
      </c>
      <c r="C5" s="1" t="n">
        <v>783632.1</v>
      </c>
      <c r="D5" s="1" t="n">
        <v>0</v>
      </c>
      <c r="E5" s="1" t="n">
        <v>530434.07</v>
      </c>
      <c r="F5" s="1" t="n">
        <v>319448.24</v>
      </c>
      <c r="G5" s="1" t="n">
        <v>0</v>
      </c>
      <c r="H5" s="1" t="n">
        <v>4667.5</v>
      </c>
      <c r="I5" s="1" t="n">
        <v>67.69</v>
      </c>
      <c r="J5" s="1" t="n">
        <v>40.17</v>
      </c>
      <c r="K5" s="1" t="n">
        <v>-7.86</v>
      </c>
    </row>
    <row r="6" customFormat="false" ht="15" hidden="false" customHeight="false" outlineLevel="0" collapsed="false">
      <c r="A6" s="0" t="n">
        <v>3</v>
      </c>
      <c r="B6" s="0" t="s">
        <v>220</v>
      </c>
      <c r="C6" s="1" t="n">
        <v>2208008.39</v>
      </c>
      <c r="D6" s="1" t="n">
        <v>0</v>
      </c>
      <c r="E6" s="1" t="n">
        <v>1506743.07</v>
      </c>
      <c r="F6" s="1" t="n">
        <v>718560.48</v>
      </c>
      <c r="G6" s="1" t="n">
        <v>0</v>
      </c>
      <c r="H6" s="1" t="n">
        <v>9130.42</v>
      </c>
      <c r="I6" s="1" t="n">
        <v>68.24</v>
      </c>
      <c r="J6" s="1" t="n">
        <v>32.13</v>
      </c>
      <c r="K6" s="1" t="n">
        <v>-0.37</v>
      </c>
    </row>
    <row r="7" customFormat="false" ht="15" hidden="false" customHeight="false" outlineLevel="0" collapsed="false">
      <c r="A7" s="0" t="n">
        <v>4</v>
      </c>
      <c r="B7" s="0" t="s">
        <v>29</v>
      </c>
      <c r="C7" s="1" t="n">
        <v>776745.7</v>
      </c>
      <c r="D7" s="1" t="n">
        <v>0</v>
      </c>
      <c r="E7" s="1" t="n">
        <v>791393.67</v>
      </c>
      <c r="F7" s="1" t="n">
        <v>18601.02</v>
      </c>
      <c r="G7" s="1" t="n">
        <v>23354.09</v>
      </c>
      <c r="H7" s="1" t="n">
        <v>0</v>
      </c>
      <c r="I7" s="1" t="n">
        <v>98.88</v>
      </c>
      <c r="J7" s="1" t="n">
        <v>2.39</v>
      </c>
      <c r="K7" s="1" t="n">
        <v>-1.27</v>
      </c>
    </row>
    <row r="8" customFormat="false" ht="15" hidden="false" customHeight="false" outlineLevel="0" collapsed="false">
      <c r="A8" s="0" t="n">
        <v>387</v>
      </c>
      <c r="B8" s="0" t="s">
        <v>30</v>
      </c>
      <c r="C8" s="1" t="n">
        <v>77427403.32</v>
      </c>
      <c r="D8" s="1" t="n">
        <v>0</v>
      </c>
      <c r="E8" s="1" t="n">
        <v>58299908.63</v>
      </c>
      <c r="F8" s="1" t="n">
        <v>19516408.57</v>
      </c>
      <c r="G8" s="1" t="n">
        <v>0</v>
      </c>
      <c r="H8" s="1" t="n">
        <v>1035776.03</v>
      </c>
      <c r="I8" s="1" t="n">
        <v>75.3</v>
      </c>
      <c r="J8" s="1" t="n">
        <v>23.87</v>
      </c>
      <c r="K8" s="1" t="n">
        <v>0.84</v>
      </c>
    </row>
    <row r="9" customFormat="false" ht="15" hidden="false" customHeight="false" outlineLevel="0" collapsed="false">
      <c r="A9" s="0" t="n">
        <v>5</v>
      </c>
      <c r="B9" s="0" t="s">
        <v>31</v>
      </c>
      <c r="C9" s="1" t="n">
        <v>11964329.43</v>
      </c>
      <c r="D9" s="1" t="n">
        <v>0</v>
      </c>
      <c r="E9" s="1" t="n">
        <v>10390528.71</v>
      </c>
      <c r="F9" s="1" t="n">
        <v>1785677.39</v>
      </c>
      <c r="G9" s="1" t="n">
        <v>0</v>
      </c>
      <c r="H9" s="1" t="n">
        <v>15166.21</v>
      </c>
      <c r="I9" s="1" t="n">
        <v>86.85</v>
      </c>
      <c r="J9" s="1" t="n">
        <v>14.8</v>
      </c>
      <c r="K9" s="1" t="n">
        <v>-1.64</v>
      </c>
    </row>
    <row r="10" customFormat="false" ht="15" hidden="false" customHeight="false" outlineLevel="0" collapsed="false">
      <c r="A10" s="0" t="n">
        <v>6</v>
      </c>
      <c r="B10" s="0" t="s">
        <v>225</v>
      </c>
      <c r="C10" s="1" t="n">
        <v>131229.78</v>
      </c>
      <c r="D10" s="1" t="n">
        <v>0</v>
      </c>
      <c r="E10" s="1" t="n">
        <v>128880.56</v>
      </c>
      <c r="F10" s="1" t="n">
        <v>0</v>
      </c>
      <c r="G10" s="1" t="n">
        <v>0</v>
      </c>
      <c r="H10" s="1" t="n">
        <v>0</v>
      </c>
      <c r="I10" s="1" t="n">
        <v>98.21</v>
      </c>
      <c r="J10" s="1" t="n">
        <v>0</v>
      </c>
      <c r="K10" s="1" t="n">
        <v>1.79</v>
      </c>
    </row>
    <row r="11" customFormat="false" ht="15" hidden="false" customHeight="false" outlineLevel="0" collapsed="false">
      <c r="A11" s="0" t="n">
        <v>287</v>
      </c>
      <c r="B11" s="0" t="s">
        <v>227</v>
      </c>
      <c r="C11" s="1" t="n">
        <v>4296696.08</v>
      </c>
      <c r="D11" s="1" t="n">
        <v>0</v>
      </c>
      <c r="E11" s="1" t="n">
        <v>3521189.37</v>
      </c>
      <c r="F11" s="1" t="n">
        <v>697364.97</v>
      </c>
      <c r="G11" s="1" t="n">
        <v>0</v>
      </c>
      <c r="H11" s="1" t="n">
        <v>86205.72</v>
      </c>
      <c r="I11" s="1" t="n">
        <v>81.95</v>
      </c>
      <c r="J11" s="1" t="n">
        <v>14.22</v>
      </c>
      <c r="K11" s="1" t="n">
        <v>3.82</v>
      </c>
    </row>
    <row r="12" customFormat="false" ht="15" hidden="false" customHeight="false" outlineLevel="0" collapsed="false">
      <c r="A12" s="0" t="n">
        <v>7</v>
      </c>
      <c r="B12" s="0" t="s">
        <v>229</v>
      </c>
      <c r="C12" s="1" t="n">
        <v>3572292</v>
      </c>
      <c r="D12" s="1" t="n">
        <v>0</v>
      </c>
      <c r="E12" s="1" t="n">
        <v>2417258.06</v>
      </c>
      <c r="F12" s="1" t="n">
        <v>1121892.7</v>
      </c>
      <c r="G12" s="1" t="n">
        <v>0</v>
      </c>
      <c r="H12" s="1" t="n">
        <v>0</v>
      </c>
      <c r="I12" s="1" t="n">
        <v>67.67</v>
      </c>
      <c r="J12" s="1" t="n">
        <v>31.41</v>
      </c>
      <c r="K12" s="1" t="n">
        <v>0.93</v>
      </c>
    </row>
    <row r="13" customFormat="false" ht="15" hidden="false" customHeight="false" outlineLevel="0" collapsed="false">
      <c r="A13" s="0" t="n">
        <v>8</v>
      </c>
      <c r="B13" s="0" t="s">
        <v>32</v>
      </c>
      <c r="C13" s="1" t="n">
        <v>4662971.27</v>
      </c>
      <c r="D13" s="1" t="n">
        <v>0</v>
      </c>
      <c r="E13" s="1" t="n">
        <v>3710924.73</v>
      </c>
      <c r="F13" s="1" t="n">
        <v>1186385.54</v>
      </c>
      <c r="G13" s="1" t="n">
        <v>0</v>
      </c>
      <c r="H13" s="1" t="n">
        <v>179523.09</v>
      </c>
      <c r="I13" s="1" t="n">
        <v>79.58</v>
      </c>
      <c r="J13" s="1" t="n">
        <v>21.59</v>
      </c>
      <c r="K13" s="1" t="n">
        <v>-1.18</v>
      </c>
    </row>
    <row r="14" customFormat="false" ht="15" hidden="false" customHeight="false" outlineLevel="0" collapsed="false">
      <c r="A14" s="0" t="n">
        <v>388</v>
      </c>
      <c r="B14" s="0" t="s">
        <v>33</v>
      </c>
      <c r="C14" s="1" t="n">
        <v>1569352.64</v>
      </c>
      <c r="D14" s="1" t="n">
        <v>0</v>
      </c>
      <c r="E14" s="1" t="n">
        <v>983970.19</v>
      </c>
      <c r="F14" s="1" t="n">
        <v>543260.61</v>
      </c>
      <c r="G14" s="1" t="n">
        <v>0</v>
      </c>
      <c r="H14" s="1" t="n">
        <v>0</v>
      </c>
      <c r="I14" s="1" t="n">
        <v>62.7</v>
      </c>
      <c r="J14" s="1" t="n">
        <v>34.62</v>
      </c>
      <c r="K14" s="1" t="n">
        <v>2.68</v>
      </c>
    </row>
    <row r="15" customFormat="false" ht="15" hidden="false" customHeight="false" outlineLevel="0" collapsed="false">
      <c r="A15" s="0" t="n">
        <v>9</v>
      </c>
      <c r="B15" s="0" t="s">
        <v>233</v>
      </c>
      <c r="C15" s="1" t="n">
        <v>1775645.11</v>
      </c>
      <c r="D15" s="1" t="n">
        <v>0</v>
      </c>
      <c r="E15" s="1" t="n">
        <v>1055924.66</v>
      </c>
      <c r="F15" s="1" t="n">
        <v>691610.13</v>
      </c>
      <c r="G15" s="1" t="n">
        <v>0</v>
      </c>
      <c r="H15" s="1" t="n">
        <v>0</v>
      </c>
      <c r="I15" s="1" t="n">
        <v>59.47</v>
      </c>
      <c r="J15" s="1" t="n">
        <v>38.95</v>
      </c>
      <c r="K15" s="1" t="n">
        <v>1.58</v>
      </c>
    </row>
    <row r="16" customFormat="false" ht="15" hidden="false" customHeight="false" outlineLevel="0" collapsed="false">
      <c r="A16" s="0" t="n">
        <v>10</v>
      </c>
      <c r="B16" s="0" t="s">
        <v>34</v>
      </c>
      <c r="C16" s="1" t="n">
        <v>654354.7</v>
      </c>
      <c r="D16" s="1" t="n">
        <v>0</v>
      </c>
      <c r="E16" s="1" t="n">
        <v>654354.7</v>
      </c>
      <c r="F16" s="1" t="n">
        <v>99553.89</v>
      </c>
      <c r="G16" s="1" t="n">
        <v>0</v>
      </c>
      <c r="H16" s="1" t="n">
        <v>0</v>
      </c>
      <c r="I16" s="1" t="n">
        <v>100</v>
      </c>
      <c r="J16" s="1" t="n">
        <v>15.21</v>
      </c>
      <c r="K16" s="1" t="n">
        <v>-15.21</v>
      </c>
    </row>
    <row r="17" customFormat="false" ht="15" hidden="false" customHeight="false" outlineLevel="0" collapsed="false">
      <c r="A17" s="0" t="n">
        <v>11</v>
      </c>
      <c r="B17" s="0" t="s">
        <v>35</v>
      </c>
      <c r="C17" s="1" t="n">
        <v>121210642.58</v>
      </c>
      <c r="D17" s="1" t="n">
        <v>0</v>
      </c>
      <c r="E17" s="1" t="n">
        <v>116185206.31</v>
      </c>
      <c r="F17" s="1" t="n">
        <v>6496534.43</v>
      </c>
      <c r="G17" s="1" t="n">
        <v>0</v>
      </c>
      <c r="H17" s="1" t="n">
        <v>0</v>
      </c>
      <c r="I17" s="1" t="n">
        <v>95.85</v>
      </c>
      <c r="J17" s="1" t="n">
        <v>5.36</v>
      </c>
      <c r="K17" s="1" t="n">
        <v>-1.21</v>
      </c>
    </row>
    <row r="18" customFormat="false" ht="15" hidden="false" customHeight="false" outlineLevel="0" collapsed="false">
      <c r="A18" s="0" t="n">
        <v>16</v>
      </c>
      <c r="B18" s="0" t="s">
        <v>237</v>
      </c>
      <c r="C18" s="1" t="n">
        <v>362051.38</v>
      </c>
      <c r="D18" s="1" t="n">
        <v>0</v>
      </c>
      <c r="E18" s="1" t="n">
        <v>339141.86</v>
      </c>
      <c r="F18" s="1" t="n">
        <v>13878.25</v>
      </c>
      <c r="G18" s="1" t="n">
        <v>0</v>
      </c>
      <c r="H18" s="1" t="n">
        <v>0</v>
      </c>
      <c r="I18" s="1" t="n">
        <v>93.67</v>
      </c>
      <c r="J18" s="1" t="n">
        <v>3.83</v>
      </c>
      <c r="K18" s="1" t="n">
        <v>2.49</v>
      </c>
    </row>
    <row r="19" customFormat="false" ht="15" hidden="false" customHeight="false" outlineLevel="0" collapsed="false">
      <c r="A19" s="0" t="n">
        <v>17</v>
      </c>
      <c r="B19" s="0" t="s">
        <v>36</v>
      </c>
      <c r="C19" s="1" t="n">
        <v>5555476.51</v>
      </c>
      <c r="D19" s="1" t="n">
        <v>0</v>
      </c>
      <c r="E19" s="1" t="n">
        <v>4275674.48</v>
      </c>
      <c r="F19" s="1" t="n">
        <v>1395933.68</v>
      </c>
      <c r="G19" s="1" t="n">
        <v>0</v>
      </c>
      <c r="H19" s="1" t="n">
        <v>53735.16</v>
      </c>
      <c r="I19" s="1" t="n">
        <v>76.96</v>
      </c>
      <c r="J19" s="1" t="n">
        <v>24.16</v>
      </c>
      <c r="K19" s="1" t="n">
        <v>-1.12</v>
      </c>
    </row>
    <row r="20" customFormat="false" ht="15" hidden="false" customHeight="false" outlineLevel="0" collapsed="false">
      <c r="A20" s="0" t="n">
        <v>19</v>
      </c>
      <c r="B20" s="0" t="s">
        <v>37</v>
      </c>
      <c r="C20" s="1" t="n">
        <v>127035506.2</v>
      </c>
      <c r="D20" s="1" t="n">
        <v>0</v>
      </c>
      <c r="E20" s="1" t="n">
        <v>119071684.13</v>
      </c>
      <c r="F20" s="1" t="n">
        <v>5128776.54</v>
      </c>
      <c r="G20" s="1" t="n">
        <v>0</v>
      </c>
      <c r="H20" s="1" t="n">
        <v>1122944</v>
      </c>
      <c r="I20" s="1" t="n">
        <v>93.73</v>
      </c>
      <c r="J20" s="1" t="n">
        <v>3.15</v>
      </c>
      <c r="K20" s="1" t="n">
        <v>3.12</v>
      </c>
    </row>
    <row r="21" customFormat="false" ht="15" hidden="false" customHeight="false" outlineLevel="0" collapsed="false">
      <c r="A21" s="0" t="n">
        <v>290</v>
      </c>
      <c r="B21" s="0" t="s">
        <v>38</v>
      </c>
      <c r="C21" s="1" t="n">
        <v>2100061.32</v>
      </c>
      <c r="D21" s="1" t="n">
        <v>0</v>
      </c>
      <c r="E21" s="1" t="n">
        <v>1706490.71</v>
      </c>
      <c r="F21" s="1" t="n">
        <v>260124.05</v>
      </c>
      <c r="G21" s="1" t="n">
        <v>0</v>
      </c>
      <c r="H21" s="1" t="n">
        <v>0</v>
      </c>
      <c r="I21" s="1" t="n">
        <v>81.26</v>
      </c>
      <c r="J21" s="1" t="n">
        <v>12.39</v>
      </c>
      <c r="K21" s="1" t="n">
        <v>6.35</v>
      </c>
    </row>
    <row r="22" customFormat="false" ht="15" hidden="false" customHeight="false" outlineLevel="0" collapsed="false">
      <c r="A22" s="0" t="n">
        <v>20</v>
      </c>
      <c r="B22" s="0" t="s">
        <v>39</v>
      </c>
      <c r="C22" s="1" t="n">
        <v>2292797.34</v>
      </c>
      <c r="D22" s="1" t="n">
        <v>0</v>
      </c>
      <c r="E22" s="1" t="n">
        <v>1714261.85</v>
      </c>
      <c r="F22" s="1" t="n">
        <v>757417.83</v>
      </c>
      <c r="G22" s="1" t="n">
        <v>39257.44</v>
      </c>
      <c r="H22" s="1" t="n">
        <v>63902.16</v>
      </c>
      <c r="I22" s="1" t="n">
        <v>73.06</v>
      </c>
      <c r="J22" s="1" t="n">
        <v>30.25</v>
      </c>
      <c r="K22" s="1" t="n">
        <v>-3.3</v>
      </c>
    </row>
    <row r="23" customFormat="false" ht="15" hidden="false" customHeight="false" outlineLevel="0" collapsed="false">
      <c r="A23" s="0" t="n">
        <v>21</v>
      </c>
      <c r="B23" s="0" t="s">
        <v>243</v>
      </c>
      <c r="C23" s="1" t="n">
        <v>789424.21</v>
      </c>
      <c r="D23" s="1" t="n">
        <v>0</v>
      </c>
      <c r="E23" s="1" t="n">
        <v>578360.6</v>
      </c>
      <c r="F23" s="1" t="n">
        <v>262431.33</v>
      </c>
      <c r="G23" s="1" t="n">
        <v>0</v>
      </c>
      <c r="H23" s="1" t="n">
        <v>0</v>
      </c>
      <c r="I23" s="1" t="n">
        <v>73.26</v>
      </c>
      <c r="J23" s="1" t="n">
        <v>33.24</v>
      </c>
      <c r="K23" s="1" t="n">
        <v>-6.51</v>
      </c>
    </row>
    <row r="24" customFormat="false" ht="15" hidden="false" customHeight="false" outlineLevel="0" collapsed="false">
      <c r="A24" s="0" t="n">
        <v>22</v>
      </c>
      <c r="B24" s="0" t="s">
        <v>40</v>
      </c>
      <c r="C24" s="1" t="n">
        <v>7208670.62</v>
      </c>
      <c r="D24" s="1" t="n">
        <v>0</v>
      </c>
      <c r="E24" s="1" t="n">
        <v>5092824.41</v>
      </c>
      <c r="F24" s="1" t="n">
        <v>2013164.5</v>
      </c>
      <c r="G24" s="1" t="n">
        <v>0</v>
      </c>
      <c r="H24" s="1" t="n">
        <v>0</v>
      </c>
      <c r="I24" s="1" t="n">
        <v>70.65</v>
      </c>
      <c r="J24" s="1" t="n">
        <v>27.93</v>
      </c>
      <c r="K24" s="1" t="n">
        <v>1.42</v>
      </c>
    </row>
    <row r="25" customFormat="false" ht="15" hidden="false" customHeight="false" outlineLevel="0" collapsed="false">
      <c r="A25" s="0" t="n">
        <v>23</v>
      </c>
      <c r="B25" s="0" t="s">
        <v>246</v>
      </c>
      <c r="C25" s="1" t="n">
        <v>3847761.56</v>
      </c>
      <c r="D25" s="1" t="n">
        <v>0</v>
      </c>
      <c r="E25" s="1" t="n">
        <v>2732791.8</v>
      </c>
      <c r="F25" s="1" t="n">
        <v>1189935.82</v>
      </c>
      <c r="G25" s="1" t="n">
        <v>34035.66</v>
      </c>
      <c r="H25" s="1" t="n">
        <v>23000</v>
      </c>
      <c r="I25" s="1" t="n">
        <v>70.14</v>
      </c>
      <c r="J25" s="1" t="n">
        <v>30.33</v>
      </c>
      <c r="K25" s="1" t="n">
        <v>-0.47</v>
      </c>
    </row>
    <row r="26" customFormat="false" ht="15" hidden="false" customHeight="false" outlineLevel="0" collapsed="false">
      <c r="A26" s="0" t="n">
        <v>24</v>
      </c>
      <c r="B26" s="0" t="s">
        <v>248</v>
      </c>
      <c r="C26" s="1" t="n">
        <v>2679835.97</v>
      </c>
      <c r="D26" s="1" t="n">
        <v>0</v>
      </c>
      <c r="E26" s="1" t="n">
        <v>2248556.49</v>
      </c>
      <c r="F26" s="1" t="n">
        <v>421578.42</v>
      </c>
      <c r="G26" s="1" t="n">
        <v>0</v>
      </c>
      <c r="H26" s="1" t="n">
        <v>0</v>
      </c>
      <c r="I26" s="1" t="n">
        <v>83.91</v>
      </c>
      <c r="J26" s="1" t="n">
        <v>15.73</v>
      </c>
      <c r="K26" s="1" t="n">
        <v>0.36</v>
      </c>
    </row>
    <row r="27" customFormat="false" ht="15" hidden="false" customHeight="false" outlineLevel="0" collapsed="false">
      <c r="A27" s="0" t="n">
        <v>25</v>
      </c>
      <c r="B27" s="0" t="s">
        <v>250</v>
      </c>
      <c r="C27" s="1" t="n">
        <v>1505132.25</v>
      </c>
      <c r="D27" s="1" t="n">
        <v>0</v>
      </c>
      <c r="E27" s="1" t="n">
        <v>1225341.44</v>
      </c>
      <c r="F27" s="1" t="n">
        <v>364125.9</v>
      </c>
      <c r="G27" s="1" t="n">
        <v>0</v>
      </c>
      <c r="H27" s="1" t="n">
        <v>0</v>
      </c>
      <c r="I27" s="1" t="n">
        <v>81.41</v>
      </c>
      <c r="J27" s="1" t="n">
        <v>24.19</v>
      </c>
      <c r="K27" s="1" t="n">
        <v>-5.6</v>
      </c>
    </row>
    <row r="28" customFormat="false" ht="15" hidden="false" customHeight="false" outlineLevel="0" collapsed="false">
      <c r="A28" s="0" t="n">
        <v>26</v>
      </c>
      <c r="B28" s="0" t="s">
        <v>41</v>
      </c>
      <c r="C28" s="1" t="n">
        <v>3540677.15</v>
      </c>
      <c r="D28" s="1" t="n">
        <v>0</v>
      </c>
      <c r="E28" s="1" t="n">
        <v>2183746.57</v>
      </c>
      <c r="F28" s="1" t="n">
        <v>1298483.19</v>
      </c>
      <c r="G28" s="1" t="n">
        <v>0</v>
      </c>
      <c r="H28" s="1" t="n">
        <v>0</v>
      </c>
      <c r="I28" s="1" t="n">
        <v>61.68</v>
      </c>
      <c r="J28" s="1" t="n">
        <v>36.67</v>
      </c>
      <c r="K28" s="1" t="n">
        <v>1.65</v>
      </c>
    </row>
    <row r="29" customFormat="false" ht="15" hidden="false" customHeight="false" outlineLevel="0" collapsed="false">
      <c r="A29" s="0" t="n">
        <v>27</v>
      </c>
      <c r="B29" s="0" t="s">
        <v>42</v>
      </c>
      <c r="C29" s="1" t="n">
        <v>833507.71</v>
      </c>
      <c r="D29" s="1" t="n">
        <v>0</v>
      </c>
      <c r="E29" s="1" t="n">
        <v>646171.3</v>
      </c>
      <c r="F29" s="1" t="n">
        <v>231028.38</v>
      </c>
      <c r="G29" s="1" t="n">
        <v>0</v>
      </c>
      <c r="H29" s="1" t="n">
        <v>0</v>
      </c>
      <c r="I29" s="1" t="n">
        <v>77.52</v>
      </c>
      <c r="J29" s="1" t="n">
        <v>27.72</v>
      </c>
      <c r="K29" s="1" t="n">
        <v>-5.24</v>
      </c>
    </row>
    <row r="30" customFormat="false" ht="15" hidden="false" customHeight="false" outlineLevel="0" collapsed="false">
      <c r="A30" s="0" t="n">
        <v>28</v>
      </c>
      <c r="B30" s="0" t="s">
        <v>43</v>
      </c>
      <c r="C30" s="1" t="n">
        <v>1694904.67</v>
      </c>
      <c r="D30" s="1" t="n">
        <v>0</v>
      </c>
      <c r="E30" s="1" t="n">
        <v>1565644.11</v>
      </c>
      <c r="F30" s="1" t="n">
        <v>136117.2</v>
      </c>
      <c r="G30" s="1" t="n">
        <v>11912.41</v>
      </c>
      <c r="H30" s="1" t="n">
        <v>0</v>
      </c>
      <c r="I30" s="1" t="n">
        <v>91.67</v>
      </c>
      <c r="J30" s="1" t="n">
        <v>8.03</v>
      </c>
      <c r="K30" s="1" t="n">
        <v>0.3</v>
      </c>
    </row>
    <row r="31" customFormat="false" ht="15" hidden="false" customHeight="false" outlineLevel="0" collapsed="false">
      <c r="A31" s="0" t="n">
        <v>29</v>
      </c>
      <c r="B31" s="0" t="s">
        <v>44</v>
      </c>
      <c r="C31" s="1" t="n">
        <v>964350.93</v>
      </c>
      <c r="D31" s="1" t="n">
        <v>0</v>
      </c>
      <c r="E31" s="1" t="n">
        <v>952697.52</v>
      </c>
      <c r="F31" s="1" t="n">
        <v>0</v>
      </c>
      <c r="G31" s="1" t="n">
        <v>12096.48</v>
      </c>
      <c r="H31" s="1" t="n">
        <v>0</v>
      </c>
      <c r="I31" s="1" t="n">
        <v>97.54</v>
      </c>
      <c r="J31" s="1" t="n">
        <v>0</v>
      </c>
      <c r="K31" s="1" t="n">
        <v>2.46</v>
      </c>
    </row>
    <row r="32" customFormat="false" ht="15" hidden="false" customHeight="false" outlineLevel="0" collapsed="false">
      <c r="A32" s="0" t="n">
        <v>30</v>
      </c>
      <c r="B32" s="0" t="s">
        <v>256</v>
      </c>
      <c r="C32" s="1" t="n">
        <v>5824348.91</v>
      </c>
      <c r="D32" s="1" t="n">
        <v>0</v>
      </c>
      <c r="E32" s="1" t="n">
        <v>5224111.77</v>
      </c>
      <c r="F32" s="1" t="n">
        <v>576729.26</v>
      </c>
      <c r="G32" s="1" t="n">
        <v>0</v>
      </c>
      <c r="H32" s="1" t="n">
        <v>0</v>
      </c>
      <c r="I32" s="1" t="n">
        <v>89.69</v>
      </c>
      <c r="J32" s="1" t="n">
        <v>9.9</v>
      </c>
      <c r="K32" s="1" t="n">
        <v>0.4</v>
      </c>
    </row>
    <row r="33" customFormat="false" ht="15" hidden="false" customHeight="false" outlineLevel="0" collapsed="false">
      <c r="A33" s="0" t="n">
        <v>32</v>
      </c>
      <c r="B33" s="0" t="s">
        <v>45</v>
      </c>
      <c r="C33" s="1" t="n">
        <v>7424184.96</v>
      </c>
      <c r="D33" s="1" t="n">
        <v>0</v>
      </c>
      <c r="E33" s="1" t="n">
        <v>6012673.71</v>
      </c>
      <c r="F33" s="1" t="n">
        <v>1373282.46</v>
      </c>
      <c r="G33" s="1" t="n">
        <v>0</v>
      </c>
      <c r="H33" s="1" t="n">
        <v>0</v>
      </c>
      <c r="I33" s="1" t="n">
        <v>80.99</v>
      </c>
      <c r="J33" s="1" t="n">
        <v>18.5</v>
      </c>
      <c r="K33" s="1" t="n">
        <v>0.51</v>
      </c>
    </row>
    <row r="34" customFormat="false" ht="15" hidden="false" customHeight="false" outlineLevel="0" collapsed="false">
      <c r="A34" s="0" t="n">
        <v>33</v>
      </c>
      <c r="B34" s="0" t="s">
        <v>46</v>
      </c>
      <c r="C34" s="1" t="n">
        <v>2476890.73</v>
      </c>
      <c r="D34" s="1" t="n">
        <v>0</v>
      </c>
      <c r="E34" s="1" t="n">
        <v>2113469.39</v>
      </c>
      <c r="F34" s="1" t="n">
        <v>314749.91</v>
      </c>
      <c r="G34" s="1" t="n">
        <v>0</v>
      </c>
      <c r="H34" s="1" t="n">
        <v>0</v>
      </c>
      <c r="I34" s="1" t="n">
        <v>85.33</v>
      </c>
      <c r="J34" s="1" t="n">
        <v>12.71</v>
      </c>
      <c r="K34" s="1" t="n">
        <v>1.96</v>
      </c>
    </row>
    <row r="35" customFormat="false" ht="15" hidden="false" customHeight="false" outlineLevel="0" collapsed="false">
      <c r="A35" s="0" t="n">
        <v>34</v>
      </c>
      <c r="B35" s="0" t="s">
        <v>47</v>
      </c>
      <c r="C35" s="1" t="n">
        <v>12581560.04</v>
      </c>
      <c r="D35" s="1" t="n">
        <v>0</v>
      </c>
      <c r="E35" s="1" t="n">
        <v>10771227.2</v>
      </c>
      <c r="F35" s="1" t="n">
        <v>2912055.99</v>
      </c>
      <c r="G35" s="1" t="n">
        <v>0</v>
      </c>
      <c r="H35" s="1" t="n">
        <v>7106.34</v>
      </c>
      <c r="I35" s="1" t="n">
        <v>85.61</v>
      </c>
      <c r="J35" s="1" t="n">
        <v>23.09</v>
      </c>
      <c r="K35" s="1" t="n">
        <v>-8.7</v>
      </c>
    </row>
    <row r="36" customFormat="false" ht="15" hidden="false" customHeight="false" outlineLevel="0" collapsed="false">
      <c r="A36" s="0" t="n">
        <v>35</v>
      </c>
      <c r="B36" s="0" t="s">
        <v>48</v>
      </c>
      <c r="C36" s="1" t="n">
        <v>3305283.26</v>
      </c>
      <c r="D36" s="1" t="n">
        <v>0</v>
      </c>
      <c r="E36" s="1" t="n">
        <v>2548597.13</v>
      </c>
      <c r="F36" s="1" t="n">
        <v>867145.29</v>
      </c>
      <c r="G36" s="1" t="n">
        <v>0</v>
      </c>
      <c r="H36" s="1" t="n">
        <v>1643.54</v>
      </c>
      <c r="I36" s="1" t="n">
        <v>77.11</v>
      </c>
      <c r="J36" s="1" t="n">
        <v>26.19</v>
      </c>
      <c r="K36" s="1" t="n">
        <v>-3.29</v>
      </c>
    </row>
    <row r="37" customFormat="false" ht="15" hidden="false" customHeight="false" outlineLevel="0" collapsed="false">
      <c r="A37" s="0" t="n">
        <v>389</v>
      </c>
      <c r="B37" s="0" t="s">
        <v>262</v>
      </c>
      <c r="C37" s="1" t="n">
        <v>1253943.99</v>
      </c>
      <c r="D37" s="1" t="n">
        <v>0</v>
      </c>
      <c r="E37" s="1" t="n">
        <v>1118654.73</v>
      </c>
      <c r="F37" s="1" t="n">
        <v>246</v>
      </c>
      <c r="G37" s="1" t="n">
        <v>0</v>
      </c>
      <c r="H37" s="1" t="n">
        <v>0</v>
      </c>
      <c r="I37" s="1" t="n">
        <v>89.21</v>
      </c>
      <c r="J37" s="1" t="n">
        <v>0.02</v>
      </c>
      <c r="K37" s="1" t="n">
        <v>10.77</v>
      </c>
    </row>
    <row r="38" customFormat="false" ht="15" hidden="false" customHeight="false" outlineLevel="0" collapsed="false">
      <c r="A38" s="0" t="n">
        <v>36</v>
      </c>
      <c r="B38" s="0" t="s">
        <v>264</v>
      </c>
      <c r="C38" s="1" t="n">
        <v>1061384.83</v>
      </c>
      <c r="D38" s="1" t="n">
        <v>0</v>
      </c>
      <c r="E38" s="1" t="n">
        <v>691960.72</v>
      </c>
      <c r="F38" s="1" t="n">
        <v>353552.15</v>
      </c>
      <c r="G38" s="1" t="n">
        <v>0</v>
      </c>
      <c r="H38" s="1" t="n">
        <v>25652.75</v>
      </c>
      <c r="I38" s="1" t="n">
        <v>65.19</v>
      </c>
      <c r="J38" s="1" t="n">
        <v>30.89</v>
      </c>
      <c r="K38" s="1" t="n">
        <v>3.91</v>
      </c>
    </row>
    <row r="39" customFormat="false" ht="15" hidden="false" customHeight="false" outlineLevel="0" collapsed="false">
      <c r="A39" s="0" t="n">
        <v>37</v>
      </c>
      <c r="B39" s="0" t="s">
        <v>49</v>
      </c>
      <c r="C39" s="1" t="n">
        <v>2404084.6</v>
      </c>
      <c r="D39" s="1" t="n">
        <v>0</v>
      </c>
      <c r="E39" s="1" t="n">
        <v>1483447.5</v>
      </c>
      <c r="F39" s="1" t="n">
        <v>596383.08</v>
      </c>
      <c r="G39" s="1" t="n">
        <v>0</v>
      </c>
      <c r="H39" s="1" t="n">
        <v>0</v>
      </c>
      <c r="I39" s="1" t="n">
        <v>61.71</v>
      </c>
      <c r="J39" s="1" t="n">
        <v>24.81</v>
      </c>
      <c r="K39" s="1" t="n">
        <v>13.49</v>
      </c>
    </row>
    <row r="40" customFormat="false" ht="15" hidden="false" customHeight="false" outlineLevel="0" collapsed="false">
      <c r="A40" s="0" t="n">
        <v>38</v>
      </c>
      <c r="B40" s="0" t="s">
        <v>50</v>
      </c>
      <c r="C40" s="1" t="n">
        <v>3330803.96</v>
      </c>
      <c r="D40" s="1" t="n">
        <v>0</v>
      </c>
      <c r="E40" s="1" t="n">
        <v>2778258.91</v>
      </c>
      <c r="F40" s="1" t="n">
        <v>583251.83</v>
      </c>
      <c r="G40" s="1" t="n">
        <v>0</v>
      </c>
      <c r="H40" s="1" t="n">
        <v>0</v>
      </c>
      <c r="I40" s="1" t="n">
        <v>83.41</v>
      </c>
      <c r="J40" s="1" t="n">
        <v>17.51</v>
      </c>
      <c r="K40" s="1" t="n">
        <v>-0.92</v>
      </c>
    </row>
    <row r="41" customFormat="false" ht="15" hidden="false" customHeight="false" outlineLevel="0" collapsed="false">
      <c r="A41" s="0" t="n">
        <v>289</v>
      </c>
      <c r="B41" s="0" t="s">
        <v>268</v>
      </c>
      <c r="C41" s="1" t="n">
        <v>844888.12</v>
      </c>
      <c r="D41" s="1" t="n">
        <v>0</v>
      </c>
      <c r="E41" s="1" t="n">
        <v>541849.67</v>
      </c>
      <c r="F41" s="1" t="n">
        <v>285308.4</v>
      </c>
      <c r="G41" s="1" t="n">
        <v>13761.64</v>
      </c>
      <c r="H41" s="1" t="n">
        <v>8690.27</v>
      </c>
      <c r="I41" s="1" t="n">
        <v>62.5</v>
      </c>
      <c r="J41" s="1" t="n">
        <v>32.74</v>
      </c>
      <c r="K41" s="1" t="n">
        <v>4.76</v>
      </c>
    </row>
    <row r="42" customFormat="false" ht="15" hidden="false" customHeight="false" outlineLevel="0" collapsed="false">
      <c r="A42" s="0" t="n">
        <v>281</v>
      </c>
      <c r="B42" s="0" t="s">
        <v>270</v>
      </c>
      <c r="C42" s="1" t="n">
        <v>1316526.01</v>
      </c>
      <c r="D42" s="1" t="n">
        <v>0</v>
      </c>
      <c r="E42" s="1" t="n">
        <v>1301898.94</v>
      </c>
      <c r="F42" s="1" t="n">
        <v>76663.03</v>
      </c>
      <c r="G42" s="1" t="n">
        <v>0</v>
      </c>
      <c r="H42" s="1" t="n">
        <v>0</v>
      </c>
      <c r="I42" s="1" t="n">
        <v>98.89</v>
      </c>
      <c r="J42" s="1" t="n">
        <v>5.82</v>
      </c>
      <c r="K42" s="1" t="n">
        <v>-4.71</v>
      </c>
    </row>
    <row r="43" customFormat="false" ht="15" hidden="false" customHeight="false" outlineLevel="0" collapsed="false">
      <c r="A43" s="0" t="n">
        <v>39</v>
      </c>
      <c r="B43" s="0" t="s">
        <v>272</v>
      </c>
      <c r="C43" s="1" t="n">
        <v>3301555.5</v>
      </c>
      <c r="D43" s="1" t="n">
        <v>0</v>
      </c>
      <c r="E43" s="1" t="n">
        <v>3301555.5</v>
      </c>
      <c r="F43" s="1" t="n">
        <v>259680.6</v>
      </c>
      <c r="G43" s="1" t="n">
        <v>0</v>
      </c>
      <c r="H43" s="1" t="n">
        <v>0</v>
      </c>
      <c r="I43" s="1" t="n">
        <v>100</v>
      </c>
      <c r="J43" s="1" t="n">
        <v>7.87</v>
      </c>
      <c r="K43" s="1" t="n">
        <v>-7.87</v>
      </c>
    </row>
    <row r="44" customFormat="false" ht="15" hidden="false" customHeight="false" outlineLevel="0" collapsed="false">
      <c r="A44" s="0" t="n">
        <v>40</v>
      </c>
      <c r="B44" s="0" t="s">
        <v>51</v>
      </c>
      <c r="C44" s="1" t="n">
        <v>4121824.33</v>
      </c>
      <c r="D44" s="1" t="n">
        <v>0</v>
      </c>
      <c r="E44" s="1" t="n">
        <v>2528289.07</v>
      </c>
      <c r="F44" s="1" t="n">
        <v>1542698.41</v>
      </c>
      <c r="G44" s="1" t="n">
        <v>1180.83</v>
      </c>
      <c r="H44" s="1" t="n">
        <v>244000</v>
      </c>
      <c r="I44" s="1" t="n">
        <v>61.31</v>
      </c>
      <c r="J44" s="1" t="n">
        <v>31.51</v>
      </c>
      <c r="K44" s="1" t="n">
        <v>7.18</v>
      </c>
    </row>
    <row r="45" customFormat="false" ht="15" hidden="false" customHeight="false" outlineLevel="0" collapsed="false">
      <c r="A45" s="0" t="n">
        <v>41</v>
      </c>
      <c r="B45" s="0" t="s">
        <v>52</v>
      </c>
      <c r="C45" s="1" t="n">
        <v>5044691.21</v>
      </c>
      <c r="D45" s="1" t="n">
        <v>0</v>
      </c>
      <c r="E45" s="1" t="n">
        <v>4190205.01</v>
      </c>
      <c r="F45" s="1" t="n">
        <v>0</v>
      </c>
      <c r="G45" s="1" t="n">
        <v>0</v>
      </c>
      <c r="H45" s="1" t="n">
        <v>0</v>
      </c>
      <c r="I45" s="1" t="n">
        <v>83.06</v>
      </c>
      <c r="J45" s="1" t="n">
        <v>0</v>
      </c>
      <c r="K45" s="1" t="n">
        <v>16.94</v>
      </c>
    </row>
    <row r="46" customFormat="false" ht="15" hidden="false" customHeight="false" outlineLevel="0" collapsed="false">
      <c r="A46" s="0" t="n">
        <v>42</v>
      </c>
      <c r="B46" s="0" t="s">
        <v>53</v>
      </c>
      <c r="C46" s="1" t="n">
        <v>370127.46</v>
      </c>
      <c r="D46" s="1" t="n">
        <v>0</v>
      </c>
      <c r="E46" s="1" t="n">
        <v>307910.93</v>
      </c>
      <c r="F46" s="1" t="n">
        <v>64212.38</v>
      </c>
      <c r="G46" s="1" t="n">
        <v>1138.68</v>
      </c>
      <c r="H46" s="1" t="n">
        <v>0</v>
      </c>
      <c r="I46" s="1" t="n">
        <v>82.88</v>
      </c>
      <c r="J46" s="1" t="n">
        <v>17.35</v>
      </c>
      <c r="K46" s="1" t="n">
        <v>-0.23</v>
      </c>
    </row>
    <row r="47" customFormat="false" ht="15" hidden="false" customHeight="false" outlineLevel="0" collapsed="false">
      <c r="A47" s="0" t="n">
        <v>43</v>
      </c>
      <c r="B47" s="0" t="s">
        <v>54</v>
      </c>
      <c r="C47" s="1" t="n">
        <v>5855747.18</v>
      </c>
      <c r="D47" s="1" t="n">
        <v>0</v>
      </c>
      <c r="E47" s="1" t="n">
        <v>4700142.21</v>
      </c>
      <c r="F47" s="1" t="n">
        <v>1239423.44</v>
      </c>
      <c r="G47" s="1" t="n">
        <v>0</v>
      </c>
      <c r="H47" s="1" t="n">
        <v>0</v>
      </c>
      <c r="I47" s="1" t="n">
        <v>80.27</v>
      </c>
      <c r="J47" s="1" t="n">
        <v>21.17</v>
      </c>
      <c r="K47" s="1" t="n">
        <v>-1.43</v>
      </c>
    </row>
    <row r="48" customFormat="false" ht="15" hidden="false" customHeight="false" outlineLevel="0" collapsed="false">
      <c r="A48" s="0" t="n">
        <v>44</v>
      </c>
      <c r="B48" s="0" t="s">
        <v>55</v>
      </c>
      <c r="C48" s="1" t="n">
        <v>5034850.38</v>
      </c>
      <c r="D48" s="1" t="n">
        <v>0</v>
      </c>
      <c r="E48" s="1" t="n">
        <v>4935003.16</v>
      </c>
      <c r="F48" s="1" t="n">
        <v>3800</v>
      </c>
      <c r="G48" s="1" t="n">
        <v>82400.88</v>
      </c>
      <c r="H48" s="1" t="n">
        <v>0</v>
      </c>
      <c r="I48" s="1" t="n">
        <v>96.38</v>
      </c>
      <c r="J48" s="1" t="n">
        <v>0.08</v>
      </c>
      <c r="K48" s="1" t="n">
        <v>3.54</v>
      </c>
    </row>
    <row r="49" customFormat="false" ht="15" hidden="false" customHeight="false" outlineLevel="0" collapsed="false">
      <c r="A49" s="0" t="n">
        <v>45</v>
      </c>
      <c r="B49" s="0" t="s">
        <v>56</v>
      </c>
      <c r="C49" s="1" t="n">
        <v>33414153.38</v>
      </c>
      <c r="D49" s="1" t="n">
        <v>0</v>
      </c>
      <c r="E49" s="1" t="n">
        <v>33406224.45</v>
      </c>
      <c r="F49" s="1" t="n">
        <v>8799284</v>
      </c>
      <c r="G49" s="1" t="n">
        <v>5741408.01</v>
      </c>
      <c r="H49" s="1" t="n">
        <v>996529.99</v>
      </c>
      <c r="I49" s="1" t="n">
        <v>82.79</v>
      </c>
      <c r="J49" s="1" t="n">
        <v>23.35</v>
      </c>
      <c r="K49" s="1" t="n">
        <v>-6.15</v>
      </c>
    </row>
    <row r="50" customFormat="false" ht="15" hidden="false" customHeight="false" outlineLevel="0" collapsed="false">
      <c r="A50" s="0" t="n">
        <v>297</v>
      </c>
      <c r="B50" s="0" t="s">
        <v>280</v>
      </c>
      <c r="C50" s="1" t="n">
        <v>1316253.23</v>
      </c>
      <c r="D50" s="1" t="n">
        <v>0</v>
      </c>
      <c r="E50" s="1" t="n">
        <v>1316253.23</v>
      </c>
      <c r="F50" s="1" t="n">
        <v>0</v>
      </c>
      <c r="G50" s="1" t="n">
        <v>0</v>
      </c>
      <c r="H50" s="1" t="n">
        <v>0</v>
      </c>
      <c r="I50" s="1" t="n">
        <v>100</v>
      </c>
      <c r="J50" s="1" t="n">
        <v>0</v>
      </c>
      <c r="K50" s="1" t="n">
        <v>0</v>
      </c>
    </row>
    <row r="51" customFormat="false" ht="15" hidden="false" customHeight="false" outlineLevel="0" collapsed="false">
      <c r="A51" s="0" t="n">
        <v>46</v>
      </c>
      <c r="B51" s="0" t="s">
        <v>57</v>
      </c>
      <c r="C51" s="1" t="n">
        <v>2208597.48</v>
      </c>
      <c r="D51" s="1" t="n">
        <v>0</v>
      </c>
      <c r="E51" s="1" t="n">
        <v>1949767.61</v>
      </c>
      <c r="F51" s="1" t="n">
        <v>195553.77</v>
      </c>
      <c r="G51" s="1" t="n">
        <v>0</v>
      </c>
      <c r="H51" s="1" t="n">
        <v>0</v>
      </c>
      <c r="I51" s="1" t="n">
        <v>88.28</v>
      </c>
      <c r="J51" s="1" t="n">
        <v>8.85</v>
      </c>
      <c r="K51" s="1" t="n">
        <v>2.86</v>
      </c>
    </row>
    <row r="52" customFormat="false" ht="15" hidden="false" customHeight="false" outlineLevel="0" collapsed="false">
      <c r="A52" s="0" t="n">
        <v>47</v>
      </c>
      <c r="B52" s="0" t="s">
        <v>58</v>
      </c>
      <c r="C52" s="1" t="n">
        <v>2191670.45</v>
      </c>
      <c r="D52" s="1" t="n">
        <v>0</v>
      </c>
      <c r="E52" s="1" t="n">
        <v>1735093.76</v>
      </c>
      <c r="F52" s="1" t="n">
        <v>440157.97</v>
      </c>
      <c r="G52" s="1" t="n">
        <v>0</v>
      </c>
      <c r="H52" s="1" t="n">
        <v>0</v>
      </c>
      <c r="I52" s="1" t="n">
        <v>79.17</v>
      </c>
      <c r="J52" s="1" t="n">
        <v>20.08</v>
      </c>
      <c r="K52" s="1" t="n">
        <v>0.75</v>
      </c>
    </row>
    <row r="53" customFormat="false" ht="15" hidden="false" customHeight="false" outlineLevel="0" collapsed="false">
      <c r="A53" s="0" t="n">
        <v>48</v>
      </c>
      <c r="B53" s="0" t="s">
        <v>284</v>
      </c>
      <c r="C53" s="1" t="n">
        <v>3927374.73</v>
      </c>
      <c r="D53" s="1" t="n">
        <v>0</v>
      </c>
      <c r="E53" s="1" t="n">
        <v>2948399.59</v>
      </c>
      <c r="F53" s="1" t="n">
        <v>931540.14</v>
      </c>
      <c r="G53" s="1" t="n">
        <v>0</v>
      </c>
      <c r="H53" s="1" t="n">
        <v>0</v>
      </c>
      <c r="I53" s="1" t="n">
        <v>75.07</v>
      </c>
      <c r="J53" s="1" t="n">
        <v>23.72</v>
      </c>
      <c r="K53" s="1" t="n">
        <v>1.21</v>
      </c>
    </row>
    <row r="54" customFormat="false" ht="15" hidden="false" customHeight="false" outlineLevel="0" collapsed="false">
      <c r="A54" s="0" t="n">
        <v>49</v>
      </c>
      <c r="B54" s="0" t="s">
        <v>59</v>
      </c>
      <c r="C54" s="1" t="n">
        <v>3390612.13</v>
      </c>
      <c r="D54" s="1" t="n">
        <v>0</v>
      </c>
      <c r="E54" s="1" t="n">
        <v>3371406.98</v>
      </c>
      <c r="F54" s="1" t="n">
        <v>594186.68</v>
      </c>
      <c r="G54" s="1" t="n">
        <v>0</v>
      </c>
      <c r="H54" s="1" t="n">
        <v>0</v>
      </c>
      <c r="I54" s="1" t="n">
        <v>99.43</v>
      </c>
      <c r="J54" s="1" t="n">
        <v>17.52</v>
      </c>
      <c r="K54" s="1" t="n">
        <v>-16.96</v>
      </c>
    </row>
    <row r="55" customFormat="false" ht="15" hidden="false" customHeight="false" outlineLevel="0" collapsed="false">
      <c r="A55" s="0" t="n">
        <v>512</v>
      </c>
      <c r="B55" s="0" t="s">
        <v>60</v>
      </c>
      <c r="C55" s="1" t="n">
        <v>3932249.48</v>
      </c>
      <c r="D55" s="1" t="n">
        <v>0</v>
      </c>
      <c r="E55" s="1" t="n">
        <v>2710603.52</v>
      </c>
      <c r="F55" s="1" t="n">
        <v>1206608.9</v>
      </c>
      <c r="G55" s="1" t="n">
        <v>0</v>
      </c>
      <c r="H55" s="1" t="n">
        <v>0</v>
      </c>
      <c r="I55" s="1" t="n">
        <v>68.93</v>
      </c>
      <c r="J55" s="1" t="n">
        <v>30.68</v>
      </c>
      <c r="K55" s="1" t="n">
        <v>0.38</v>
      </c>
    </row>
    <row r="56" customFormat="false" ht="15" hidden="false" customHeight="false" outlineLevel="0" collapsed="false">
      <c r="A56" s="0" t="n">
        <v>50</v>
      </c>
      <c r="B56" s="0" t="s">
        <v>61</v>
      </c>
      <c r="C56" s="1" t="n">
        <v>11508139.92</v>
      </c>
      <c r="D56" s="1" t="n">
        <v>0</v>
      </c>
      <c r="E56" s="1" t="n">
        <v>9253085.71</v>
      </c>
      <c r="F56" s="1" t="n">
        <v>3013802.42</v>
      </c>
      <c r="G56" s="1" t="n">
        <v>809433.52</v>
      </c>
      <c r="H56" s="1" t="n">
        <v>423800.79</v>
      </c>
      <c r="I56" s="1" t="n">
        <v>73.37</v>
      </c>
      <c r="J56" s="1" t="n">
        <v>22.51</v>
      </c>
      <c r="K56" s="1" t="n">
        <v>4.12</v>
      </c>
    </row>
    <row r="57" customFormat="false" ht="15" hidden="false" customHeight="false" outlineLevel="0" collapsed="false">
      <c r="A57" s="0" t="n">
        <v>51</v>
      </c>
      <c r="B57" s="0" t="s">
        <v>62</v>
      </c>
      <c r="C57" s="1" t="n">
        <v>2089713.75</v>
      </c>
      <c r="D57" s="1" t="n">
        <v>0</v>
      </c>
      <c r="E57" s="1" t="n">
        <v>1512959.74</v>
      </c>
      <c r="F57" s="1" t="n">
        <v>577060.14</v>
      </c>
      <c r="G57" s="1" t="n">
        <v>111.13</v>
      </c>
      <c r="H57" s="1" t="n">
        <v>0</v>
      </c>
      <c r="I57" s="1" t="n">
        <v>72.4</v>
      </c>
      <c r="J57" s="1" t="n">
        <v>27.61</v>
      </c>
      <c r="K57" s="1" t="n">
        <v>-0.01</v>
      </c>
    </row>
    <row r="58" customFormat="false" ht="15" hidden="false" customHeight="false" outlineLevel="0" collapsed="false">
      <c r="A58" s="0" t="n">
        <v>52</v>
      </c>
      <c r="B58" s="0" t="s">
        <v>290</v>
      </c>
      <c r="C58" s="1" t="n">
        <v>3240358.67</v>
      </c>
      <c r="D58" s="1" t="n">
        <v>0</v>
      </c>
      <c r="E58" s="1" t="n">
        <v>3346154.54</v>
      </c>
      <c r="F58" s="1" t="n">
        <v>538349.72</v>
      </c>
      <c r="G58" s="1" t="n">
        <v>463696.99</v>
      </c>
      <c r="H58" s="1" t="n">
        <v>64579.52</v>
      </c>
      <c r="I58" s="1" t="n">
        <v>88.95</v>
      </c>
      <c r="J58" s="1" t="n">
        <v>14.62</v>
      </c>
      <c r="K58" s="1" t="n">
        <v>-3.58</v>
      </c>
    </row>
    <row r="59" customFormat="false" ht="15" hidden="false" customHeight="false" outlineLevel="0" collapsed="false">
      <c r="A59" s="0" t="n">
        <v>293</v>
      </c>
      <c r="B59" s="0" t="s">
        <v>292</v>
      </c>
      <c r="C59" s="1" t="n">
        <v>1460698.69</v>
      </c>
      <c r="D59" s="1" t="n">
        <v>0</v>
      </c>
      <c r="E59" s="1" t="n">
        <v>1533709.33</v>
      </c>
      <c r="F59" s="1" t="n">
        <v>466</v>
      </c>
      <c r="G59" s="1" t="n">
        <v>90173.56</v>
      </c>
      <c r="H59" s="1" t="n">
        <v>0</v>
      </c>
      <c r="I59" s="1" t="n">
        <v>98.82</v>
      </c>
      <c r="J59" s="1" t="n">
        <v>0.03</v>
      </c>
      <c r="K59" s="1" t="n">
        <v>1.14</v>
      </c>
    </row>
    <row r="60" customFormat="false" ht="15" hidden="false" customHeight="false" outlineLevel="0" collapsed="false">
      <c r="A60" s="0" t="n">
        <v>53</v>
      </c>
      <c r="B60" s="0" t="s">
        <v>63</v>
      </c>
      <c r="C60" s="1" t="n">
        <v>27205195.51</v>
      </c>
      <c r="D60" s="1" t="n">
        <v>0</v>
      </c>
      <c r="E60" s="1" t="n">
        <v>26390461.93</v>
      </c>
      <c r="F60" s="1" t="n">
        <v>718172.67</v>
      </c>
      <c r="G60" s="1" t="n">
        <v>0</v>
      </c>
      <c r="H60" s="1" t="n">
        <v>0</v>
      </c>
      <c r="I60" s="1" t="n">
        <v>97.01</v>
      </c>
      <c r="J60" s="1" t="n">
        <v>2.64</v>
      </c>
      <c r="K60" s="1" t="n">
        <v>0.35</v>
      </c>
    </row>
    <row r="61" customFormat="false" ht="15" hidden="false" customHeight="false" outlineLevel="0" collapsed="false">
      <c r="A61" s="0" t="n">
        <v>58</v>
      </c>
      <c r="B61" s="0" t="s">
        <v>64</v>
      </c>
      <c r="C61" s="1" t="n">
        <v>1938606.99</v>
      </c>
      <c r="D61" s="1" t="n">
        <v>0</v>
      </c>
      <c r="E61" s="1" t="n">
        <v>1938606.99</v>
      </c>
      <c r="F61" s="1" t="n">
        <v>597053.95</v>
      </c>
      <c r="G61" s="1" t="n">
        <v>0</v>
      </c>
      <c r="H61" s="1" t="n">
        <v>0</v>
      </c>
      <c r="I61" s="1" t="n">
        <v>100</v>
      </c>
      <c r="J61" s="1" t="n">
        <v>30.8</v>
      </c>
      <c r="K61" s="1" t="n">
        <v>-30.8</v>
      </c>
    </row>
    <row r="62" customFormat="false" ht="15" hidden="false" customHeight="false" outlineLevel="0" collapsed="false">
      <c r="A62" s="0" t="n">
        <v>59</v>
      </c>
      <c r="B62" s="0" t="s">
        <v>65</v>
      </c>
      <c r="C62" s="1" t="n">
        <v>5254670.43</v>
      </c>
      <c r="D62" s="1" t="n">
        <v>0</v>
      </c>
      <c r="E62" s="1" t="n">
        <v>4994970.98</v>
      </c>
      <c r="F62" s="1" t="n">
        <v>292965.92</v>
      </c>
      <c r="G62" s="1" t="n">
        <v>0</v>
      </c>
      <c r="H62" s="1" t="n">
        <v>0</v>
      </c>
      <c r="I62" s="1" t="n">
        <v>95.06</v>
      </c>
      <c r="J62" s="1" t="n">
        <v>5.58</v>
      </c>
      <c r="K62" s="1" t="n">
        <v>-0.63</v>
      </c>
    </row>
    <row r="63" customFormat="false" ht="15" hidden="false" customHeight="false" outlineLevel="0" collapsed="false">
      <c r="A63" s="0" t="n">
        <v>60</v>
      </c>
      <c r="B63" s="0" t="s">
        <v>66</v>
      </c>
      <c r="C63" s="1" t="n">
        <v>5129715.66</v>
      </c>
      <c r="D63" s="1" t="n">
        <v>0</v>
      </c>
      <c r="E63" s="1" t="n">
        <v>4711272.73</v>
      </c>
      <c r="F63" s="1" t="n">
        <v>467870.45</v>
      </c>
      <c r="G63" s="1" t="n">
        <v>0</v>
      </c>
      <c r="H63" s="1" t="n">
        <v>0</v>
      </c>
      <c r="I63" s="1" t="n">
        <v>91.84</v>
      </c>
      <c r="J63" s="1" t="n">
        <v>9.12</v>
      </c>
      <c r="K63" s="1" t="n">
        <v>-0.96</v>
      </c>
    </row>
    <row r="64" customFormat="false" ht="15" hidden="false" customHeight="false" outlineLevel="0" collapsed="false">
      <c r="A64" s="0" t="n">
        <v>61</v>
      </c>
      <c r="B64" s="0" t="s">
        <v>298</v>
      </c>
      <c r="C64" s="1" t="n">
        <v>2454061.5</v>
      </c>
      <c r="D64" s="1" t="n">
        <v>0</v>
      </c>
      <c r="E64" s="1" t="n">
        <v>1815586.25</v>
      </c>
      <c r="F64" s="1" t="n">
        <v>650006.39</v>
      </c>
      <c r="G64" s="1" t="n">
        <v>24506.64</v>
      </c>
      <c r="H64" s="1" t="n">
        <v>34246.91</v>
      </c>
      <c r="I64" s="1" t="n">
        <v>72.98</v>
      </c>
      <c r="J64" s="1" t="n">
        <v>25.09</v>
      </c>
      <c r="K64" s="1" t="n">
        <v>1.92</v>
      </c>
    </row>
    <row r="65" customFormat="false" ht="15" hidden="false" customHeight="false" outlineLevel="0" collapsed="false">
      <c r="A65" s="0" t="n">
        <v>291</v>
      </c>
      <c r="B65" s="0" t="s">
        <v>67</v>
      </c>
      <c r="C65" s="1" t="n">
        <v>7806580.45</v>
      </c>
      <c r="D65" s="1" t="n">
        <v>0</v>
      </c>
      <c r="E65" s="1" t="n">
        <v>5603026.44</v>
      </c>
      <c r="F65" s="1" t="n">
        <v>1911370.36</v>
      </c>
      <c r="G65" s="1" t="n">
        <v>0</v>
      </c>
      <c r="H65" s="1" t="n">
        <v>0</v>
      </c>
      <c r="I65" s="1" t="n">
        <v>71.77</v>
      </c>
      <c r="J65" s="1" t="n">
        <v>24.48</v>
      </c>
      <c r="K65" s="1" t="n">
        <v>3.74</v>
      </c>
    </row>
    <row r="66" customFormat="false" ht="15" hidden="false" customHeight="false" outlineLevel="0" collapsed="false">
      <c r="A66" s="0" t="n">
        <v>283</v>
      </c>
      <c r="B66" s="0" t="s">
        <v>68</v>
      </c>
      <c r="C66" s="1" t="n">
        <v>37253988.16</v>
      </c>
      <c r="D66" s="1" t="n">
        <v>0</v>
      </c>
      <c r="E66" s="1" t="n">
        <v>29463868.18</v>
      </c>
      <c r="F66" s="1" t="n">
        <v>5434044.84</v>
      </c>
      <c r="G66" s="1" t="n">
        <v>9244.24</v>
      </c>
      <c r="H66" s="1" t="n">
        <v>0</v>
      </c>
      <c r="I66" s="1" t="n">
        <v>79.06</v>
      </c>
      <c r="J66" s="1" t="n">
        <v>14.59</v>
      </c>
      <c r="K66" s="1" t="n">
        <v>6.35</v>
      </c>
    </row>
    <row r="67" customFormat="false" ht="15" hidden="false" customHeight="false" outlineLevel="0" collapsed="false">
      <c r="A67" s="0" t="n">
        <v>275</v>
      </c>
      <c r="B67" s="0" t="s">
        <v>69</v>
      </c>
      <c r="C67" s="1" t="n">
        <v>12592962.94</v>
      </c>
      <c r="D67" s="1" t="n">
        <v>0</v>
      </c>
      <c r="E67" s="1" t="n">
        <v>9469667.1</v>
      </c>
      <c r="F67" s="1" t="n">
        <v>3557531.95</v>
      </c>
      <c r="G67" s="1" t="n">
        <v>0</v>
      </c>
      <c r="H67" s="1" t="n">
        <v>42570</v>
      </c>
      <c r="I67" s="1" t="n">
        <v>75.2</v>
      </c>
      <c r="J67" s="1" t="n">
        <v>27.91</v>
      </c>
      <c r="K67" s="1" t="n">
        <v>-3.11</v>
      </c>
    </row>
    <row r="68" customFormat="false" ht="15" hidden="false" customHeight="false" outlineLevel="0" collapsed="false">
      <c r="A68" s="0" t="n">
        <v>62</v>
      </c>
      <c r="B68" s="0" t="s">
        <v>303</v>
      </c>
      <c r="C68" s="1" t="n">
        <v>1710287.18</v>
      </c>
      <c r="D68" s="1" t="n">
        <v>0</v>
      </c>
      <c r="E68" s="1" t="n">
        <v>1295285.67</v>
      </c>
      <c r="F68" s="1" t="n">
        <v>308769.47</v>
      </c>
      <c r="G68" s="1" t="n">
        <v>0</v>
      </c>
      <c r="H68" s="1" t="n">
        <v>0</v>
      </c>
      <c r="I68" s="1" t="n">
        <v>75.74</v>
      </c>
      <c r="J68" s="1" t="n">
        <v>18.05</v>
      </c>
      <c r="K68" s="1" t="n">
        <v>6.21</v>
      </c>
    </row>
    <row r="69" customFormat="false" ht="15" hidden="false" customHeight="false" outlineLevel="0" collapsed="false">
      <c r="A69" s="0" t="n">
        <v>63</v>
      </c>
      <c r="B69" s="0" t="s">
        <v>70</v>
      </c>
      <c r="C69" s="1" t="n">
        <v>812031.72</v>
      </c>
      <c r="D69" s="1" t="n">
        <v>0</v>
      </c>
      <c r="E69" s="1" t="n">
        <v>655179.81</v>
      </c>
      <c r="F69" s="1" t="n">
        <v>209794.7</v>
      </c>
      <c r="G69" s="1" t="n">
        <v>0</v>
      </c>
      <c r="H69" s="1" t="n">
        <v>0</v>
      </c>
      <c r="I69" s="1" t="n">
        <v>80.68</v>
      </c>
      <c r="J69" s="1" t="n">
        <v>25.84</v>
      </c>
      <c r="K69" s="1" t="n">
        <v>-6.52</v>
      </c>
    </row>
    <row r="70" customFormat="false" ht="15" hidden="false" customHeight="false" outlineLevel="0" collapsed="false">
      <c r="A70" s="0" t="n">
        <v>64</v>
      </c>
      <c r="B70" s="0" t="s">
        <v>306</v>
      </c>
      <c r="C70" s="1" t="n">
        <v>3429048.73</v>
      </c>
      <c r="D70" s="1" t="n">
        <v>0</v>
      </c>
      <c r="E70" s="1" t="n">
        <v>3008479.71</v>
      </c>
      <c r="F70" s="1" t="n">
        <v>390581.57</v>
      </c>
      <c r="G70" s="1" t="n">
        <v>0</v>
      </c>
      <c r="H70" s="1" t="n">
        <v>0</v>
      </c>
      <c r="I70" s="1" t="n">
        <v>87.74</v>
      </c>
      <c r="J70" s="1" t="n">
        <v>11.39</v>
      </c>
      <c r="K70" s="1" t="n">
        <v>0.87</v>
      </c>
    </row>
    <row r="71" customFormat="false" ht="15" hidden="false" customHeight="false" outlineLevel="0" collapsed="false">
      <c r="A71" s="0" t="n">
        <v>65</v>
      </c>
      <c r="B71" s="0" t="s">
        <v>71</v>
      </c>
      <c r="C71" s="1" t="n">
        <v>4201297.25</v>
      </c>
      <c r="D71" s="1" t="n">
        <v>0</v>
      </c>
      <c r="E71" s="1" t="n">
        <v>3010197.29</v>
      </c>
      <c r="F71" s="1" t="n">
        <v>1218509.52</v>
      </c>
      <c r="G71" s="1" t="n">
        <v>0</v>
      </c>
      <c r="H71" s="1" t="n">
        <v>0</v>
      </c>
      <c r="I71" s="1" t="n">
        <v>71.65</v>
      </c>
      <c r="J71" s="1" t="n">
        <v>29</v>
      </c>
      <c r="K71" s="1" t="n">
        <v>-0.65</v>
      </c>
    </row>
    <row r="72" customFormat="false" ht="15" hidden="false" customHeight="false" outlineLevel="0" collapsed="false">
      <c r="A72" s="0" t="n">
        <v>66</v>
      </c>
      <c r="B72" s="0" t="s">
        <v>72</v>
      </c>
      <c r="C72" s="1" t="n">
        <v>36892262.57</v>
      </c>
      <c r="D72" s="1" t="n">
        <v>0</v>
      </c>
      <c r="E72" s="1" t="n">
        <v>28922633.07</v>
      </c>
      <c r="F72" s="1" t="n">
        <v>9129281.76</v>
      </c>
      <c r="G72" s="1" t="n">
        <v>0</v>
      </c>
      <c r="H72" s="1" t="n">
        <v>83023.5</v>
      </c>
      <c r="I72" s="1" t="n">
        <v>78.4</v>
      </c>
      <c r="J72" s="1" t="n">
        <v>24.52</v>
      </c>
      <c r="K72" s="1" t="n">
        <v>-2.92</v>
      </c>
    </row>
    <row r="73" customFormat="false" ht="15" hidden="false" customHeight="false" outlineLevel="0" collapsed="false">
      <c r="A73" s="0" t="n">
        <v>67</v>
      </c>
      <c r="B73" s="0" t="s">
        <v>310</v>
      </c>
      <c r="C73" s="1" t="n">
        <v>2322882.91</v>
      </c>
      <c r="D73" s="1" t="n">
        <v>0</v>
      </c>
      <c r="E73" s="1" t="n">
        <v>1523957.11</v>
      </c>
      <c r="F73" s="1" t="n">
        <v>834287.04</v>
      </c>
      <c r="G73" s="1" t="n">
        <v>0</v>
      </c>
      <c r="H73" s="1" t="n">
        <v>48972</v>
      </c>
      <c r="I73" s="1" t="n">
        <v>65.61</v>
      </c>
      <c r="J73" s="1" t="n">
        <v>33.81</v>
      </c>
      <c r="K73" s="1" t="n">
        <v>0.59</v>
      </c>
    </row>
    <row r="74" customFormat="false" ht="15" hidden="false" customHeight="false" outlineLevel="0" collapsed="false">
      <c r="A74" s="0" t="n">
        <v>68</v>
      </c>
      <c r="B74" s="0" t="s">
        <v>539</v>
      </c>
      <c r="C74" s="1" t="n">
        <v>5694170.65</v>
      </c>
      <c r="D74" s="1" t="n">
        <v>0</v>
      </c>
      <c r="E74" s="1" t="n">
        <v>4320557.13</v>
      </c>
      <c r="F74" s="1" t="n">
        <v>1401279.19</v>
      </c>
      <c r="G74" s="1" t="n">
        <v>0</v>
      </c>
      <c r="H74" s="1" t="n">
        <v>159573.18</v>
      </c>
      <c r="I74" s="1" t="n">
        <v>75.88</v>
      </c>
      <c r="J74" s="1" t="n">
        <v>21.81</v>
      </c>
      <c r="K74" s="1" t="n">
        <v>2.32</v>
      </c>
    </row>
    <row r="75" customFormat="false" ht="15" hidden="false" customHeight="false" outlineLevel="0" collapsed="false">
      <c r="A75" s="0" t="n">
        <v>69</v>
      </c>
      <c r="B75" s="0" t="s">
        <v>73</v>
      </c>
      <c r="C75" s="1" t="n">
        <v>978673.91</v>
      </c>
      <c r="D75" s="1" t="n">
        <v>0</v>
      </c>
      <c r="E75" s="1" t="n">
        <v>585412.51</v>
      </c>
      <c r="F75" s="1" t="n">
        <v>399268.41</v>
      </c>
      <c r="G75" s="1" t="n">
        <v>0</v>
      </c>
      <c r="H75" s="1" t="n">
        <v>0</v>
      </c>
      <c r="I75" s="1" t="n">
        <v>59.82</v>
      </c>
      <c r="J75" s="1" t="n">
        <v>40.8</v>
      </c>
      <c r="K75" s="1" t="n">
        <v>-0.61</v>
      </c>
    </row>
    <row r="76" customFormat="false" ht="15" hidden="false" customHeight="false" outlineLevel="0" collapsed="false">
      <c r="A76" s="0" t="n">
        <v>70</v>
      </c>
      <c r="B76" s="0" t="s">
        <v>74</v>
      </c>
      <c r="C76" s="1" t="n">
        <v>380348.83</v>
      </c>
      <c r="D76" s="1" t="n">
        <v>0</v>
      </c>
      <c r="E76" s="1" t="n">
        <v>364677.53</v>
      </c>
      <c r="F76" s="1" t="n">
        <v>1490.47</v>
      </c>
      <c r="G76" s="1" t="n">
        <v>0</v>
      </c>
      <c r="H76" s="1" t="n">
        <v>0</v>
      </c>
      <c r="I76" s="1" t="n">
        <v>95.88</v>
      </c>
      <c r="J76" s="1" t="n">
        <v>0.39</v>
      </c>
      <c r="K76" s="1" t="n">
        <v>3.73</v>
      </c>
    </row>
    <row r="77" customFormat="false" ht="15" hidden="false" customHeight="false" outlineLevel="0" collapsed="false">
      <c r="A77" s="0" t="n">
        <v>71</v>
      </c>
      <c r="B77" s="0" t="s">
        <v>314</v>
      </c>
      <c r="C77" s="1" t="n">
        <v>1175355.03</v>
      </c>
      <c r="D77" s="1" t="n">
        <v>0</v>
      </c>
      <c r="E77" s="1" t="n">
        <v>856399.9</v>
      </c>
      <c r="F77" s="1" t="n">
        <v>339000.82</v>
      </c>
      <c r="G77" s="1" t="n">
        <v>0</v>
      </c>
      <c r="H77" s="1" t="n">
        <v>0</v>
      </c>
      <c r="I77" s="1" t="n">
        <v>72.86</v>
      </c>
      <c r="J77" s="1" t="n">
        <v>28.84</v>
      </c>
      <c r="K77" s="1" t="n">
        <v>-1.71</v>
      </c>
    </row>
    <row r="78" customFormat="false" ht="15" hidden="false" customHeight="false" outlineLevel="0" collapsed="false">
      <c r="A78" s="0" t="n">
        <v>72</v>
      </c>
      <c r="B78" s="0" t="s">
        <v>75</v>
      </c>
      <c r="C78" s="1" t="n">
        <v>1084412.82</v>
      </c>
      <c r="D78" s="1" t="n">
        <v>0</v>
      </c>
      <c r="E78" s="1" t="n">
        <v>895683.93</v>
      </c>
      <c r="F78" s="1" t="n">
        <v>243648.65</v>
      </c>
      <c r="G78" s="1" t="n">
        <v>0</v>
      </c>
      <c r="H78" s="1" t="n">
        <v>0</v>
      </c>
      <c r="I78" s="1" t="n">
        <v>82.6</v>
      </c>
      <c r="J78" s="1" t="n">
        <v>22.47</v>
      </c>
      <c r="K78" s="1" t="n">
        <v>-5.06</v>
      </c>
    </row>
    <row r="79" customFormat="false" ht="15" hidden="false" customHeight="false" outlineLevel="0" collapsed="false">
      <c r="A79" s="0" t="n">
        <v>73</v>
      </c>
      <c r="B79" s="0" t="s">
        <v>76</v>
      </c>
      <c r="C79" s="1" t="n">
        <v>751252.02</v>
      </c>
      <c r="D79" s="1" t="n">
        <v>0</v>
      </c>
      <c r="E79" s="1" t="n">
        <v>676048.04</v>
      </c>
      <c r="F79" s="1" t="n">
        <v>88897.49</v>
      </c>
      <c r="G79" s="1" t="n">
        <v>0</v>
      </c>
      <c r="H79" s="1" t="n">
        <v>0</v>
      </c>
      <c r="I79" s="1" t="n">
        <v>89.99</v>
      </c>
      <c r="J79" s="1" t="n">
        <v>11.83</v>
      </c>
      <c r="K79" s="1" t="n">
        <v>-1.82</v>
      </c>
    </row>
    <row r="80" customFormat="false" ht="15" hidden="false" customHeight="false" outlineLevel="0" collapsed="false">
      <c r="A80" s="0" t="n">
        <v>74</v>
      </c>
      <c r="B80" s="0" t="s">
        <v>77</v>
      </c>
      <c r="C80" s="1" t="n">
        <v>426052.38</v>
      </c>
      <c r="D80" s="1" t="n">
        <v>0</v>
      </c>
      <c r="E80" s="1" t="n">
        <v>337456.62</v>
      </c>
      <c r="F80" s="1" t="n">
        <v>132379.71</v>
      </c>
      <c r="G80" s="1" t="n">
        <v>0</v>
      </c>
      <c r="H80" s="1" t="n">
        <v>0</v>
      </c>
      <c r="I80" s="1" t="n">
        <v>79.21</v>
      </c>
      <c r="J80" s="1" t="n">
        <v>31.07</v>
      </c>
      <c r="K80" s="1" t="n">
        <v>-10.28</v>
      </c>
    </row>
    <row r="81" customFormat="false" ht="15" hidden="false" customHeight="false" outlineLevel="0" collapsed="false">
      <c r="A81" s="0" t="n">
        <v>75</v>
      </c>
      <c r="B81" s="0" t="s">
        <v>78</v>
      </c>
      <c r="C81" s="1" t="n">
        <v>2753931.04</v>
      </c>
      <c r="D81" s="1" t="n">
        <v>0</v>
      </c>
      <c r="E81" s="1" t="n">
        <v>1793600.79</v>
      </c>
      <c r="F81" s="1" t="n">
        <v>929368.95</v>
      </c>
      <c r="G81" s="1" t="n">
        <v>0</v>
      </c>
      <c r="H81" s="1" t="n">
        <v>376.75</v>
      </c>
      <c r="I81" s="1" t="n">
        <v>65.13</v>
      </c>
      <c r="J81" s="1" t="n">
        <v>33.73</v>
      </c>
      <c r="K81" s="1" t="n">
        <v>1.14</v>
      </c>
    </row>
    <row r="82" customFormat="false" ht="15" hidden="false" customHeight="false" outlineLevel="0" collapsed="false">
      <c r="A82" s="0" t="n">
        <v>76</v>
      </c>
      <c r="B82" s="0" t="s">
        <v>320</v>
      </c>
      <c r="C82" s="1" t="n">
        <v>2590118.84</v>
      </c>
      <c r="D82" s="1" t="n">
        <v>0</v>
      </c>
      <c r="E82" s="1" t="n">
        <v>2442490.51</v>
      </c>
      <c r="F82" s="1" t="n">
        <v>129136.46</v>
      </c>
      <c r="G82" s="1" t="n">
        <v>0</v>
      </c>
      <c r="H82" s="1" t="n">
        <v>0</v>
      </c>
      <c r="I82" s="1" t="n">
        <v>94.3</v>
      </c>
      <c r="J82" s="1" t="n">
        <v>4.99</v>
      </c>
      <c r="K82" s="1" t="n">
        <v>0.71</v>
      </c>
    </row>
    <row r="83" customFormat="false" ht="15" hidden="false" customHeight="false" outlineLevel="0" collapsed="false">
      <c r="A83" s="0" t="n">
        <v>77</v>
      </c>
      <c r="B83" s="0" t="s">
        <v>79</v>
      </c>
      <c r="C83" s="1" t="n">
        <v>2656039.75</v>
      </c>
      <c r="D83" s="1" t="n">
        <v>0</v>
      </c>
      <c r="E83" s="1" t="n">
        <v>2487932.62</v>
      </c>
      <c r="F83" s="1" t="n">
        <v>274828.04</v>
      </c>
      <c r="G83" s="1" t="n">
        <v>0</v>
      </c>
      <c r="H83" s="1" t="n">
        <v>0</v>
      </c>
      <c r="I83" s="1" t="n">
        <v>93.67</v>
      </c>
      <c r="J83" s="1" t="n">
        <v>10.35</v>
      </c>
      <c r="K83" s="1" t="n">
        <v>-4.02</v>
      </c>
    </row>
    <row r="84" customFormat="false" ht="15" hidden="false" customHeight="false" outlineLevel="0" collapsed="false">
      <c r="A84" s="0" t="n">
        <v>78</v>
      </c>
      <c r="B84" s="0" t="s">
        <v>80</v>
      </c>
      <c r="C84" s="1" t="n">
        <v>4529954.04</v>
      </c>
      <c r="D84" s="1" t="n">
        <v>0</v>
      </c>
      <c r="E84" s="1" t="n">
        <v>4529954.04</v>
      </c>
      <c r="F84" s="1" t="n">
        <v>0</v>
      </c>
      <c r="G84" s="1" t="n">
        <v>0</v>
      </c>
      <c r="H84" s="1" t="n">
        <v>0</v>
      </c>
      <c r="I84" s="1" t="n">
        <v>100</v>
      </c>
      <c r="J84" s="1" t="n">
        <v>0</v>
      </c>
      <c r="K84" s="1" t="n">
        <v>0</v>
      </c>
    </row>
    <row r="85" customFormat="false" ht="15" hidden="false" customHeight="false" outlineLevel="0" collapsed="false">
      <c r="A85" s="0" t="n">
        <v>79</v>
      </c>
      <c r="B85" s="0" t="s">
        <v>81</v>
      </c>
      <c r="C85" s="1" t="n">
        <v>1750486.36</v>
      </c>
      <c r="D85" s="1" t="n">
        <v>0</v>
      </c>
      <c r="E85" s="1" t="n">
        <v>1425264.4</v>
      </c>
      <c r="F85" s="1" t="n">
        <v>372434.38</v>
      </c>
      <c r="G85" s="1" t="n">
        <v>0</v>
      </c>
      <c r="H85" s="1" t="n">
        <v>219.37</v>
      </c>
      <c r="I85" s="1" t="n">
        <v>81.42</v>
      </c>
      <c r="J85" s="1" t="n">
        <v>21.26</v>
      </c>
      <c r="K85" s="1" t="n">
        <v>-2.68</v>
      </c>
    </row>
    <row r="86" customFormat="false" ht="15" hidden="false" customHeight="false" outlineLevel="0" collapsed="false">
      <c r="A86" s="0" t="n">
        <v>80</v>
      </c>
      <c r="B86" s="0" t="s">
        <v>82</v>
      </c>
      <c r="C86" s="1" t="n">
        <v>2693836.49</v>
      </c>
      <c r="D86" s="1" t="n">
        <v>0</v>
      </c>
      <c r="E86" s="1" t="n">
        <v>1801378.63</v>
      </c>
      <c r="F86" s="1" t="n">
        <v>854990.53</v>
      </c>
      <c r="G86" s="1" t="n">
        <v>0</v>
      </c>
      <c r="H86" s="1" t="n">
        <v>0</v>
      </c>
      <c r="I86" s="1" t="n">
        <v>66.87</v>
      </c>
      <c r="J86" s="1" t="n">
        <v>31.74</v>
      </c>
      <c r="K86" s="1" t="n">
        <v>1.39</v>
      </c>
    </row>
    <row r="87" customFormat="false" ht="15" hidden="false" customHeight="false" outlineLevel="0" collapsed="false">
      <c r="A87" s="0" t="n">
        <v>81</v>
      </c>
      <c r="B87" s="0" t="s">
        <v>83</v>
      </c>
      <c r="C87" s="1" t="n">
        <v>1157657.44</v>
      </c>
      <c r="D87" s="1" t="n">
        <v>0</v>
      </c>
      <c r="E87" s="1" t="n">
        <v>741540.09</v>
      </c>
      <c r="F87" s="1" t="n">
        <v>450817.07</v>
      </c>
      <c r="G87" s="1" t="n">
        <v>32488.11</v>
      </c>
      <c r="H87" s="1" t="n">
        <v>16730.99</v>
      </c>
      <c r="I87" s="1" t="n">
        <v>61.25</v>
      </c>
      <c r="J87" s="1" t="n">
        <v>37.5</v>
      </c>
      <c r="K87" s="1" t="n">
        <v>1.25</v>
      </c>
    </row>
    <row r="88" customFormat="false" ht="15" hidden="false" customHeight="false" outlineLevel="0" collapsed="false">
      <c r="A88" s="0" t="n">
        <v>82</v>
      </c>
      <c r="B88" s="0" t="s">
        <v>84</v>
      </c>
      <c r="C88" s="1" t="n">
        <v>2668338.09</v>
      </c>
      <c r="D88" s="1" t="n">
        <v>0</v>
      </c>
      <c r="E88" s="1" t="n">
        <v>2198336.79</v>
      </c>
      <c r="F88" s="1" t="n">
        <v>491459.34</v>
      </c>
      <c r="G88" s="1" t="n">
        <v>0</v>
      </c>
      <c r="H88" s="1" t="n">
        <v>15408.85</v>
      </c>
      <c r="I88" s="1" t="n">
        <v>82.39</v>
      </c>
      <c r="J88" s="1" t="n">
        <v>17.84</v>
      </c>
      <c r="K88" s="1" t="n">
        <v>-0.23</v>
      </c>
    </row>
    <row r="89" customFormat="false" ht="15" hidden="false" customHeight="false" outlineLevel="0" collapsed="false">
      <c r="A89" s="0" t="n">
        <v>83</v>
      </c>
      <c r="B89" s="0" t="s">
        <v>85</v>
      </c>
      <c r="C89" s="1" t="n">
        <v>6312724.74</v>
      </c>
      <c r="D89" s="1" t="n">
        <v>0</v>
      </c>
      <c r="E89" s="1" t="n">
        <v>5336504.62</v>
      </c>
      <c r="F89" s="1" t="n">
        <v>2464521.22</v>
      </c>
      <c r="G89" s="1" t="n">
        <v>398148.06</v>
      </c>
      <c r="H89" s="1" t="n">
        <v>191859.58</v>
      </c>
      <c r="I89" s="1" t="n">
        <v>78.23</v>
      </c>
      <c r="J89" s="1" t="n">
        <v>36</v>
      </c>
      <c r="K89" s="1" t="n">
        <v>-14.23</v>
      </c>
    </row>
    <row r="90" customFormat="false" ht="15" hidden="false" customHeight="false" outlineLevel="0" collapsed="false">
      <c r="A90" s="0" t="n">
        <v>84</v>
      </c>
      <c r="B90" s="0" t="s">
        <v>86</v>
      </c>
      <c r="C90" s="1" t="n">
        <v>49047011.34</v>
      </c>
      <c r="D90" s="1" t="n">
        <v>0</v>
      </c>
      <c r="E90" s="1" t="n">
        <v>38817466.97</v>
      </c>
      <c r="F90" s="1" t="n">
        <v>8523031.33</v>
      </c>
      <c r="G90" s="1" t="n">
        <v>0</v>
      </c>
      <c r="H90" s="1" t="n">
        <v>0</v>
      </c>
      <c r="I90" s="1" t="n">
        <v>79.14</v>
      </c>
      <c r="J90" s="1" t="n">
        <v>17.38</v>
      </c>
      <c r="K90" s="1" t="n">
        <v>3.48</v>
      </c>
    </row>
    <row r="91" customFormat="false" ht="15" hidden="false" customHeight="false" outlineLevel="0" collapsed="false">
      <c r="A91" s="0" t="n">
        <v>85</v>
      </c>
      <c r="B91" s="0" t="s">
        <v>330</v>
      </c>
      <c r="C91" s="1" t="n">
        <v>1306662.52</v>
      </c>
      <c r="D91" s="1" t="n">
        <v>0</v>
      </c>
      <c r="E91" s="1" t="n">
        <v>937967.79</v>
      </c>
      <c r="F91" s="1" t="n">
        <v>355319.97</v>
      </c>
      <c r="G91" s="1" t="n">
        <v>0</v>
      </c>
      <c r="H91" s="1" t="n">
        <v>0</v>
      </c>
      <c r="I91" s="1" t="n">
        <v>71.78</v>
      </c>
      <c r="J91" s="1" t="n">
        <v>27.19</v>
      </c>
      <c r="K91" s="1" t="n">
        <v>1.02</v>
      </c>
    </row>
    <row r="92" customFormat="false" ht="15" hidden="false" customHeight="false" outlineLevel="0" collapsed="false">
      <c r="A92" s="0" t="n">
        <v>475</v>
      </c>
      <c r="B92" s="0" t="s">
        <v>87</v>
      </c>
      <c r="C92" s="1" t="n">
        <v>2652488.61</v>
      </c>
      <c r="D92" s="1" t="n">
        <v>0</v>
      </c>
      <c r="E92" s="1" t="n">
        <v>2609349.61</v>
      </c>
      <c r="F92" s="1" t="n">
        <v>26375.57</v>
      </c>
      <c r="G92" s="1" t="n">
        <v>0</v>
      </c>
      <c r="H92" s="1" t="n">
        <v>0</v>
      </c>
      <c r="I92" s="1" t="n">
        <v>98.37</v>
      </c>
      <c r="J92" s="1" t="n">
        <v>0.99</v>
      </c>
      <c r="K92" s="1" t="n">
        <v>0.63</v>
      </c>
    </row>
    <row r="93" customFormat="false" ht="15" hidden="false" customHeight="false" outlineLevel="0" collapsed="false">
      <c r="A93" s="0" t="n">
        <v>86</v>
      </c>
      <c r="B93" s="0" t="s">
        <v>88</v>
      </c>
      <c r="C93" s="1" t="n">
        <v>5051468.84</v>
      </c>
      <c r="D93" s="1" t="n">
        <v>0</v>
      </c>
      <c r="E93" s="1" t="n">
        <v>4490567.22</v>
      </c>
      <c r="F93" s="1" t="n">
        <v>1350965.59</v>
      </c>
      <c r="G93" s="1" t="n">
        <v>494.08</v>
      </c>
      <c r="H93" s="1" t="n">
        <v>0</v>
      </c>
      <c r="I93" s="1" t="n">
        <v>88.89</v>
      </c>
      <c r="J93" s="1" t="n">
        <v>26.74</v>
      </c>
      <c r="K93" s="1" t="n">
        <v>-15.63</v>
      </c>
    </row>
    <row r="94" customFormat="false" ht="15" hidden="false" customHeight="false" outlineLevel="0" collapsed="false">
      <c r="A94" s="0" t="n">
        <v>87</v>
      </c>
      <c r="B94" s="0" t="s">
        <v>89</v>
      </c>
      <c r="C94" s="1" t="n">
        <v>1678655.32</v>
      </c>
      <c r="D94" s="1" t="n">
        <v>0</v>
      </c>
      <c r="E94" s="1" t="n">
        <v>1358982.21</v>
      </c>
      <c r="F94" s="1" t="n">
        <v>333899.9</v>
      </c>
      <c r="G94" s="1" t="n">
        <v>0</v>
      </c>
      <c r="H94" s="1" t="n">
        <v>54024.88</v>
      </c>
      <c r="I94" s="1" t="n">
        <v>80.96</v>
      </c>
      <c r="J94" s="1" t="n">
        <v>16.67</v>
      </c>
      <c r="K94" s="1" t="n">
        <v>2.37</v>
      </c>
    </row>
    <row r="95" customFormat="false" ht="15" hidden="false" customHeight="false" outlineLevel="0" collapsed="false">
      <c r="A95" s="0" t="n">
        <v>88</v>
      </c>
      <c r="B95" s="0" t="s">
        <v>90</v>
      </c>
      <c r="C95" s="1" t="n">
        <v>24825353.57</v>
      </c>
      <c r="D95" s="1" t="n">
        <v>0</v>
      </c>
      <c r="E95" s="1" t="n">
        <v>18900185.28</v>
      </c>
      <c r="F95" s="1" t="n">
        <v>6430782.19</v>
      </c>
      <c r="G95" s="1" t="n">
        <v>1558455.07</v>
      </c>
      <c r="H95" s="1" t="n">
        <v>372741.3</v>
      </c>
      <c r="I95" s="1" t="n">
        <v>69.85</v>
      </c>
      <c r="J95" s="1" t="n">
        <v>24.4</v>
      </c>
      <c r="K95" s="1" t="n">
        <v>5.74</v>
      </c>
    </row>
    <row r="96" customFormat="false" ht="15" hidden="false" customHeight="false" outlineLevel="0" collapsed="false">
      <c r="A96" s="0" t="n">
        <v>89</v>
      </c>
      <c r="B96" s="0" t="s">
        <v>91</v>
      </c>
      <c r="C96" s="1" t="n">
        <v>369542245.78</v>
      </c>
      <c r="D96" s="1" t="n">
        <v>0</v>
      </c>
      <c r="E96" s="1" t="n">
        <v>332035000</v>
      </c>
      <c r="F96" s="1" t="n">
        <v>37399539.52</v>
      </c>
      <c r="G96" s="1" t="n">
        <v>0</v>
      </c>
      <c r="H96" s="1" t="n">
        <v>5917167.09</v>
      </c>
      <c r="I96" s="1" t="n">
        <v>89.85</v>
      </c>
      <c r="J96" s="1" t="n">
        <v>8.52</v>
      </c>
      <c r="K96" s="1" t="n">
        <v>1.63</v>
      </c>
    </row>
    <row r="97" customFormat="false" ht="15" hidden="false" customHeight="false" outlineLevel="0" collapsed="false">
      <c r="A97" s="0" t="n">
        <v>99</v>
      </c>
      <c r="B97" s="0" t="s">
        <v>92</v>
      </c>
      <c r="C97" s="1" t="n">
        <v>18705978.62</v>
      </c>
      <c r="D97" s="1" t="n">
        <v>0</v>
      </c>
      <c r="E97" s="1" t="n">
        <v>18705978.62</v>
      </c>
      <c r="F97" s="1" t="n">
        <v>218411.29</v>
      </c>
      <c r="G97" s="1" t="n">
        <v>0</v>
      </c>
      <c r="H97" s="1" t="n">
        <v>0</v>
      </c>
      <c r="I97" s="1" t="n">
        <v>100</v>
      </c>
      <c r="J97" s="1" t="n">
        <v>1.17</v>
      </c>
      <c r="K97" s="1" t="n">
        <v>-1.17</v>
      </c>
    </row>
    <row r="98" customFormat="false" ht="15" hidden="false" customHeight="false" outlineLevel="0" collapsed="false">
      <c r="A98" s="0" t="n">
        <v>100</v>
      </c>
      <c r="B98" s="0" t="s">
        <v>93</v>
      </c>
      <c r="C98" s="1" t="n">
        <v>5177907.41</v>
      </c>
      <c r="D98" s="1" t="n">
        <v>0</v>
      </c>
      <c r="E98" s="1" t="n">
        <v>3763882.15</v>
      </c>
      <c r="F98" s="1" t="n">
        <v>1312591</v>
      </c>
      <c r="G98" s="1" t="n">
        <v>239060.28</v>
      </c>
      <c r="H98" s="1" t="n">
        <v>0</v>
      </c>
      <c r="I98" s="1" t="n">
        <v>68.07</v>
      </c>
      <c r="J98" s="1" t="n">
        <v>25.35</v>
      </c>
      <c r="K98" s="1" t="n">
        <v>6.58</v>
      </c>
    </row>
    <row r="99" customFormat="false" ht="15" hidden="false" customHeight="false" outlineLevel="0" collapsed="false">
      <c r="A99" s="0" t="n">
        <v>101</v>
      </c>
      <c r="B99" s="0" t="s">
        <v>94</v>
      </c>
      <c r="C99" s="1" t="n">
        <v>12300376.56</v>
      </c>
      <c r="D99" s="1" t="n">
        <v>0</v>
      </c>
      <c r="E99" s="1" t="n">
        <v>11770884.65</v>
      </c>
      <c r="F99" s="1" t="n">
        <v>1222107.07</v>
      </c>
      <c r="G99" s="1" t="n">
        <v>0</v>
      </c>
      <c r="H99" s="1" t="n">
        <v>0</v>
      </c>
      <c r="I99" s="1" t="n">
        <v>95.7</v>
      </c>
      <c r="J99" s="1" t="n">
        <v>9.94</v>
      </c>
      <c r="K99" s="1" t="n">
        <v>-5.63</v>
      </c>
    </row>
    <row r="100" customFormat="false" ht="15" hidden="false" customHeight="false" outlineLevel="0" collapsed="false">
      <c r="A100" s="0" t="n">
        <v>102</v>
      </c>
      <c r="B100" s="0" t="s">
        <v>95</v>
      </c>
      <c r="C100" s="1" t="n">
        <v>2158023.05</v>
      </c>
      <c r="D100" s="1" t="n">
        <v>0</v>
      </c>
      <c r="E100" s="1" t="n">
        <v>1916554.49</v>
      </c>
      <c r="F100" s="1" t="n">
        <v>238590.33</v>
      </c>
      <c r="G100" s="1" t="n">
        <v>0</v>
      </c>
      <c r="H100" s="1" t="n">
        <v>0</v>
      </c>
      <c r="I100" s="1" t="n">
        <v>88.81</v>
      </c>
      <c r="J100" s="1" t="n">
        <v>11.06</v>
      </c>
      <c r="K100" s="1" t="n">
        <v>0.13</v>
      </c>
    </row>
    <row r="101" customFormat="false" ht="15" hidden="false" customHeight="false" outlineLevel="0" collapsed="false">
      <c r="A101" s="0" t="n">
        <v>103</v>
      </c>
      <c r="B101" s="0" t="s">
        <v>96</v>
      </c>
      <c r="C101" s="1" t="n">
        <v>5506402.04</v>
      </c>
      <c r="D101" s="1" t="n">
        <v>0</v>
      </c>
      <c r="E101" s="1" t="n">
        <v>3879898.39</v>
      </c>
      <c r="F101" s="1" t="n">
        <v>1462518.93</v>
      </c>
      <c r="G101" s="1" t="n">
        <v>0</v>
      </c>
      <c r="H101" s="1" t="n">
        <v>0</v>
      </c>
      <c r="I101" s="1" t="n">
        <v>70.46</v>
      </c>
      <c r="J101" s="1" t="n">
        <v>26.56</v>
      </c>
      <c r="K101" s="1" t="n">
        <v>2.98</v>
      </c>
    </row>
    <row r="102" customFormat="false" ht="15" hidden="false" customHeight="false" outlineLevel="0" collapsed="false">
      <c r="A102" s="0" t="n">
        <v>280</v>
      </c>
      <c r="B102" s="0" t="s">
        <v>97</v>
      </c>
      <c r="C102" s="1" t="n">
        <v>780452.89</v>
      </c>
      <c r="D102" s="1" t="n">
        <v>0</v>
      </c>
      <c r="E102" s="1" t="n">
        <v>780452.89</v>
      </c>
      <c r="F102" s="1" t="n">
        <v>37263.69</v>
      </c>
      <c r="G102" s="1" t="n">
        <v>0</v>
      </c>
      <c r="H102" s="1" t="n">
        <v>0</v>
      </c>
      <c r="I102" s="1" t="n">
        <v>100</v>
      </c>
      <c r="J102" s="1" t="n">
        <v>4.77</v>
      </c>
      <c r="K102" s="1" t="n">
        <v>-4.77</v>
      </c>
    </row>
    <row r="103" customFormat="false" ht="15" hidden="false" customHeight="false" outlineLevel="0" collapsed="false">
      <c r="A103" s="0" t="n">
        <v>104</v>
      </c>
      <c r="B103" s="0" t="s">
        <v>343</v>
      </c>
      <c r="C103" s="1" t="n">
        <v>1973281.36</v>
      </c>
      <c r="D103" s="1" t="n">
        <v>0</v>
      </c>
      <c r="E103" s="1" t="n">
        <v>1973281.36</v>
      </c>
      <c r="F103" s="1" t="n">
        <v>125812.68</v>
      </c>
      <c r="G103" s="1" t="n">
        <v>0</v>
      </c>
      <c r="H103" s="1" t="n">
        <v>0</v>
      </c>
      <c r="I103" s="1" t="n">
        <v>100</v>
      </c>
      <c r="J103" s="1" t="n">
        <v>6.38</v>
      </c>
      <c r="K103" s="1" t="n">
        <v>-6.38</v>
      </c>
    </row>
    <row r="104" customFormat="false" ht="15" hidden="false" customHeight="false" outlineLevel="0" collapsed="false">
      <c r="A104" s="0" t="n">
        <v>105</v>
      </c>
      <c r="B104" s="0" t="s">
        <v>345</v>
      </c>
      <c r="C104" s="1" t="n">
        <v>621359.73</v>
      </c>
      <c r="D104" s="1" t="n">
        <v>0</v>
      </c>
      <c r="E104" s="1" t="n">
        <v>621359.73</v>
      </c>
      <c r="F104" s="1" t="n">
        <v>423426.41</v>
      </c>
      <c r="G104" s="1" t="n">
        <v>6107.67</v>
      </c>
      <c r="H104" s="1" t="n">
        <v>38801.14</v>
      </c>
      <c r="I104" s="1" t="n">
        <v>99.02</v>
      </c>
      <c r="J104" s="1" t="n">
        <v>61.9</v>
      </c>
      <c r="K104" s="1" t="n">
        <v>-60.92</v>
      </c>
    </row>
    <row r="105" customFormat="false" ht="15" hidden="false" customHeight="false" outlineLevel="0" collapsed="false">
      <c r="A105" s="0" t="n">
        <v>106</v>
      </c>
      <c r="B105" s="0" t="s">
        <v>98</v>
      </c>
      <c r="C105" s="1" t="n">
        <v>668921.86</v>
      </c>
      <c r="D105" s="1" t="n">
        <v>0</v>
      </c>
      <c r="E105" s="1" t="n">
        <v>126199.48</v>
      </c>
      <c r="F105" s="1" t="n">
        <v>254971.52</v>
      </c>
      <c r="G105" s="1" t="n">
        <v>0</v>
      </c>
      <c r="H105" s="1" t="n">
        <v>0</v>
      </c>
      <c r="I105" s="1" t="n">
        <v>18.87</v>
      </c>
      <c r="J105" s="1" t="n">
        <v>38.12</v>
      </c>
      <c r="K105" s="1" t="n">
        <v>43.02</v>
      </c>
    </row>
    <row r="106" customFormat="false" ht="15" hidden="false" customHeight="false" outlineLevel="0" collapsed="false">
      <c r="A106" s="0" t="n">
        <v>107</v>
      </c>
      <c r="B106" s="0" t="s">
        <v>99</v>
      </c>
      <c r="C106" s="1" t="n">
        <v>10122506.14</v>
      </c>
      <c r="D106" s="1" t="n">
        <v>0</v>
      </c>
      <c r="E106" s="1" t="n">
        <v>7958342.58</v>
      </c>
      <c r="F106" s="1" t="n">
        <v>1975013.83</v>
      </c>
      <c r="G106" s="1" t="n">
        <v>0</v>
      </c>
      <c r="H106" s="1" t="n">
        <v>0</v>
      </c>
      <c r="I106" s="1" t="n">
        <v>78.62</v>
      </c>
      <c r="J106" s="1" t="n">
        <v>19.51</v>
      </c>
      <c r="K106" s="1" t="n">
        <v>1.87</v>
      </c>
    </row>
    <row r="107" customFormat="false" ht="15" hidden="false" customHeight="false" outlineLevel="0" collapsed="false">
      <c r="A107" s="0" t="n">
        <v>108</v>
      </c>
      <c r="B107" s="0" t="s">
        <v>100</v>
      </c>
      <c r="C107" s="1" t="n">
        <v>1081472.8</v>
      </c>
      <c r="D107" s="1" t="n">
        <v>0</v>
      </c>
      <c r="E107" s="1" t="n">
        <v>1081472.8</v>
      </c>
      <c r="F107" s="1" t="n">
        <v>332348.34</v>
      </c>
      <c r="G107" s="1" t="n">
        <v>0</v>
      </c>
      <c r="H107" s="1" t="n">
        <v>0</v>
      </c>
      <c r="I107" s="1" t="n">
        <v>100</v>
      </c>
      <c r="J107" s="1" t="n">
        <v>30.73</v>
      </c>
      <c r="K107" s="1" t="n">
        <v>-30.73</v>
      </c>
    </row>
    <row r="108" customFormat="false" ht="15" hidden="false" customHeight="false" outlineLevel="0" collapsed="false">
      <c r="A108" s="0" t="n">
        <v>109</v>
      </c>
      <c r="B108" s="0" t="s">
        <v>101</v>
      </c>
      <c r="C108" s="1" t="n">
        <v>5466458.22</v>
      </c>
      <c r="D108" s="1" t="n">
        <v>0</v>
      </c>
      <c r="E108" s="1" t="n">
        <v>5160750.35</v>
      </c>
      <c r="F108" s="1" t="n">
        <v>271477.13</v>
      </c>
      <c r="G108" s="1" t="n">
        <v>351.2</v>
      </c>
      <c r="H108" s="1" t="n">
        <v>52871.8</v>
      </c>
      <c r="I108" s="1" t="n">
        <v>94.4</v>
      </c>
      <c r="J108" s="1" t="n">
        <v>4</v>
      </c>
      <c r="K108" s="1" t="n">
        <v>1.6</v>
      </c>
    </row>
    <row r="109" customFormat="false" ht="15" hidden="false" customHeight="false" outlineLevel="0" collapsed="false">
      <c r="A109" s="0" t="n">
        <v>295</v>
      </c>
      <c r="B109" s="0" t="s">
        <v>102</v>
      </c>
      <c r="C109" s="1" t="n">
        <v>3723455.18</v>
      </c>
      <c r="D109" s="1" t="n">
        <v>0</v>
      </c>
      <c r="E109" s="1" t="n">
        <v>3723455.18</v>
      </c>
      <c r="F109" s="1" t="n">
        <v>1383108.8</v>
      </c>
      <c r="G109" s="1" t="n">
        <v>0</v>
      </c>
      <c r="H109" s="1" t="n">
        <v>19371.08</v>
      </c>
      <c r="I109" s="1" t="n">
        <v>100</v>
      </c>
      <c r="J109" s="1" t="n">
        <v>36.63</v>
      </c>
      <c r="K109" s="1" t="n">
        <v>-36.63</v>
      </c>
    </row>
    <row r="110" customFormat="false" ht="15" hidden="false" customHeight="false" outlineLevel="0" collapsed="false">
      <c r="A110" s="0" t="n">
        <v>110</v>
      </c>
      <c r="B110" s="0" t="s">
        <v>103</v>
      </c>
      <c r="C110" s="1" t="n">
        <v>7716453.08</v>
      </c>
      <c r="D110" s="1" t="n">
        <v>0</v>
      </c>
      <c r="E110" s="1" t="n">
        <v>6420885.42</v>
      </c>
      <c r="F110" s="1" t="n">
        <v>1257570.43</v>
      </c>
      <c r="G110" s="1" t="n">
        <v>0</v>
      </c>
      <c r="H110" s="1" t="n">
        <v>0</v>
      </c>
      <c r="I110" s="1" t="n">
        <v>83.21</v>
      </c>
      <c r="J110" s="1" t="n">
        <v>16.3</v>
      </c>
      <c r="K110" s="1" t="n">
        <v>0.49</v>
      </c>
    </row>
    <row r="111" customFormat="false" ht="15" hidden="false" customHeight="false" outlineLevel="0" collapsed="false">
      <c r="A111" s="0" t="n">
        <v>111</v>
      </c>
      <c r="B111" s="0" t="s">
        <v>104</v>
      </c>
      <c r="C111" s="1" t="n">
        <v>17045379.14</v>
      </c>
      <c r="D111" s="1" t="n">
        <v>0</v>
      </c>
      <c r="E111" s="1" t="n">
        <v>13616876.12</v>
      </c>
      <c r="F111" s="1" t="n">
        <v>3491487.74</v>
      </c>
      <c r="G111" s="1" t="n">
        <v>0</v>
      </c>
      <c r="H111" s="1" t="n">
        <v>196951.36</v>
      </c>
      <c r="I111" s="1" t="n">
        <v>79.89</v>
      </c>
      <c r="J111" s="1" t="n">
        <v>19.33</v>
      </c>
      <c r="K111" s="1" t="n">
        <v>0.79</v>
      </c>
    </row>
    <row r="112" customFormat="false" ht="15" hidden="false" customHeight="false" outlineLevel="0" collapsed="false">
      <c r="A112" s="0" t="n">
        <v>112</v>
      </c>
      <c r="B112" s="0" t="s">
        <v>105</v>
      </c>
      <c r="C112" s="1" t="n">
        <v>11726165.03</v>
      </c>
      <c r="D112" s="1" t="n">
        <v>0</v>
      </c>
      <c r="E112" s="1" t="n">
        <v>8533538.76</v>
      </c>
      <c r="F112" s="1" t="n">
        <v>6070061.47</v>
      </c>
      <c r="G112" s="1" t="n">
        <v>0</v>
      </c>
      <c r="H112" s="1" t="n">
        <v>0</v>
      </c>
      <c r="I112" s="1" t="n">
        <v>72.77</v>
      </c>
      <c r="J112" s="1" t="n">
        <v>51.77</v>
      </c>
      <c r="K112" s="1" t="n">
        <v>-24.54</v>
      </c>
    </row>
    <row r="113" customFormat="false" ht="15" hidden="false" customHeight="false" outlineLevel="0" collapsed="false">
      <c r="A113" s="0" t="n">
        <v>496</v>
      </c>
      <c r="B113" s="0" t="s">
        <v>355</v>
      </c>
      <c r="C113" s="1" t="n">
        <v>1007095.64</v>
      </c>
      <c r="D113" s="1" t="n">
        <v>0</v>
      </c>
      <c r="E113" s="1" t="n">
        <v>874987.16</v>
      </c>
      <c r="F113" s="1" t="n">
        <v>242945.3</v>
      </c>
      <c r="G113" s="1" t="n">
        <v>0</v>
      </c>
      <c r="H113" s="1" t="n">
        <v>48867.67</v>
      </c>
      <c r="I113" s="1" t="n">
        <v>86.88</v>
      </c>
      <c r="J113" s="1" t="n">
        <v>19.27</v>
      </c>
      <c r="K113" s="1" t="n">
        <v>-6.15</v>
      </c>
    </row>
    <row r="114" customFormat="false" ht="15" hidden="false" customHeight="false" outlineLevel="0" collapsed="false">
      <c r="A114" s="0" t="n">
        <v>113</v>
      </c>
      <c r="B114" s="0" t="s">
        <v>106</v>
      </c>
      <c r="C114" s="1" t="n">
        <v>6256662.25</v>
      </c>
      <c r="D114" s="1" t="n">
        <v>0</v>
      </c>
      <c r="E114" s="1" t="n">
        <v>5677804.48</v>
      </c>
      <c r="F114" s="1" t="n">
        <v>638390.92</v>
      </c>
      <c r="G114" s="1" t="n">
        <v>207754.07</v>
      </c>
      <c r="H114" s="1" t="n">
        <v>0</v>
      </c>
      <c r="I114" s="1" t="n">
        <v>87.43</v>
      </c>
      <c r="J114" s="1" t="n">
        <v>10.2</v>
      </c>
      <c r="K114" s="1" t="n">
        <v>2.37</v>
      </c>
    </row>
    <row r="115" customFormat="false" ht="15" hidden="false" customHeight="false" outlineLevel="0" collapsed="false">
      <c r="A115" s="0" t="n">
        <v>115</v>
      </c>
      <c r="B115" s="0" t="s">
        <v>107</v>
      </c>
      <c r="C115" s="1" t="n">
        <v>570966.16</v>
      </c>
      <c r="D115" s="1" t="n">
        <v>0</v>
      </c>
      <c r="E115" s="1" t="n">
        <v>564974.4</v>
      </c>
      <c r="F115" s="1" t="n">
        <v>0</v>
      </c>
      <c r="G115" s="1" t="n">
        <v>0</v>
      </c>
      <c r="H115" s="1" t="n">
        <v>0</v>
      </c>
      <c r="I115" s="1" t="n">
        <v>98.95</v>
      </c>
      <c r="J115" s="1" t="n">
        <v>0</v>
      </c>
      <c r="K115" s="1" t="n">
        <v>1.05</v>
      </c>
    </row>
    <row r="116" customFormat="false" ht="15" hidden="false" customHeight="false" outlineLevel="0" collapsed="false">
      <c r="A116" s="0" t="n">
        <v>116</v>
      </c>
      <c r="B116" s="0" t="s">
        <v>108</v>
      </c>
      <c r="C116" s="1" t="n">
        <v>17697032.7</v>
      </c>
      <c r="D116" s="1" t="n">
        <v>0</v>
      </c>
      <c r="E116" s="1" t="n">
        <v>12360829.16</v>
      </c>
      <c r="F116" s="1" t="n">
        <v>5275570.18</v>
      </c>
      <c r="G116" s="1" t="n">
        <v>0</v>
      </c>
      <c r="H116" s="1" t="n">
        <v>0</v>
      </c>
      <c r="I116" s="1" t="n">
        <v>69.85</v>
      </c>
      <c r="J116" s="1" t="n">
        <v>29.81</v>
      </c>
      <c r="K116" s="1" t="n">
        <v>0.34</v>
      </c>
    </row>
    <row r="117" customFormat="false" ht="15" hidden="false" customHeight="false" outlineLevel="0" collapsed="false">
      <c r="A117" s="0" t="n">
        <v>118</v>
      </c>
      <c r="B117" s="0" t="s">
        <v>109</v>
      </c>
      <c r="C117" s="1" t="n">
        <v>2045221.68</v>
      </c>
      <c r="D117" s="1" t="n">
        <v>0</v>
      </c>
      <c r="E117" s="1" t="n">
        <v>1468752.67</v>
      </c>
      <c r="F117" s="1" t="n">
        <v>547815.85</v>
      </c>
      <c r="G117" s="1" t="n">
        <v>0</v>
      </c>
      <c r="H117" s="1" t="n">
        <v>0</v>
      </c>
      <c r="I117" s="1" t="n">
        <v>71.81</v>
      </c>
      <c r="J117" s="1" t="n">
        <v>26.79</v>
      </c>
      <c r="K117" s="1" t="n">
        <v>1.4</v>
      </c>
    </row>
    <row r="118" customFormat="false" ht="15" hidden="false" customHeight="false" outlineLevel="0" collapsed="false">
      <c r="A118" s="0" t="n">
        <v>119</v>
      </c>
      <c r="B118" s="0" t="s">
        <v>110</v>
      </c>
      <c r="C118" s="1" t="n">
        <v>1368449.09</v>
      </c>
      <c r="D118" s="1" t="n">
        <v>0</v>
      </c>
      <c r="E118" s="1" t="n">
        <v>1072200.72</v>
      </c>
      <c r="F118" s="1" t="n">
        <v>296306.11</v>
      </c>
      <c r="G118" s="1" t="n">
        <v>0</v>
      </c>
      <c r="H118" s="1" t="n">
        <v>10390</v>
      </c>
      <c r="I118" s="1" t="n">
        <v>78.35</v>
      </c>
      <c r="J118" s="1" t="n">
        <v>20.89</v>
      </c>
      <c r="K118" s="1" t="n">
        <v>0.76</v>
      </c>
    </row>
    <row r="119" customFormat="false" ht="15" hidden="false" customHeight="false" outlineLevel="0" collapsed="false">
      <c r="A119" s="0" t="n">
        <v>120</v>
      </c>
      <c r="B119" s="0" t="s">
        <v>111</v>
      </c>
      <c r="C119" s="1" t="n">
        <v>1987276.88</v>
      </c>
      <c r="D119" s="1" t="n">
        <v>0</v>
      </c>
      <c r="E119" s="1" t="n">
        <v>1709113.4</v>
      </c>
      <c r="F119" s="1" t="n">
        <v>158328.34</v>
      </c>
      <c r="G119" s="1" t="n">
        <v>0</v>
      </c>
      <c r="H119" s="1" t="n">
        <v>0</v>
      </c>
      <c r="I119" s="1" t="n">
        <v>86</v>
      </c>
      <c r="J119" s="1" t="n">
        <v>7.97</v>
      </c>
      <c r="K119" s="1" t="n">
        <v>6.03</v>
      </c>
    </row>
    <row r="120" customFormat="false" ht="15" hidden="false" customHeight="false" outlineLevel="0" collapsed="false">
      <c r="A120" s="0" t="n">
        <v>121</v>
      </c>
      <c r="B120" s="0" t="s">
        <v>112</v>
      </c>
      <c r="C120" s="1" t="n">
        <v>7111063.47</v>
      </c>
      <c r="D120" s="1" t="n">
        <v>0</v>
      </c>
      <c r="E120" s="1" t="n">
        <v>5926494.96</v>
      </c>
      <c r="F120" s="1" t="n">
        <v>2159501.42</v>
      </c>
      <c r="G120" s="1" t="n">
        <v>1309.86</v>
      </c>
      <c r="H120" s="1" t="n">
        <v>0</v>
      </c>
      <c r="I120" s="1" t="n">
        <v>83.32</v>
      </c>
      <c r="J120" s="1" t="n">
        <v>30.37</v>
      </c>
      <c r="K120" s="1" t="n">
        <v>-13.69</v>
      </c>
    </row>
    <row r="121" customFormat="false" ht="15" hidden="false" customHeight="false" outlineLevel="0" collapsed="false">
      <c r="A121" s="0" t="n">
        <v>122</v>
      </c>
      <c r="B121" s="0" t="s">
        <v>364</v>
      </c>
      <c r="C121" s="1" t="n">
        <v>1905592.51</v>
      </c>
      <c r="D121" s="1" t="n">
        <v>0</v>
      </c>
      <c r="E121" s="1" t="n">
        <v>1284764.88</v>
      </c>
      <c r="F121" s="1" t="n">
        <v>1033523.96</v>
      </c>
      <c r="G121" s="1" t="n">
        <v>0</v>
      </c>
      <c r="H121" s="1" t="n">
        <v>0</v>
      </c>
      <c r="I121" s="1" t="n">
        <v>67.42</v>
      </c>
      <c r="J121" s="1" t="n">
        <v>54.24</v>
      </c>
      <c r="K121" s="1" t="n">
        <v>-21.66</v>
      </c>
    </row>
    <row r="122" customFormat="false" ht="15" hidden="false" customHeight="false" outlineLevel="0" collapsed="false">
      <c r="A122" s="0" t="n">
        <v>123</v>
      </c>
      <c r="B122" s="0" t="s">
        <v>113</v>
      </c>
      <c r="C122" s="1" t="n">
        <v>7684749.25</v>
      </c>
      <c r="D122" s="1" t="n">
        <v>0</v>
      </c>
      <c r="E122" s="1" t="n">
        <v>6666834.86</v>
      </c>
      <c r="F122" s="1" t="n">
        <v>1065530.98</v>
      </c>
      <c r="G122" s="1" t="n">
        <v>22474.46</v>
      </c>
      <c r="H122" s="1" t="n">
        <v>41814.13</v>
      </c>
      <c r="I122" s="1" t="n">
        <v>86.46</v>
      </c>
      <c r="J122" s="1" t="n">
        <v>13.32</v>
      </c>
      <c r="K122" s="1" t="n">
        <v>0.22</v>
      </c>
    </row>
    <row r="123" customFormat="false" ht="15" hidden="false" customHeight="false" outlineLevel="0" collapsed="false">
      <c r="A123" s="0" t="n">
        <v>124</v>
      </c>
      <c r="B123" s="0" t="s">
        <v>114</v>
      </c>
      <c r="C123" s="1" t="n">
        <v>2564815.38</v>
      </c>
      <c r="D123" s="1" t="n">
        <v>0</v>
      </c>
      <c r="E123" s="1" t="n">
        <v>184857.58</v>
      </c>
      <c r="F123" s="1" t="n">
        <v>3003557.16</v>
      </c>
      <c r="G123" s="1" t="n">
        <v>0</v>
      </c>
      <c r="H123" s="1" t="n">
        <v>6914</v>
      </c>
      <c r="I123" s="1" t="n">
        <v>7.21</v>
      </c>
      <c r="J123" s="1" t="n">
        <v>116.84</v>
      </c>
      <c r="K123" s="1" t="n">
        <v>-24.04</v>
      </c>
    </row>
    <row r="124" customFormat="false" ht="15" hidden="false" customHeight="false" outlineLevel="0" collapsed="false">
      <c r="A124" s="0" t="n">
        <v>125</v>
      </c>
      <c r="B124" s="0" t="s">
        <v>115</v>
      </c>
      <c r="C124" s="1" t="n">
        <v>2079656.57</v>
      </c>
      <c r="D124" s="1" t="n">
        <v>0</v>
      </c>
      <c r="E124" s="1" t="n">
        <v>2079656.57</v>
      </c>
      <c r="F124" s="1" t="n">
        <v>61788.53</v>
      </c>
      <c r="G124" s="1" t="n">
        <v>0</v>
      </c>
      <c r="H124" s="1" t="n">
        <v>0</v>
      </c>
      <c r="I124" s="1" t="n">
        <v>100</v>
      </c>
      <c r="J124" s="1" t="n">
        <v>2.97</v>
      </c>
      <c r="K124" s="1" t="n">
        <v>-2.97</v>
      </c>
    </row>
    <row r="125" customFormat="false" ht="15" hidden="false" customHeight="false" outlineLevel="0" collapsed="false">
      <c r="A125" s="0" t="n">
        <v>126</v>
      </c>
      <c r="B125" s="0" t="s">
        <v>116</v>
      </c>
      <c r="C125" s="1" t="n">
        <v>44558248.7</v>
      </c>
      <c r="D125" s="1" t="n">
        <v>0</v>
      </c>
      <c r="E125" s="1" t="n">
        <v>38076178.53</v>
      </c>
      <c r="F125" s="1" t="n">
        <v>6506375.24</v>
      </c>
      <c r="G125" s="1" t="n">
        <v>0</v>
      </c>
      <c r="H125" s="1" t="n">
        <v>0</v>
      </c>
      <c r="I125" s="1" t="n">
        <v>85.45</v>
      </c>
      <c r="J125" s="1" t="n">
        <v>14.6</v>
      </c>
      <c r="K125" s="1" t="n">
        <v>-0.05</v>
      </c>
    </row>
    <row r="126" customFormat="false" ht="15" hidden="false" customHeight="false" outlineLevel="0" collapsed="false">
      <c r="A126" s="0" t="n">
        <v>135</v>
      </c>
      <c r="B126" s="0" t="s">
        <v>370</v>
      </c>
      <c r="C126" s="1" t="n">
        <v>263777.07</v>
      </c>
      <c r="D126" s="1" t="n">
        <v>0</v>
      </c>
      <c r="E126" s="1" t="n">
        <v>263777.07</v>
      </c>
      <c r="F126" s="1" t="n">
        <v>0</v>
      </c>
      <c r="G126" s="1" t="n">
        <v>0</v>
      </c>
      <c r="H126" s="1" t="n">
        <v>0</v>
      </c>
      <c r="I126" s="1" t="n">
        <v>100</v>
      </c>
      <c r="J126" s="1" t="n">
        <v>0</v>
      </c>
      <c r="K126" s="1" t="n">
        <v>0</v>
      </c>
    </row>
    <row r="127" customFormat="false" ht="15" hidden="false" customHeight="false" outlineLevel="0" collapsed="false">
      <c r="A127" s="0" t="n">
        <v>136</v>
      </c>
      <c r="B127" s="0" t="s">
        <v>117</v>
      </c>
      <c r="C127" s="1" t="n">
        <v>3223934.63</v>
      </c>
      <c r="D127" s="1" t="n">
        <v>0</v>
      </c>
      <c r="E127" s="1" t="n">
        <v>2874727.66</v>
      </c>
      <c r="F127" s="1" t="n">
        <v>320177.81</v>
      </c>
      <c r="G127" s="1" t="n">
        <v>0</v>
      </c>
      <c r="H127" s="1" t="n">
        <v>0</v>
      </c>
      <c r="I127" s="1" t="n">
        <v>89.17</v>
      </c>
      <c r="J127" s="1" t="n">
        <v>9.93</v>
      </c>
      <c r="K127" s="1" t="n">
        <v>0.9</v>
      </c>
    </row>
    <row r="128" customFormat="false" ht="15" hidden="false" customHeight="false" outlineLevel="0" collapsed="false">
      <c r="A128" s="0" t="n">
        <v>137</v>
      </c>
      <c r="B128" s="0" t="s">
        <v>118</v>
      </c>
      <c r="C128" s="1" t="n">
        <v>16924594.34</v>
      </c>
      <c r="D128" s="1" t="n">
        <v>0</v>
      </c>
      <c r="E128" s="1" t="n">
        <v>15399762.66</v>
      </c>
      <c r="F128" s="1" t="n">
        <v>2160343.98</v>
      </c>
      <c r="G128" s="1" t="n">
        <v>832399.04</v>
      </c>
      <c r="H128" s="1" t="n">
        <v>0</v>
      </c>
      <c r="I128" s="1" t="n">
        <v>86.07</v>
      </c>
      <c r="J128" s="1" t="n">
        <v>12.76</v>
      </c>
      <c r="K128" s="1" t="n">
        <v>1.16</v>
      </c>
    </row>
    <row r="129" customFormat="false" ht="15" hidden="false" customHeight="false" outlineLevel="0" collapsed="false">
      <c r="A129" s="0" t="n">
        <v>139</v>
      </c>
      <c r="B129" s="0" t="s">
        <v>119</v>
      </c>
      <c r="C129" s="1" t="n">
        <v>39004541.05</v>
      </c>
      <c r="D129" s="1" t="n">
        <v>0</v>
      </c>
      <c r="E129" s="1" t="n">
        <v>33193418.93</v>
      </c>
      <c r="F129" s="1" t="n">
        <v>5801921.05</v>
      </c>
      <c r="G129" s="1" t="n">
        <v>0</v>
      </c>
      <c r="H129" s="1" t="n">
        <v>0</v>
      </c>
      <c r="I129" s="1" t="n">
        <v>85.1</v>
      </c>
      <c r="J129" s="1" t="n">
        <v>14.88</v>
      </c>
      <c r="K129" s="1" t="n">
        <v>0.02</v>
      </c>
    </row>
    <row r="130" customFormat="false" ht="15" hidden="false" customHeight="false" outlineLevel="0" collapsed="false">
      <c r="A130" s="0" t="n">
        <v>141</v>
      </c>
      <c r="B130" s="0" t="s">
        <v>375</v>
      </c>
      <c r="C130" s="1" t="n">
        <v>1097070.2</v>
      </c>
      <c r="D130" s="1" t="n">
        <v>0</v>
      </c>
      <c r="E130" s="1" t="n">
        <v>968924.07</v>
      </c>
      <c r="F130" s="1" t="n">
        <v>72537.11</v>
      </c>
      <c r="G130" s="1" t="n">
        <v>0</v>
      </c>
      <c r="H130" s="1" t="n">
        <v>0</v>
      </c>
      <c r="I130" s="1" t="n">
        <v>88.32</v>
      </c>
      <c r="J130" s="1" t="n">
        <v>6.61</v>
      </c>
      <c r="K130" s="1" t="n">
        <v>5.07</v>
      </c>
    </row>
    <row r="131" customFormat="false" ht="15" hidden="false" customHeight="false" outlineLevel="0" collapsed="false">
      <c r="A131" s="0" t="n">
        <v>285</v>
      </c>
      <c r="B131" s="0" t="s">
        <v>120</v>
      </c>
      <c r="C131" s="1" t="n">
        <v>939993.28</v>
      </c>
      <c r="D131" s="1" t="n">
        <v>0</v>
      </c>
      <c r="E131" s="1" t="n">
        <v>705098.84</v>
      </c>
      <c r="F131" s="1" t="n">
        <v>234943.86</v>
      </c>
      <c r="G131" s="1" t="n">
        <v>0</v>
      </c>
      <c r="H131" s="1" t="n">
        <v>5672.08</v>
      </c>
      <c r="I131" s="1" t="n">
        <v>75.01</v>
      </c>
      <c r="J131" s="1" t="n">
        <v>24.39</v>
      </c>
      <c r="K131" s="1" t="n">
        <v>0.6</v>
      </c>
    </row>
    <row r="132" customFormat="false" ht="15" hidden="false" customHeight="false" outlineLevel="0" collapsed="false">
      <c r="A132" s="0" t="n">
        <v>142</v>
      </c>
      <c r="B132" s="0" t="s">
        <v>121</v>
      </c>
      <c r="C132" s="1" t="n">
        <v>3768491.85</v>
      </c>
      <c r="D132" s="1" t="n">
        <v>0</v>
      </c>
      <c r="E132" s="1" t="n">
        <v>3168614.98</v>
      </c>
      <c r="F132" s="1" t="n">
        <v>553753.16</v>
      </c>
      <c r="G132" s="1" t="n">
        <v>45108.31</v>
      </c>
      <c r="H132" s="1" t="n">
        <v>23939.21</v>
      </c>
      <c r="I132" s="1" t="n">
        <v>82.88</v>
      </c>
      <c r="J132" s="1" t="n">
        <v>14.06</v>
      </c>
      <c r="K132" s="1" t="n">
        <v>3.06</v>
      </c>
    </row>
    <row r="133" customFormat="false" ht="15" hidden="false" customHeight="false" outlineLevel="0" collapsed="false">
      <c r="A133" s="0" t="n">
        <v>143</v>
      </c>
      <c r="B133" s="0" t="s">
        <v>122</v>
      </c>
      <c r="C133" s="1" t="n">
        <v>6017158.36</v>
      </c>
      <c r="D133" s="1" t="n">
        <v>0</v>
      </c>
      <c r="E133" s="1" t="n">
        <v>5719625.88</v>
      </c>
      <c r="F133" s="1" t="n">
        <v>174577.59</v>
      </c>
      <c r="G133" s="1" t="n">
        <v>0</v>
      </c>
      <c r="H133" s="1" t="n">
        <v>0</v>
      </c>
      <c r="I133" s="1" t="n">
        <v>95.06</v>
      </c>
      <c r="J133" s="1" t="n">
        <v>2.9</v>
      </c>
      <c r="K133" s="1" t="n">
        <v>2.04</v>
      </c>
    </row>
    <row r="134" customFormat="false" ht="15" hidden="false" customHeight="false" outlineLevel="0" collapsed="false">
      <c r="A134" s="0" t="n">
        <v>514</v>
      </c>
      <c r="B134" s="0" t="s">
        <v>123</v>
      </c>
      <c r="C134" s="1" t="n">
        <v>702437.71</v>
      </c>
      <c r="D134" s="1" t="n">
        <v>0</v>
      </c>
      <c r="E134" s="1" t="n">
        <v>702437.71</v>
      </c>
      <c r="F134" s="1" t="n">
        <v>71841.26</v>
      </c>
      <c r="G134" s="1" t="n">
        <v>0</v>
      </c>
      <c r="H134" s="1" t="n">
        <v>0</v>
      </c>
      <c r="I134" s="1" t="n">
        <v>100</v>
      </c>
      <c r="J134" s="1" t="n">
        <v>10.23</v>
      </c>
      <c r="K134" s="1" t="n">
        <v>-10.23</v>
      </c>
    </row>
    <row r="135" customFormat="false" ht="15" hidden="false" customHeight="false" outlineLevel="0" collapsed="false">
      <c r="A135" s="0" t="n">
        <v>144</v>
      </c>
      <c r="B135" s="0" t="s">
        <v>124</v>
      </c>
      <c r="C135" s="1" t="n">
        <v>3715274.1</v>
      </c>
      <c r="D135" s="1" t="n">
        <v>0</v>
      </c>
      <c r="E135" s="1" t="n">
        <v>2465854.16</v>
      </c>
      <c r="F135" s="1" t="n">
        <v>1202257.22</v>
      </c>
      <c r="G135" s="1" t="n">
        <v>0</v>
      </c>
      <c r="H135" s="1" t="n">
        <v>8934</v>
      </c>
      <c r="I135" s="1" t="n">
        <v>66.37</v>
      </c>
      <c r="J135" s="1" t="n">
        <v>32.12</v>
      </c>
      <c r="K135" s="1" t="n">
        <v>1.51</v>
      </c>
    </row>
    <row r="136" customFormat="false" ht="15" hidden="false" customHeight="false" outlineLevel="0" collapsed="false">
      <c r="A136" s="0" t="n">
        <v>145</v>
      </c>
      <c r="B136" s="0" t="s">
        <v>382</v>
      </c>
      <c r="C136" s="1" t="n">
        <v>74958530.44</v>
      </c>
      <c r="D136" s="1" t="n">
        <v>0</v>
      </c>
      <c r="E136" s="1" t="n">
        <v>61464703.69</v>
      </c>
      <c r="F136" s="1" t="n">
        <v>15007116.36</v>
      </c>
      <c r="G136" s="1" t="n">
        <v>1223659.23</v>
      </c>
      <c r="H136" s="1" t="n">
        <v>0</v>
      </c>
      <c r="I136" s="1" t="n">
        <v>80.37</v>
      </c>
      <c r="J136" s="1" t="n">
        <v>20.02</v>
      </c>
      <c r="K136" s="1" t="n">
        <v>-0.39</v>
      </c>
    </row>
    <row r="137" customFormat="false" ht="15" hidden="false" customHeight="false" outlineLevel="0" collapsed="false">
      <c r="A137" s="0" t="n">
        <v>146</v>
      </c>
      <c r="B137" s="0" t="s">
        <v>384</v>
      </c>
      <c r="C137" s="1" t="n">
        <v>985400.56</v>
      </c>
      <c r="D137" s="1" t="n">
        <v>0</v>
      </c>
      <c r="E137" s="1" t="n">
        <v>904527.6</v>
      </c>
      <c r="F137" s="1" t="n">
        <v>164606.97</v>
      </c>
      <c r="G137" s="1" t="n">
        <v>0</v>
      </c>
      <c r="H137" s="1" t="n">
        <v>0</v>
      </c>
      <c r="I137" s="1" t="n">
        <v>91.79</v>
      </c>
      <c r="J137" s="1" t="n">
        <v>16.7</v>
      </c>
      <c r="K137" s="1" t="n">
        <v>-8.5</v>
      </c>
    </row>
    <row r="138" customFormat="false" ht="15" hidden="false" customHeight="false" outlineLevel="0" collapsed="false">
      <c r="A138" s="0" t="n">
        <v>147</v>
      </c>
      <c r="B138" s="0" t="s">
        <v>386</v>
      </c>
      <c r="C138" s="1" t="n">
        <v>3320025.28</v>
      </c>
      <c r="D138" s="1" t="n">
        <v>0</v>
      </c>
      <c r="E138" s="1" t="n">
        <v>2815851.08</v>
      </c>
      <c r="F138" s="1" t="n">
        <v>1018027.16</v>
      </c>
      <c r="G138" s="1" t="n">
        <v>207105.41</v>
      </c>
      <c r="H138" s="1" t="n">
        <v>152659.7</v>
      </c>
      <c r="I138" s="1" t="n">
        <v>78.58</v>
      </c>
      <c r="J138" s="1" t="n">
        <v>26.07</v>
      </c>
      <c r="K138" s="1" t="n">
        <v>-4.64</v>
      </c>
    </row>
    <row r="139" customFormat="false" ht="15" hidden="false" customHeight="false" outlineLevel="0" collapsed="false">
      <c r="A139" s="0" t="n">
        <v>148</v>
      </c>
      <c r="B139" s="0" t="s">
        <v>388</v>
      </c>
      <c r="C139" s="1" t="n">
        <v>3460610.62</v>
      </c>
      <c r="D139" s="1" t="n">
        <v>0</v>
      </c>
      <c r="E139" s="1" t="n">
        <v>3046263.21</v>
      </c>
      <c r="F139" s="1" t="n">
        <v>484583.38</v>
      </c>
      <c r="G139" s="1" t="n">
        <v>0</v>
      </c>
      <c r="H139" s="1" t="n">
        <v>0</v>
      </c>
      <c r="I139" s="1" t="n">
        <v>88.03</v>
      </c>
      <c r="J139" s="1" t="n">
        <v>14</v>
      </c>
      <c r="K139" s="1" t="n">
        <v>-2.03</v>
      </c>
    </row>
    <row r="140" customFormat="false" ht="15" hidden="false" customHeight="false" outlineLevel="0" collapsed="false">
      <c r="A140" s="0" t="n">
        <v>149</v>
      </c>
      <c r="B140" s="0" t="s">
        <v>125</v>
      </c>
      <c r="C140" s="1" t="n">
        <v>501253.94</v>
      </c>
      <c r="D140" s="1" t="n">
        <v>0</v>
      </c>
      <c r="E140" s="1" t="n">
        <v>436163.8</v>
      </c>
      <c r="F140" s="1" t="n">
        <v>42007.83</v>
      </c>
      <c r="G140" s="1" t="n">
        <v>0</v>
      </c>
      <c r="H140" s="1" t="n">
        <v>0</v>
      </c>
      <c r="I140" s="1" t="n">
        <v>87.01</v>
      </c>
      <c r="J140" s="1" t="n">
        <v>8.38</v>
      </c>
      <c r="K140" s="1" t="n">
        <v>4.6</v>
      </c>
    </row>
    <row r="141" customFormat="false" ht="15" hidden="false" customHeight="false" outlineLevel="0" collapsed="false">
      <c r="A141" s="0" t="n">
        <v>150</v>
      </c>
      <c r="B141" s="0" t="s">
        <v>126</v>
      </c>
      <c r="C141" s="1" t="n">
        <v>1510077.07</v>
      </c>
      <c r="D141" s="1" t="n">
        <v>0</v>
      </c>
      <c r="E141" s="1" t="n">
        <v>1412822.37</v>
      </c>
      <c r="F141" s="1" t="n">
        <v>134673.15</v>
      </c>
      <c r="G141" s="1" t="n">
        <v>0</v>
      </c>
      <c r="H141" s="1" t="n">
        <v>13855.15</v>
      </c>
      <c r="I141" s="1" t="n">
        <v>93.56</v>
      </c>
      <c r="J141" s="1" t="n">
        <v>8</v>
      </c>
      <c r="K141" s="1" t="n">
        <v>-1.56</v>
      </c>
    </row>
    <row r="142" customFormat="false" ht="15" hidden="false" customHeight="false" outlineLevel="0" collapsed="false">
      <c r="A142" s="0" t="n">
        <v>251</v>
      </c>
      <c r="B142" s="0" t="s">
        <v>127</v>
      </c>
      <c r="C142" s="1" t="n">
        <v>5627222.99</v>
      </c>
      <c r="D142" s="1" t="n">
        <v>0</v>
      </c>
      <c r="E142" s="1" t="n">
        <v>4794948.29</v>
      </c>
      <c r="F142" s="1" t="n">
        <v>681377.05</v>
      </c>
      <c r="G142" s="1" t="n">
        <v>0</v>
      </c>
      <c r="H142" s="1" t="n">
        <v>725</v>
      </c>
      <c r="I142" s="1" t="n">
        <v>85.21</v>
      </c>
      <c r="J142" s="1" t="n">
        <v>12.1</v>
      </c>
      <c r="K142" s="1" t="n">
        <v>2.69</v>
      </c>
    </row>
    <row r="143" customFormat="false" ht="15" hidden="false" customHeight="false" outlineLevel="0" collapsed="false">
      <c r="A143" s="0" t="n">
        <v>151</v>
      </c>
      <c r="B143" s="0" t="s">
        <v>128</v>
      </c>
      <c r="C143" s="1" t="n">
        <v>1147561.69</v>
      </c>
      <c r="D143" s="1" t="n">
        <v>0</v>
      </c>
      <c r="E143" s="1" t="n">
        <v>918524.32</v>
      </c>
      <c r="F143" s="1" t="n">
        <v>61027.3</v>
      </c>
      <c r="G143" s="1" t="n">
        <v>0</v>
      </c>
      <c r="H143" s="1" t="n">
        <v>325</v>
      </c>
      <c r="I143" s="1" t="n">
        <v>80.04</v>
      </c>
      <c r="J143" s="1" t="n">
        <v>5.29</v>
      </c>
      <c r="K143" s="1" t="n">
        <v>14.67</v>
      </c>
    </row>
    <row r="144" customFormat="false" ht="15" hidden="false" customHeight="false" outlineLevel="0" collapsed="false">
      <c r="A144" s="0" t="n">
        <v>152</v>
      </c>
      <c r="B144" s="0" t="s">
        <v>129</v>
      </c>
      <c r="C144" s="1" t="n">
        <v>14812268.92</v>
      </c>
      <c r="D144" s="1" t="n">
        <v>0</v>
      </c>
      <c r="E144" s="1" t="n">
        <v>12901954.19</v>
      </c>
      <c r="F144" s="1" t="n">
        <v>1447197.01</v>
      </c>
      <c r="G144" s="1" t="n">
        <v>199357.8</v>
      </c>
      <c r="H144" s="1" t="n">
        <v>13372.07</v>
      </c>
      <c r="I144" s="1" t="n">
        <v>85.76</v>
      </c>
      <c r="J144" s="1" t="n">
        <v>9.68</v>
      </c>
      <c r="K144" s="1" t="n">
        <v>4.56</v>
      </c>
    </row>
    <row r="145" customFormat="false" ht="15" hidden="false" customHeight="false" outlineLevel="0" collapsed="false">
      <c r="A145" s="0" t="n">
        <v>153</v>
      </c>
      <c r="B145" s="0" t="s">
        <v>130</v>
      </c>
      <c r="C145" s="1" t="n">
        <v>25667866.65</v>
      </c>
      <c r="D145" s="1" t="n">
        <v>0</v>
      </c>
      <c r="E145" s="1" t="n">
        <v>22971157.22</v>
      </c>
      <c r="F145" s="1" t="n">
        <v>3269546.33</v>
      </c>
      <c r="G145" s="1" t="n">
        <v>0</v>
      </c>
      <c r="H145" s="1" t="n">
        <v>0</v>
      </c>
      <c r="I145" s="1" t="n">
        <v>89.49</v>
      </c>
      <c r="J145" s="1" t="n">
        <v>12.74</v>
      </c>
      <c r="K145" s="1" t="n">
        <v>-2.23</v>
      </c>
    </row>
    <row r="146" customFormat="false" ht="15" hidden="false" customHeight="false" outlineLevel="0" collapsed="false">
      <c r="A146" s="0" t="n">
        <v>156</v>
      </c>
      <c r="B146" s="0" t="s">
        <v>396</v>
      </c>
      <c r="C146" s="1" t="n">
        <v>322324.73</v>
      </c>
      <c r="D146" s="1" t="n">
        <v>0</v>
      </c>
      <c r="E146" s="1" t="n">
        <v>216967.37</v>
      </c>
      <c r="F146" s="1" t="n">
        <v>120595.1</v>
      </c>
      <c r="G146" s="1" t="n">
        <v>0</v>
      </c>
      <c r="H146" s="1" t="n">
        <v>0</v>
      </c>
      <c r="I146" s="1" t="n">
        <v>67.31</v>
      </c>
      <c r="J146" s="1" t="n">
        <v>37.41</v>
      </c>
      <c r="K146" s="1" t="n">
        <v>-4.73</v>
      </c>
    </row>
    <row r="147" customFormat="false" ht="15" hidden="false" customHeight="false" outlineLevel="0" collapsed="false">
      <c r="A147" s="0" t="n">
        <v>157</v>
      </c>
      <c r="B147" s="0" t="s">
        <v>398</v>
      </c>
      <c r="C147" s="1" t="n">
        <v>3092620.74</v>
      </c>
      <c r="D147" s="1" t="n">
        <v>0</v>
      </c>
      <c r="E147" s="1" t="n">
        <v>3164032.86</v>
      </c>
      <c r="F147" s="1" t="n">
        <v>121327.03</v>
      </c>
      <c r="G147" s="1" t="n">
        <v>175829.02</v>
      </c>
      <c r="H147" s="1" t="n">
        <v>33122.92</v>
      </c>
      <c r="I147" s="1" t="n">
        <v>96.62</v>
      </c>
      <c r="J147" s="1" t="n">
        <v>2.85</v>
      </c>
      <c r="K147" s="1" t="n">
        <v>0.52</v>
      </c>
    </row>
    <row r="148" customFormat="false" ht="15" hidden="false" customHeight="false" outlineLevel="0" collapsed="false">
      <c r="A148" s="0" t="n">
        <v>250</v>
      </c>
      <c r="B148" s="0" t="s">
        <v>131</v>
      </c>
      <c r="C148" s="1" t="n">
        <v>4062497.53</v>
      </c>
      <c r="D148" s="1" t="n">
        <v>0</v>
      </c>
      <c r="E148" s="1" t="n">
        <v>2544116.62</v>
      </c>
      <c r="F148" s="1" t="n">
        <v>1425180.61</v>
      </c>
      <c r="G148" s="1" t="n">
        <v>0</v>
      </c>
      <c r="H148" s="1" t="n">
        <v>8477.08</v>
      </c>
      <c r="I148" s="1" t="n">
        <v>62.62</v>
      </c>
      <c r="J148" s="1" t="n">
        <v>34.87</v>
      </c>
      <c r="K148" s="1" t="n">
        <v>2.5</v>
      </c>
    </row>
    <row r="149" customFormat="false" ht="15" hidden="false" customHeight="false" outlineLevel="0" collapsed="false">
      <c r="A149" s="0" t="n">
        <v>158</v>
      </c>
      <c r="B149" s="0" t="s">
        <v>401</v>
      </c>
      <c r="C149" s="1" t="n">
        <v>6616807.85</v>
      </c>
      <c r="D149" s="1" t="n">
        <v>0</v>
      </c>
      <c r="E149" s="1" t="n">
        <v>6616807.85</v>
      </c>
      <c r="F149" s="1" t="n">
        <v>1034860.45</v>
      </c>
      <c r="G149" s="1" t="n">
        <v>265384.46</v>
      </c>
      <c r="H149" s="1" t="n">
        <v>171934.39</v>
      </c>
      <c r="I149" s="1" t="n">
        <v>95.99</v>
      </c>
      <c r="J149" s="1" t="n">
        <v>13.04</v>
      </c>
      <c r="K149" s="1" t="n">
        <v>-9.03</v>
      </c>
    </row>
    <row r="150" customFormat="false" ht="15" hidden="false" customHeight="false" outlineLevel="0" collapsed="false">
      <c r="A150" s="0" t="n">
        <v>286</v>
      </c>
      <c r="B150" s="0" t="s">
        <v>403</v>
      </c>
      <c r="C150" s="1" t="n">
        <v>1949469.08</v>
      </c>
      <c r="D150" s="1" t="n">
        <v>0</v>
      </c>
      <c r="E150" s="1" t="n">
        <v>1685414.76</v>
      </c>
      <c r="F150" s="1" t="n">
        <v>254104.53</v>
      </c>
      <c r="G150" s="1" t="n">
        <v>0</v>
      </c>
      <c r="H150" s="1" t="n">
        <v>0</v>
      </c>
      <c r="I150" s="1" t="n">
        <v>86.46</v>
      </c>
      <c r="J150" s="1" t="n">
        <v>13.03</v>
      </c>
      <c r="K150" s="1" t="n">
        <v>0.51</v>
      </c>
    </row>
    <row r="151" customFormat="false" ht="15" hidden="false" customHeight="false" outlineLevel="0" collapsed="false">
      <c r="A151" s="0" t="n">
        <v>159</v>
      </c>
      <c r="B151" s="0" t="s">
        <v>132</v>
      </c>
      <c r="C151" s="1" t="n">
        <v>12902306.85</v>
      </c>
      <c r="D151" s="1" t="n">
        <v>0</v>
      </c>
      <c r="E151" s="1" t="n">
        <v>9225971.91</v>
      </c>
      <c r="F151" s="1" t="n">
        <v>3919275.83</v>
      </c>
      <c r="G151" s="1" t="n">
        <v>0</v>
      </c>
      <c r="H151" s="1" t="n">
        <v>0</v>
      </c>
      <c r="I151" s="1" t="n">
        <v>71.51</v>
      </c>
      <c r="J151" s="1" t="n">
        <v>30.38</v>
      </c>
      <c r="K151" s="1" t="n">
        <v>-1.88</v>
      </c>
    </row>
    <row r="152" customFormat="false" ht="15" hidden="false" customHeight="false" outlineLevel="0" collapsed="false">
      <c r="A152" s="0" t="n">
        <v>163</v>
      </c>
      <c r="B152" s="0" t="s">
        <v>406</v>
      </c>
      <c r="C152" s="1" t="n">
        <v>1511673.61</v>
      </c>
      <c r="D152" s="1" t="n">
        <v>0</v>
      </c>
      <c r="E152" s="1" t="n">
        <v>904640.59</v>
      </c>
      <c r="F152" s="1" t="n">
        <v>590497.97</v>
      </c>
      <c r="G152" s="1" t="n">
        <v>0</v>
      </c>
      <c r="H152" s="1" t="n">
        <v>0</v>
      </c>
      <c r="I152" s="1" t="n">
        <v>59.84</v>
      </c>
      <c r="J152" s="1" t="n">
        <v>39.06</v>
      </c>
      <c r="K152" s="1" t="n">
        <v>1.09</v>
      </c>
    </row>
    <row r="153" customFormat="false" ht="15" hidden="false" customHeight="false" outlineLevel="0" collapsed="false">
      <c r="A153" s="0" t="n">
        <v>164</v>
      </c>
      <c r="B153" s="0" t="s">
        <v>133</v>
      </c>
      <c r="C153" s="1" t="n">
        <v>1693893.84</v>
      </c>
      <c r="D153" s="1" t="n">
        <v>0</v>
      </c>
      <c r="E153" s="1" t="n">
        <v>1419183.57</v>
      </c>
      <c r="F153" s="1" t="n">
        <v>254374.36</v>
      </c>
      <c r="G153" s="1" t="n">
        <v>0</v>
      </c>
      <c r="H153" s="1" t="n">
        <v>0</v>
      </c>
      <c r="I153" s="1" t="n">
        <v>83.78</v>
      </c>
      <c r="J153" s="1" t="n">
        <v>15.02</v>
      </c>
      <c r="K153" s="1" t="n">
        <v>1.2</v>
      </c>
    </row>
    <row r="154" customFormat="false" ht="15" hidden="false" customHeight="false" outlineLevel="0" collapsed="false">
      <c r="A154" s="0" t="n">
        <v>165</v>
      </c>
      <c r="B154" s="0" t="s">
        <v>409</v>
      </c>
      <c r="C154" s="1" t="n">
        <v>6528330.68</v>
      </c>
      <c r="D154" s="1" t="n">
        <v>0</v>
      </c>
      <c r="E154" s="1" t="n">
        <v>4802822.03</v>
      </c>
      <c r="F154" s="1" t="n">
        <v>1398911.53</v>
      </c>
      <c r="G154" s="1" t="n">
        <v>0</v>
      </c>
      <c r="H154" s="1" t="n">
        <v>0</v>
      </c>
      <c r="I154" s="1" t="n">
        <v>73.57</v>
      </c>
      <c r="J154" s="1" t="n">
        <v>21.43</v>
      </c>
      <c r="K154" s="1" t="n">
        <v>5</v>
      </c>
    </row>
    <row r="155" customFormat="false" ht="15" hidden="false" customHeight="false" outlineLevel="0" collapsed="false">
      <c r="A155" s="0" t="n">
        <v>166</v>
      </c>
      <c r="B155" s="0" t="s">
        <v>134</v>
      </c>
      <c r="C155" s="1" t="n">
        <v>2299444.82</v>
      </c>
      <c r="D155" s="1" t="n">
        <v>0</v>
      </c>
      <c r="E155" s="1" t="n">
        <v>1863828.59</v>
      </c>
      <c r="F155" s="1" t="n">
        <v>352437.04</v>
      </c>
      <c r="G155" s="1" t="n">
        <v>0</v>
      </c>
      <c r="H155" s="1" t="n">
        <v>0</v>
      </c>
      <c r="I155" s="1" t="n">
        <v>81.06</v>
      </c>
      <c r="J155" s="1" t="n">
        <v>15.33</v>
      </c>
      <c r="K155" s="1" t="n">
        <v>3.62</v>
      </c>
    </row>
    <row r="156" customFormat="false" ht="15" hidden="false" customHeight="false" outlineLevel="0" collapsed="false">
      <c r="A156" s="0" t="n">
        <v>168</v>
      </c>
      <c r="B156" s="0" t="s">
        <v>412</v>
      </c>
      <c r="C156" s="1" t="n">
        <v>1589593.23</v>
      </c>
      <c r="D156" s="1" t="n">
        <v>0</v>
      </c>
      <c r="E156" s="1" t="n">
        <v>1434759.96</v>
      </c>
      <c r="F156" s="1" t="n">
        <v>68992.63</v>
      </c>
      <c r="G156" s="1" t="n">
        <v>30970.37</v>
      </c>
      <c r="H156" s="1" t="n">
        <v>0</v>
      </c>
      <c r="I156" s="1" t="n">
        <v>88.31</v>
      </c>
      <c r="J156" s="1" t="n">
        <v>4.34</v>
      </c>
      <c r="K156" s="1" t="n">
        <v>7.35</v>
      </c>
    </row>
    <row r="157" customFormat="false" ht="15" hidden="false" customHeight="false" outlineLevel="0" collapsed="false">
      <c r="A157" s="0" t="n">
        <v>169</v>
      </c>
      <c r="B157" s="0" t="s">
        <v>135</v>
      </c>
      <c r="C157" s="1" t="n">
        <v>2607881.82</v>
      </c>
      <c r="D157" s="1" t="n">
        <v>0</v>
      </c>
      <c r="E157" s="1" t="n">
        <v>2026622.92</v>
      </c>
      <c r="F157" s="1" t="n">
        <v>626819.17</v>
      </c>
      <c r="G157" s="1" t="n">
        <v>129180.42</v>
      </c>
      <c r="H157" s="1" t="n">
        <v>610</v>
      </c>
      <c r="I157" s="1" t="n">
        <v>72.76</v>
      </c>
      <c r="J157" s="1" t="n">
        <v>24.01</v>
      </c>
      <c r="K157" s="1" t="n">
        <v>3.23</v>
      </c>
    </row>
    <row r="158" customFormat="false" ht="15" hidden="false" customHeight="false" outlineLevel="0" collapsed="false">
      <c r="A158" s="0" t="n">
        <v>170</v>
      </c>
      <c r="B158" s="0" t="s">
        <v>136</v>
      </c>
      <c r="C158" s="1" t="n">
        <v>12931550.24</v>
      </c>
      <c r="D158" s="1" t="n">
        <v>0</v>
      </c>
      <c r="E158" s="1" t="n">
        <v>11844286.66</v>
      </c>
      <c r="F158" s="1" t="n">
        <v>959509.21</v>
      </c>
      <c r="G158" s="1" t="n">
        <v>0</v>
      </c>
      <c r="H158" s="1" t="n">
        <v>0</v>
      </c>
      <c r="I158" s="1" t="n">
        <v>91.59</v>
      </c>
      <c r="J158" s="1" t="n">
        <v>7.42</v>
      </c>
      <c r="K158" s="1" t="n">
        <v>0.99</v>
      </c>
    </row>
    <row r="159" customFormat="false" ht="15" hidden="false" customHeight="false" outlineLevel="0" collapsed="false">
      <c r="A159" s="0" t="n">
        <v>171</v>
      </c>
      <c r="B159" s="0" t="s">
        <v>137</v>
      </c>
      <c r="C159" s="1" t="n">
        <v>17101001.86</v>
      </c>
      <c r="D159" s="1" t="n">
        <v>0</v>
      </c>
      <c r="E159" s="1" t="n">
        <v>17101001.86</v>
      </c>
      <c r="F159" s="1" t="n">
        <v>0</v>
      </c>
      <c r="G159" s="1" t="n">
        <v>7079941.74</v>
      </c>
      <c r="H159" s="1" t="n">
        <v>0</v>
      </c>
      <c r="I159" s="1" t="n">
        <v>58.6</v>
      </c>
      <c r="J159" s="1" t="n">
        <v>0</v>
      </c>
      <c r="K159" s="1" t="n">
        <v>41.4</v>
      </c>
    </row>
    <row r="160" customFormat="false" ht="15" hidden="false" customHeight="false" outlineLevel="0" collapsed="false">
      <c r="A160" s="0" t="n">
        <v>172</v>
      </c>
      <c r="B160" s="0" t="s">
        <v>138</v>
      </c>
      <c r="C160" s="1" t="n">
        <v>1411959.92</v>
      </c>
      <c r="D160" s="1" t="n">
        <v>0</v>
      </c>
      <c r="E160" s="1" t="n">
        <v>1103950.43</v>
      </c>
      <c r="F160" s="1" t="n">
        <v>287366.3</v>
      </c>
      <c r="G160" s="1" t="n">
        <v>0</v>
      </c>
      <c r="H160" s="1" t="n">
        <v>0</v>
      </c>
      <c r="I160" s="1" t="n">
        <v>78.19</v>
      </c>
      <c r="J160" s="1" t="n">
        <v>20.35</v>
      </c>
      <c r="K160" s="1" t="n">
        <v>1.46</v>
      </c>
    </row>
    <row r="161" customFormat="false" ht="15" hidden="false" customHeight="false" outlineLevel="0" collapsed="false">
      <c r="A161" s="0" t="n">
        <v>173</v>
      </c>
      <c r="B161" s="0" t="s">
        <v>139</v>
      </c>
      <c r="C161" s="1" t="n">
        <v>434388.67</v>
      </c>
      <c r="D161" s="1" t="n">
        <v>0</v>
      </c>
      <c r="E161" s="1" t="n">
        <v>298077.42</v>
      </c>
      <c r="F161" s="1" t="n">
        <v>166784.83</v>
      </c>
      <c r="G161" s="1" t="n">
        <v>0</v>
      </c>
      <c r="H161" s="1" t="n">
        <v>553.19</v>
      </c>
      <c r="I161" s="1" t="n">
        <v>68.62</v>
      </c>
      <c r="J161" s="1" t="n">
        <v>38.27</v>
      </c>
      <c r="K161" s="1" t="n">
        <v>-6.89</v>
      </c>
    </row>
    <row r="162" customFormat="false" ht="15" hidden="false" customHeight="false" outlineLevel="0" collapsed="false">
      <c r="A162" s="0" t="n">
        <v>175</v>
      </c>
      <c r="B162" s="0" t="s">
        <v>141</v>
      </c>
      <c r="C162" s="1" t="n">
        <v>1783155.97</v>
      </c>
      <c r="D162" s="1" t="n">
        <v>0</v>
      </c>
      <c r="E162" s="1" t="n">
        <v>1763024.97</v>
      </c>
      <c r="F162" s="1" t="n">
        <v>21151.27</v>
      </c>
      <c r="G162" s="1" t="n">
        <v>0</v>
      </c>
      <c r="H162" s="1" t="n">
        <v>0</v>
      </c>
      <c r="I162" s="1" t="n">
        <v>98.87</v>
      </c>
      <c r="J162" s="1" t="n">
        <v>1.19</v>
      </c>
      <c r="K162" s="1" t="n">
        <v>-0.06</v>
      </c>
    </row>
    <row r="163" customFormat="false" ht="15" hidden="false" customHeight="false" outlineLevel="0" collapsed="false">
      <c r="A163" s="0" t="n">
        <v>288</v>
      </c>
      <c r="B163" s="0" t="s">
        <v>142</v>
      </c>
      <c r="C163" s="1" t="n">
        <v>1208586.37</v>
      </c>
      <c r="D163" s="1" t="n">
        <v>0</v>
      </c>
      <c r="E163" s="1" t="n">
        <v>1208586.37</v>
      </c>
      <c r="F163" s="1" t="n">
        <v>45635.49</v>
      </c>
      <c r="G163" s="1" t="n">
        <v>999.85</v>
      </c>
      <c r="H163" s="1" t="n">
        <v>0</v>
      </c>
      <c r="I163" s="1" t="n">
        <v>99.92</v>
      </c>
      <c r="J163" s="1" t="n">
        <v>3.78</v>
      </c>
      <c r="K163" s="1" t="n">
        <v>-3.69</v>
      </c>
    </row>
    <row r="164" customFormat="false" ht="15" hidden="false" customHeight="false" outlineLevel="0" collapsed="false">
      <c r="A164" s="0" t="n">
        <v>176</v>
      </c>
      <c r="B164" s="0" t="s">
        <v>421</v>
      </c>
      <c r="C164" s="1" t="n">
        <v>1495864.95</v>
      </c>
      <c r="D164" s="1" t="n">
        <v>0</v>
      </c>
      <c r="E164" s="1" t="n">
        <v>1046978.53</v>
      </c>
      <c r="F164" s="1" t="n">
        <v>732031.77</v>
      </c>
      <c r="G164" s="1" t="n">
        <v>0</v>
      </c>
      <c r="H164" s="1" t="n">
        <v>0</v>
      </c>
      <c r="I164" s="1" t="n">
        <v>69.99</v>
      </c>
      <c r="J164" s="1" t="n">
        <v>48.94</v>
      </c>
      <c r="K164" s="1" t="n">
        <v>-18.93</v>
      </c>
    </row>
    <row r="165" customFormat="false" ht="15" hidden="false" customHeight="false" outlineLevel="0" collapsed="false">
      <c r="A165" s="0" t="n">
        <v>177</v>
      </c>
      <c r="B165" s="0" t="s">
        <v>423</v>
      </c>
      <c r="C165" s="1" t="n">
        <v>2602210.02</v>
      </c>
      <c r="D165" s="1" t="n">
        <v>0</v>
      </c>
      <c r="E165" s="1" t="n">
        <v>2437611.23</v>
      </c>
      <c r="F165" s="1" t="n">
        <v>159634.8</v>
      </c>
      <c r="G165" s="1" t="n">
        <v>0</v>
      </c>
      <c r="H165" s="1" t="n">
        <v>0</v>
      </c>
      <c r="I165" s="1" t="n">
        <v>93.67</v>
      </c>
      <c r="J165" s="1" t="n">
        <v>6.13</v>
      </c>
      <c r="K165" s="1" t="n">
        <v>0.19</v>
      </c>
    </row>
    <row r="166" customFormat="false" ht="15" hidden="false" customHeight="false" outlineLevel="0" collapsed="false">
      <c r="A166" s="0" t="n">
        <v>178</v>
      </c>
      <c r="B166" s="0" t="s">
        <v>143</v>
      </c>
      <c r="C166" s="1" t="n">
        <v>969736.32</v>
      </c>
      <c r="D166" s="1" t="n">
        <v>0</v>
      </c>
      <c r="E166" s="1" t="n">
        <v>624176.9</v>
      </c>
      <c r="F166" s="1" t="n">
        <v>310709.96</v>
      </c>
      <c r="G166" s="1" t="n">
        <v>0</v>
      </c>
      <c r="H166" s="1" t="n">
        <v>0</v>
      </c>
      <c r="I166" s="1" t="n">
        <v>64.37</v>
      </c>
      <c r="J166" s="1" t="n">
        <v>32.04</v>
      </c>
      <c r="K166" s="1" t="n">
        <v>3.59</v>
      </c>
    </row>
    <row r="167" customFormat="false" ht="15" hidden="false" customHeight="false" outlineLevel="0" collapsed="false">
      <c r="A167" s="0" t="n">
        <v>390</v>
      </c>
      <c r="B167" s="0" t="s">
        <v>144</v>
      </c>
      <c r="C167" s="1" t="n">
        <v>34926742.77</v>
      </c>
      <c r="D167" s="1" t="n">
        <v>0</v>
      </c>
      <c r="E167" s="1" t="n">
        <v>25764219.13</v>
      </c>
      <c r="F167" s="1" t="n">
        <v>9574763.93</v>
      </c>
      <c r="G167" s="1" t="n">
        <v>0</v>
      </c>
      <c r="H167" s="1" t="n">
        <v>0</v>
      </c>
      <c r="I167" s="1" t="n">
        <v>73.77</v>
      </c>
      <c r="J167" s="1" t="n">
        <v>27.41</v>
      </c>
      <c r="K167" s="1" t="n">
        <v>-1.18</v>
      </c>
    </row>
    <row r="168" customFormat="false" ht="15" hidden="false" customHeight="false" outlineLevel="0" collapsed="false">
      <c r="A168" s="0" t="n">
        <v>179</v>
      </c>
      <c r="B168" s="0" t="s">
        <v>145</v>
      </c>
      <c r="C168" s="1" t="n">
        <v>1469239.23</v>
      </c>
      <c r="D168" s="1" t="n">
        <v>0</v>
      </c>
      <c r="E168" s="1" t="n">
        <v>1325923.9</v>
      </c>
      <c r="F168" s="1" t="n">
        <v>139694.29</v>
      </c>
      <c r="G168" s="1" t="n">
        <v>0</v>
      </c>
      <c r="H168" s="1" t="n">
        <v>0</v>
      </c>
      <c r="I168" s="1" t="n">
        <v>90.25</v>
      </c>
      <c r="J168" s="1" t="n">
        <v>9.51</v>
      </c>
      <c r="K168" s="1" t="n">
        <v>0.25</v>
      </c>
    </row>
    <row r="169" customFormat="false" ht="15" hidden="false" customHeight="false" outlineLevel="0" collapsed="false">
      <c r="A169" s="0" t="n">
        <v>180</v>
      </c>
      <c r="B169" s="0" t="s">
        <v>146</v>
      </c>
      <c r="C169" s="1" t="n">
        <v>6198097.67</v>
      </c>
      <c r="D169" s="1" t="n">
        <v>0</v>
      </c>
      <c r="E169" s="1" t="n">
        <v>5084760.37</v>
      </c>
      <c r="F169" s="1" t="n">
        <v>1010376.76</v>
      </c>
      <c r="G169" s="1" t="n">
        <v>0</v>
      </c>
      <c r="H169" s="1" t="n">
        <v>0</v>
      </c>
      <c r="I169" s="1" t="n">
        <v>82.04</v>
      </c>
      <c r="J169" s="1" t="n">
        <v>16.3</v>
      </c>
      <c r="K169" s="1" t="n">
        <v>1.66</v>
      </c>
    </row>
    <row r="170" customFormat="false" ht="15" hidden="false" customHeight="false" outlineLevel="0" collapsed="false">
      <c r="A170" s="0" t="n">
        <v>181</v>
      </c>
      <c r="B170" s="0" t="s">
        <v>147</v>
      </c>
      <c r="C170" s="1" t="n">
        <v>2356555.04</v>
      </c>
      <c r="D170" s="1" t="n">
        <v>0</v>
      </c>
      <c r="E170" s="1" t="n">
        <v>2352186.66</v>
      </c>
      <c r="F170" s="1" t="n">
        <v>0</v>
      </c>
      <c r="G170" s="1" t="n">
        <v>130</v>
      </c>
      <c r="H170" s="1" t="n">
        <v>0</v>
      </c>
      <c r="I170" s="1" t="n">
        <v>99.81</v>
      </c>
      <c r="J170" s="1" t="n">
        <v>0</v>
      </c>
      <c r="K170" s="1" t="n">
        <v>0.19</v>
      </c>
    </row>
    <row r="171" customFormat="false" ht="15" hidden="false" customHeight="false" outlineLevel="0" collapsed="false">
      <c r="A171" s="0" t="n">
        <v>182</v>
      </c>
      <c r="B171" s="0" t="s">
        <v>148</v>
      </c>
      <c r="C171" s="1" t="n">
        <v>2052667.83</v>
      </c>
      <c r="D171" s="1" t="n">
        <v>0</v>
      </c>
      <c r="E171" s="1" t="n">
        <v>1927548.98</v>
      </c>
      <c r="F171" s="1" t="n">
        <v>128513.79</v>
      </c>
      <c r="G171" s="1" t="n">
        <v>0</v>
      </c>
      <c r="H171" s="1" t="n">
        <v>0</v>
      </c>
      <c r="I171" s="1" t="n">
        <v>93.9</v>
      </c>
      <c r="J171" s="1" t="n">
        <v>6.26</v>
      </c>
      <c r="K171" s="1" t="n">
        <v>-0.17</v>
      </c>
    </row>
    <row r="172" customFormat="false" ht="15" hidden="false" customHeight="false" outlineLevel="0" collapsed="false">
      <c r="A172" s="0" t="n">
        <v>183</v>
      </c>
      <c r="B172" s="0" t="s">
        <v>149</v>
      </c>
      <c r="C172" s="1" t="n">
        <v>22407395.22</v>
      </c>
      <c r="D172" s="1" t="n">
        <v>0</v>
      </c>
      <c r="E172" s="1" t="n">
        <v>16403256.49</v>
      </c>
      <c r="F172" s="1" t="n">
        <v>5821267.15</v>
      </c>
      <c r="G172" s="1" t="n">
        <v>0</v>
      </c>
      <c r="H172" s="1" t="n">
        <v>0</v>
      </c>
      <c r="I172" s="1" t="n">
        <v>73.2</v>
      </c>
      <c r="J172" s="1" t="n">
        <v>25.98</v>
      </c>
      <c r="K172" s="1" t="n">
        <v>0.82</v>
      </c>
    </row>
    <row r="173" customFormat="false" ht="15" hidden="false" customHeight="false" outlineLevel="0" collapsed="false">
      <c r="A173" s="0" t="n">
        <v>184</v>
      </c>
      <c r="B173" s="0" t="s">
        <v>150</v>
      </c>
      <c r="C173" s="1" t="n">
        <v>1103948.13</v>
      </c>
      <c r="D173" s="1" t="n">
        <v>0</v>
      </c>
      <c r="E173" s="1" t="n">
        <v>898508.03</v>
      </c>
      <c r="F173" s="1" t="n">
        <v>189996.52</v>
      </c>
      <c r="G173" s="1" t="n">
        <v>0</v>
      </c>
      <c r="H173" s="1" t="n">
        <v>18688.16</v>
      </c>
      <c r="I173" s="1" t="n">
        <v>81.39</v>
      </c>
      <c r="J173" s="1" t="n">
        <v>15.52</v>
      </c>
      <c r="K173" s="1" t="n">
        <v>3.09</v>
      </c>
    </row>
    <row r="174" customFormat="false" ht="15" hidden="false" customHeight="false" outlineLevel="0" collapsed="false">
      <c r="A174" s="0" t="n">
        <v>185</v>
      </c>
      <c r="B174" s="0" t="s">
        <v>151</v>
      </c>
      <c r="C174" s="1" t="n">
        <v>7632749</v>
      </c>
      <c r="D174" s="1" t="n">
        <v>0</v>
      </c>
      <c r="E174" s="1" t="n">
        <v>4524590.2</v>
      </c>
      <c r="F174" s="1" t="n">
        <v>3194148.75</v>
      </c>
      <c r="G174" s="1" t="n">
        <v>3604.02</v>
      </c>
      <c r="H174" s="1" t="n">
        <v>128261.83</v>
      </c>
      <c r="I174" s="1" t="n">
        <v>59.23</v>
      </c>
      <c r="J174" s="1" t="n">
        <v>40.17</v>
      </c>
      <c r="K174" s="1" t="n">
        <v>0.6</v>
      </c>
    </row>
    <row r="175" customFormat="false" ht="15" hidden="false" customHeight="false" outlineLevel="0" collapsed="false">
      <c r="A175" s="0" t="n">
        <v>186</v>
      </c>
      <c r="B175" s="0" t="s">
        <v>434</v>
      </c>
      <c r="C175" s="1" t="n">
        <v>552917.97</v>
      </c>
      <c r="D175" s="1" t="n">
        <v>0</v>
      </c>
      <c r="E175" s="1" t="n">
        <v>439580.77</v>
      </c>
      <c r="F175" s="1" t="n">
        <v>107118.12</v>
      </c>
      <c r="G175" s="1" t="n">
        <v>0</v>
      </c>
      <c r="H175" s="1" t="n">
        <v>0</v>
      </c>
      <c r="I175" s="1" t="n">
        <v>79.5</v>
      </c>
      <c r="J175" s="1" t="n">
        <v>19.37</v>
      </c>
      <c r="K175" s="1" t="n">
        <v>1.12</v>
      </c>
    </row>
    <row r="176" customFormat="false" ht="15" hidden="false" customHeight="false" outlineLevel="0" collapsed="false">
      <c r="A176" s="0" t="n">
        <v>187</v>
      </c>
      <c r="B176" s="0" t="s">
        <v>152</v>
      </c>
      <c r="C176" s="1" t="n">
        <v>1700444.53</v>
      </c>
      <c r="D176" s="1" t="n">
        <v>0</v>
      </c>
      <c r="E176" s="1" t="n">
        <v>1598233.66</v>
      </c>
      <c r="F176" s="1" t="n">
        <v>78178.7</v>
      </c>
      <c r="G176" s="1" t="n">
        <v>0</v>
      </c>
      <c r="H176" s="1" t="n">
        <v>544.29</v>
      </c>
      <c r="I176" s="1" t="n">
        <v>93.99</v>
      </c>
      <c r="J176" s="1" t="n">
        <v>4.57</v>
      </c>
      <c r="K176" s="1" t="n">
        <v>1.45</v>
      </c>
    </row>
    <row r="177" customFormat="false" ht="15" hidden="false" customHeight="false" outlineLevel="0" collapsed="false">
      <c r="A177" s="0" t="n">
        <v>188</v>
      </c>
      <c r="B177" s="0" t="s">
        <v>437</v>
      </c>
      <c r="C177" s="1" t="n">
        <v>1009586.59</v>
      </c>
      <c r="D177" s="1" t="n">
        <v>0</v>
      </c>
      <c r="E177" s="1" t="n">
        <v>935017.07</v>
      </c>
      <c r="F177" s="1" t="n">
        <v>73504.27</v>
      </c>
      <c r="G177" s="1" t="n">
        <v>0</v>
      </c>
      <c r="H177" s="1" t="n">
        <v>0</v>
      </c>
      <c r="I177" s="1" t="n">
        <v>92.61</v>
      </c>
      <c r="J177" s="1" t="n">
        <v>7.28</v>
      </c>
      <c r="K177" s="1" t="n">
        <v>0.11</v>
      </c>
    </row>
    <row r="178" customFormat="false" ht="15" hidden="false" customHeight="false" outlineLevel="0" collapsed="false">
      <c r="A178" s="0" t="n">
        <v>189</v>
      </c>
      <c r="B178" s="0" t="s">
        <v>153</v>
      </c>
      <c r="C178" s="1" t="n">
        <v>3864391.92</v>
      </c>
      <c r="D178" s="1" t="n">
        <v>0</v>
      </c>
      <c r="E178" s="1" t="n">
        <v>3103886.82</v>
      </c>
      <c r="F178" s="1" t="n">
        <v>756770.93</v>
      </c>
      <c r="G178" s="1" t="n">
        <v>0</v>
      </c>
      <c r="H178" s="1" t="n">
        <v>0</v>
      </c>
      <c r="I178" s="1" t="n">
        <v>80.32</v>
      </c>
      <c r="J178" s="1" t="n">
        <v>19.58</v>
      </c>
      <c r="K178" s="1" t="n">
        <v>0.1</v>
      </c>
    </row>
    <row r="179" customFormat="false" ht="15" hidden="false" customHeight="false" outlineLevel="0" collapsed="false">
      <c r="A179" s="0" t="n">
        <v>190</v>
      </c>
      <c r="B179" s="0" t="s">
        <v>154</v>
      </c>
      <c r="C179" s="1" t="n">
        <v>5163752.57</v>
      </c>
      <c r="D179" s="1" t="n">
        <v>0</v>
      </c>
      <c r="E179" s="1" t="n">
        <v>3884285.79</v>
      </c>
      <c r="F179" s="1" t="n">
        <v>347483.24</v>
      </c>
      <c r="G179" s="1" t="n">
        <v>528668.69</v>
      </c>
      <c r="H179" s="1" t="n">
        <v>0</v>
      </c>
      <c r="I179" s="1" t="n">
        <v>64.98</v>
      </c>
      <c r="J179" s="1" t="n">
        <v>6.73</v>
      </c>
      <c r="K179" s="1" t="n">
        <v>28.29</v>
      </c>
    </row>
    <row r="180" customFormat="false" ht="15" hidden="false" customHeight="false" outlineLevel="0" collapsed="false">
      <c r="A180" s="0" t="n">
        <v>292</v>
      </c>
      <c r="B180" s="0" t="s">
        <v>155</v>
      </c>
      <c r="C180" s="1" t="n">
        <v>1625667.85</v>
      </c>
      <c r="D180" s="1" t="n">
        <v>0</v>
      </c>
      <c r="E180" s="1" t="n">
        <v>1625667.85</v>
      </c>
      <c r="F180" s="1" t="n">
        <v>37391.7</v>
      </c>
      <c r="G180" s="1" t="n">
        <v>0</v>
      </c>
      <c r="H180" s="1" t="n">
        <v>0</v>
      </c>
      <c r="I180" s="1" t="n">
        <v>100</v>
      </c>
      <c r="J180" s="1" t="n">
        <v>2.3</v>
      </c>
      <c r="K180" s="1" t="n">
        <v>-2.3</v>
      </c>
    </row>
    <row r="181" customFormat="false" ht="15" hidden="false" customHeight="false" outlineLevel="0" collapsed="false">
      <c r="A181" s="0" t="n">
        <v>192</v>
      </c>
      <c r="B181" s="0" t="s">
        <v>443</v>
      </c>
      <c r="C181" s="1" t="n">
        <v>741818.61</v>
      </c>
      <c r="D181" s="1" t="n">
        <v>0</v>
      </c>
      <c r="E181" s="1" t="n">
        <v>608850.12</v>
      </c>
      <c r="F181" s="1" t="n">
        <v>133143.82</v>
      </c>
      <c r="G181" s="1" t="n">
        <v>0</v>
      </c>
      <c r="H181" s="1" t="n">
        <v>0</v>
      </c>
      <c r="I181" s="1" t="n">
        <v>82.08</v>
      </c>
      <c r="J181" s="1" t="n">
        <v>17.95</v>
      </c>
      <c r="K181" s="1" t="n">
        <v>-0.02</v>
      </c>
    </row>
    <row r="182" customFormat="false" ht="15" hidden="false" customHeight="false" outlineLevel="0" collapsed="false">
      <c r="A182" s="0" t="n">
        <v>193</v>
      </c>
      <c r="B182" s="0" t="s">
        <v>157</v>
      </c>
      <c r="C182" s="1" t="n">
        <v>8218942.01</v>
      </c>
      <c r="D182" s="1" t="n">
        <v>0</v>
      </c>
      <c r="E182" s="1" t="n">
        <v>6751786.22</v>
      </c>
      <c r="F182" s="1" t="n">
        <v>1182454.83</v>
      </c>
      <c r="G182" s="1" t="n">
        <v>129591.76</v>
      </c>
      <c r="H182" s="1" t="n">
        <v>0</v>
      </c>
      <c r="I182" s="1" t="n">
        <v>80.57</v>
      </c>
      <c r="J182" s="1" t="n">
        <v>14.39</v>
      </c>
      <c r="K182" s="1" t="n">
        <v>5.04</v>
      </c>
    </row>
    <row r="183" customFormat="false" ht="15" hidden="false" customHeight="false" outlineLevel="0" collapsed="false">
      <c r="A183" s="0" t="n">
        <v>194</v>
      </c>
      <c r="B183" s="0" t="s">
        <v>158</v>
      </c>
      <c r="C183" s="1" t="n">
        <v>3424556.9</v>
      </c>
      <c r="D183" s="1" t="n">
        <v>0</v>
      </c>
      <c r="E183" s="1" t="n">
        <v>3066255.9</v>
      </c>
      <c r="F183" s="1" t="n">
        <v>354841.77</v>
      </c>
      <c r="G183" s="1" t="n">
        <v>0</v>
      </c>
      <c r="H183" s="1" t="n">
        <v>0</v>
      </c>
      <c r="I183" s="1" t="n">
        <v>89.54</v>
      </c>
      <c r="J183" s="1" t="n">
        <v>10.36</v>
      </c>
      <c r="K183" s="1" t="n">
        <v>0.1</v>
      </c>
    </row>
    <row r="184" customFormat="false" ht="15" hidden="false" customHeight="false" outlineLevel="0" collapsed="false">
      <c r="A184" s="0" t="n">
        <v>195</v>
      </c>
      <c r="B184" s="0" t="s">
        <v>159</v>
      </c>
      <c r="C184" s="1" t="n">
        <v>9430241.27</v>
      </c>
      <c r="D184" s="1" t="n">
        <v>0</v>
      </c>
      <c r="E184" s="1" t="n">
        <v>7930631.42</v>
      </c>
      <c r="F184" s="1" t="n">
        <v>1486004.88</v>
      </c>
      <c r="G184" s="1" t="n">
        <v>0</v>
      </c>
      <c r="H184" s="1" t="n">
        <v>0</v>
      </c>
      <c r="I184" s="1" t="n">
        <v>84.1</v>
      </c>
      <c r="J184" s="1" t="n">
        <v>15.76</v>
      </c>
      <c r="K184" s="1" t="n">
        <v>0.14</v>
      </c>
    </row>
    <row r="185" customFormat="false" ht="15" hidden="false" customHeight="false" outlineLevel="0" collapsed="false">
      <c r="A185" s="0" t="n">
        <v>196</v>
      </c>
      <c r="B185" s="0" t="s">
        <v>160</v>
      </c>
      <c r="C185" s="1" t="n">
        <v>6115145.19</v>
      </c>
      <c r="D185" s="1" t="n">
        <v>0</v>
      </c>
      <c r="E185" s="1" t="n">
        <v>4785275.08</v>
      </c>
      <c r="F185" s="1" t="n">
        <v>1318367.55</v>
      </c>
      <c r="G185" s="1" t="n">
        <v>206163.6</v>
      </c>
      <c r="H185" s="1" t="n">
        <v>0</v>
      </c>
      <c r="I185" s="1" t="n">
        <v>74.88</v>
      </c>
      <c r="J185" s="1" t="n">
        <v>21.56</v>
      </c>
      <c r="K185" s="1" t="n">
        <v>3.56</v>
      </c>
    </row>
    <row r="186" customFormat="false" ht="15" hidden="false" customHeight="false" outlineLevel="0" collapsed="false">
      <c r="A186" s="0" t="n">
        <v>197</v>
      </c>
      <c r="B186" s="0" t="s">
        <v>449</v>
      </c>
      <c r="C186" s="1" t="n">
        <v>58467288.1</v>
      </c>
      <c r="D186" s="1" t="n">
        <v>0</v>
      </c>
      <c r="E186" s="1" t="n">
        <v>55553001.28</v>
      </c>
      <c r="F186" s="1" t="n">
        <v>13485099.85</v>
      </c>
      <c r="G186" s="1" t="n">
        <v>672335.46</v>
      </c>
      <c r="H186" s="1" t="n">
        <v>32660.4</v>
      </c>
      <c r="I186" s="1" t="n">
        <v>93.87</v>
      </c>
      <c r="J186" s="1" t="n">
        <v>23.01</v>
      </c>
      <c r="K186" s="1" t="n">
        <v>-16.87</v>
      </c>
    </row>
    <row r="187" customFormat="false" ht="15" hidden="false" customHeight="false" outlineLevel="0" collapsed="false">
      <c r="A187" s="0" t="n">
        <v>198</v>
      </c>
      <c r="B187" s="0" t="s">
        <v>451</v>
      </c>
      <c r="C187" s="1" t="n">
        <v>5396180.7</v>
      </c>
      <c r="D187" s="1" t="n">
        <v>0</v>
      </c>
      <c r="E187" s="1" t="n">
        <v>5065938.76</v>
      </c>
      <c r="F187" s="1" t="n">
        <v>184667.03</v>
      </c>
      <c r="G187" s="1" t="n">
        <v>0</v>
      </c>
      <c r="H187" s="1" t="n">
        <v>0</v>
      </c>
      <c r="I187" s="1" t="n">
        <v>93.88</v>
      </c>
      <c r="J187" s="1" t="n">
        <v>3.42</v>
      </c>
      <c r="K187" s="1" t="n">
        <v>2.7</v>
      </c>
    </row>
    <row r="188" customFormat="false" ht="15" hidden="false" customHeight="false" outlineLevel="0" collapsed="false">
      <c r="A188" s="0" t="n">
        <v>199</v>
      </c>
      <c r="B188" s="0" t="s">
        <v>161</v>
      </c>
      <c r="C188" s="1" t="n">
        <v>16618220.9</v>
      </c>
      <c r="D188" s="1" t="n">
        <v>0</v>
      </c>
      <c r="E188" s="1" t="n">
        <v>15798736.98</v>
      </c>
      <c r="F188" s="1" t="n">
        <v>275976.75</v>
      </c>
      <c r="G188" s="1" t="n">
        <v>0</v>
      </c>
      <c r="H188" s="1" t="n">
        <v>0</v>
      </c>
      <c r="I188" s="1" t="n">
        <v>95.07</v>
      </c>
      <c r="J188" s="1" t="n">
        <v>1.66</v>
      </c>
      <c r="K188" s="1" t="n">
        <v>3.27</v>
      </c>
    </row>
    <row r="189" customFormat="false" ht="15" hidden="false" customHeight="false" outlineLevel="0" collapsed="false">
      <c r="A189" s="0" t="n">
        <v>391</v>
      </c>
      <c r="B189" s="0" t="s">
        <v>162</v>
      </c>
      <c r="C189" s="1" t="n">
        <v>1681502.16</v>
      </c>
      <c r="D189" s="1" t="n">
        <v>0</v>
      </c>
      <c r="E189" s="1" t="n">
        <v>1409056.45</v>
      </c>
      <c r="F189" s="1" t="n">
        <v>254660.61</v>
      </c>
      <c r="G189" s="1" t="n">
        <v>0</v>
      </c>
      <c r="H189" s="1" t="n">
        <v>0</v>
      </c>
      <c r="I189" s="1" t="n">
        <v>83.8</v>
      </c>
      <c r="J189" s="1" t="n">
        <v>15.14</v>
      </c>
      <c r="K189" s="1" t="n">
        <v>1.06</v>
      </c>
    </row>
    <row r="190" customFormat="false" ht="15" hidden="false" customHeight="false" outlineLevel="0" collapsed="false">
      <c r="A190" s="0" t="n">
        <v>200</v>
      </c>
      <c r="B190" s="0" t="s">
        <v>163</v>
      </c>
      <c r="C190" s="1" t="n">
        <v>1506914.71</v>
      </c>
      <c r="D190" s="1" t="n">
        <v>0</v>
      </c>
      <c r="E190" s="1" t="n">
        <v>1506914.71</v>
      </c>
      <c r="F190" s="1" t="n">
        <v>804.75</v>
      </c>
      <c r="G190" s="1" t="n">
        <v>0</v>
      </c>
      <c r="H190" s="1" t="n">
        <v>0</v>
      </c>
      <c r="I190" s="1" t="n">
        <v>100</v>
      </c>
      <c r="J190" s="1" t="n">
        <v>0.05</v>
      </c>
      <c r="K190" s="1" t="n">
        <v>-0.05</v>
      </c>
    </row>
    <row r="191" customFormat="false" ht="15" hidden="false" customHeight="false" outlineLevel="0" collapsed="false">
      <c r="A191" s="0" t="n">
        <v>201</v>
      </c>
      <c r="B191" s="0" t="s">
        <v>164</v>
      </c>
      <c r="C191" s="1" t="n">
        <v>14852730.91</v>
      </c>
      <c r="D191" s="1" t="n">
        <v>0</v>
      </c>
      <c r="E191" s="1" t="n">
        <v>12530510.92</v>
      </c>
      <c r="F191" s="1" t="n">
        <v>2537854.12</v>
      </c>
      <c r="G191" s="1" t="n">
        <v>0</v>
      </c>
      <c r="H191" s="1" t="n">
        <v>0</v>
      </c>
      <c r="I191" s="1" t="n">
        <v>84.36</v>
      </c>
      <c r="J191" s="1" t="n">
        <v>17.09</v>
      </c>
      <c r="K191" s="1" t="n">
        <v>-1.45</v>
      </c>
    </row>
    <row r="192" customFormat="false" ht="15" hidden="false" customHeight="false" outlineLevel="0" collapsed="false">
      <c r="A192" s="0" t="n">
        <v>296</v>
      </c>
      <c r="B192" s="0" t="s">
        <v>457</v>
      </c>
      <c r="C192" s="1" t="n">
        <v>424550.96</v>
      </c>
      <c r="D192" s="1" t="n">
        <v>0</v>
      </c>
      <c r="E192" s="1" t="n">
        <v>424550.96</v>
      </c>
      <c r="F192" s="1" t="n">
        <v>22081.26</v>
      </c>
      <c r="G192" s="1" t="n">
        <v>1322.56</v>
      </c>
      <c r="H192" s="1" t="n">
        <v>0</v>
      </c>
      <c r="I192" s="1" t="n">
        <v>99.69</v>
      </c>
      <c r="J192" s="1" t="n">
        <v>5.2</v>
      </c>
      <c r="K192" s="1" t="n">
        <v>-4.89</v>
      </c>
    </row>
    <row r="193" customFormat="false" ht="15" hidden="false" customHeight="false" outlineLevel="0" collapsed="false">
      <c r="A193" s="0" t="n">
        <v>248</v>
      </c>
      <c r="B193" s="0" t="s">
        <v>459</v>
      </c>
      <c r="C193" s="1" t="n">
        <v>19987595.06</v>
      </c>
      <c r="D193" s="1" t="n">
        <v>0</v>
      </c>
      <c r="E193" s="1" t="n">
        <v>19987595.06</v>
      </c>
      <c r="F193" s="1" t="n">
        <v>760025.31</v>
      </c>
      <c r="G193" s="1" t="n">
        <v>805.61</v>
      </c>
      <c r="H193" s="1" t="n">
        <v>1.51</v>
      </c>
      <c r="I193" s="1" t="n">
        <v>100</v>
      </c>
      <c r="J193" s="1" t="n">
        <v>3.8</v>
      </c>
      <c r="K193" s="1" t="n">
        <v>-3.8</v>
      </c>
    </row>
    <row r="194" customFormat="false" ht="15" hidden="false" customHeight="false" outlineLevel="0" collapsed="false">
      <c r="A194" s="0" t="n">
        <v>202</v>
      </c>
      <c r="B194" s="0" t="s">
        <v>461</v>
      </c>
      <c r="C194" s="1" t="n">
        <v>3730669.73</v>
      </c>
      <c r="D194" s="1" t="n">
        <v>0</v>
      </c>
      <c r="E194" s="1" t="n">
        <v>2157650.67</v>
      </c>
      <c r="F194" s="1" t="n">
        <v>1526021.83</v>
      </c>
      <c r="G194" s="1" t="n">
        <v>28913.52</v>
      </c>
      <c r="H194" s="1" t="n">
        <v>6196.53</v>
      </c>
      <c r="I194" s="1" t="n">
        <v>57.06</v>
      </c>
      <c r="J194" s="1" t="n">
        <v>40.74</v>
      </c>
      <c r="K194" s="1" t="n">
        <v>2.2</v>
      </c>
    </row>
    <row r="195" customFormat="false" ht="15" hidden="false" customHeight="false" outlineLevel="0" collapsed="false">
      <c r="A195" s="0" t="n">
        <v>203</v>
      </c>
      <c r="B195" s="0" t="s">
        <v>165</v>
      </c>
      <c r="C195" s="1" t="n">
        <v>1746104.77</v>
      </c>
      <c r="D195" s="1" t="n">
        <v>0</v>
      </c>
      <c r="E195" s="1" t="n">
        <v>1571907.52</v>
      </c>
      <c r="F195" s="1" t="n">
        <v>150406.54</v>
      </c>
      <c r="G195" s="1" t="n">
        <v>7822.03</v>
      </c>
      <c r="H195" s="1" t="n">
        <v>0</v>
      </c>
      <c r="I195" s="1" t="n">
        <v>89.58</v>
      </c>
      <c r="J195" s="1" t="n">
        <v>8.61</v>
      </c>
      <c r="K195" s="1" t="n">
        <v>1.81</v>
      </c>
    </row>
    <row r="196" customFormat="false" ht="15" hidden="false" customHeight="false" outlineLevel="0" collapsed="false">
      <c r="A196" s="0" t="n">
        <v>204</v>
      </c>
      <c r="B196" s="0" t="s">
        <v>166</v>
      </c>
      <c r="C196" s="1" t="n">
        <v>2591162.08</v>
      </c>
      <c r="D196" s="1" t="n">
        <v>0</v>
      </c>
      <c r="E196" s="1" t="n">
        <v>2013327.11</v>
      </c>
      <c r="F196" s="1" t="n">
        <v>628888.06</v>
      </c>
      <c r="G196" s="1" t="n">
        <v>0</v>
      </c>
      <c r="H196" s="1" t="n">
        <v>0</v>
      </c>
      <c r="I196" s="1" t="n">
        <v>77.7</v>
      </c>
      <c r="J196" s="1" t="n">
        <v>24.27</v>
      </c>
      <c r="K196" s="1" t="n">
        <v>-1.97</v>
      </c>
    </row>
    <row r="197" customFormat="false" ht="15" hidden="false" customHeight="false" outlineLevel="0" collapsed="false">
      <c r="A197" s="0" t="n">
        <v>205</v>
      </c>
      <c r="B197" s="0" t="s">
        <v>167</v>
      </c>
      <c r="C197" s="1" t="n">
        <v>82889110.95</v>
      </c>
      <c r="D197" s="1" t="n">
        <v>0</v>
      </c>
      <c r="E197" s="1" t="n">
        <v>77585414.77</v>
      </c>
      <c r="F197" s="1" t="n">
        <v>2854010.72</v>
      </c>
      <c r="G197" s="1" t="n">
        <v>193020.28</v>
      </c>
      <c r="H197" s="1" t="n">
        <v>886080.04</v>
      </c>
      <c r="I197" s="1" t="n">
        <v>93.37</v>
      </c>
      <c r="J197" s="1" t="n">
        <v>2.37</v>
      </c>
      <c r="K197" s="1" t="n">
        <v>4.26</v>
      </c>
    </row>
    <row r="198" customFormat="false" ht="15" hidden="false" customHeight="false" outlineLevel="0" collapsed="false">
      <c r="A198" s="0" t="n">
        <v>207</v>
      </c>
      <c r="B198" s="0" t="s">
        <v>168</v>
      </c>
      <c r="C198" s="1" t="n">
        <v>7773315.67</v>
      </c>
      <c r="D198" s="1" t="n">
        <v>0</v>
      </c>
      <c r="E198" s="1" t="n">
        <v>7835008.94</v>
      </c>
      <c r="F198" s="1" t="n">
        <v>138718.15</v>
      </c>
      <c r="G198" s="1" t="n">
        <v>217327.92</v>
      </c>
      <c r="H198" s="1" t="n">
        <v>0</v>
      </c>
      <c r="I198" s="1" t="n">
        <v>98</v>
      </c>
      <c r="J198" s="1" t="n">
        <v>1.78</v>
      </c>
      <c r="K198" s="1" t="n">
        <v>0.22</v>
      </c>
    </row>
    <row r="199" customFormat="false" ht="15" hidden="false" customHeight="false" outlineLevel="0" collapsed="false">
      <c r="A199" s="0" t="n">
        <v>208</v>
      </c>
      <c r="B199" s="0" t="s">
        <v>169</v>
      </c>
      <c r="C199" s="1" t="n">
        <v>2348118.36</v>
      </c>
      <c r="D199" s="1" t="n">
        <v>0</v>
      </c>
      <c r="E199" s="1" t="n">
        <v>1529849.14</v>
      </c>
      <c r="F199" s="1" t="n">
        <v>903665.91</v>
      </c>
      <c r="G199" s="1" t="n">
        <v>0</v>
      </c>
      <c r="H199" s="1" t="n">
        <v>0</v>
      </c>
      <c r="I199" s="1" t="n">
        <v>65.15</v>
      </c>
      <c r="J199" s="1" t="n">
        <v>38.48</v>
      </c>
      <c r="K199" s="1" t="n">
        <v>-3.64</v>
      </c>
    </row>
    <row r="200" customFormat="false" ht="15" hidden="false" customHeight="false" outlineLevel="0" collapsed="false">
      <c r="A200" s="0" t="n">
        <v>209</v>
      </c>
      <c r="B200" s="0" t="s">
        <v>170</v>
      </c>
      <c r="C200" s="1" t="n">
        <v>2743680.73</v>
      </c>
      <c r="D200" s="1" t="n">
        <v>0</v>
      </c>
      <c r="E200" s="1" t="n">
        <v>1682764.69</v>
      </c>
      <c r="F200" s="1" t="n">
        <v>993105.15</v>
      </c>
      <c r="G200" s="1" t="n">
        <v>0</v>
      </c>
      <c r="H200" s="1" t="n">
        <v>0</v>
      </c>
      <c r="I200" s="1" t="n">
        <v>61.33</v>
      </c>
      <c r="J200" s="1" t="n">
        <v>36.2</v>
      </c>
      <c r="K200" s="1" t="n">
        <v>2.47</v>
      </c>
    </row>
    <row r="201" customFormat="false" ht="15" hidden="false" customHeight="false" outlineLevel="0" collapsed="false">
      <c r="A201" s="0" t="n">
        <v>210</v>
      </c>
      <c r="B201" s="0" t="s">
        <v>469</v>
      </c>
      <c r="C201" s="1" t="n">
        <v>802632.18</v>
      </c>
      <c r="D201" s="1" t="n">
        <v>0</v>
      </c>
      <c r="E201" s="1" t="n">
        <v>718260.8</v>
      </c>
      <c r="F201" s="1" t="n">
        <v>106649.28</v>
      </c>
      <c r="G201" s="1" t="n">
        <v>0</v>
      </c>
      <c r="H201" s="1" t="n">
        <v>0</v>
      </c>
      <c r="I201" s="1" t="n">
        <v>89.49</v>
      </c>
      <c r="J201" s="1" t="n">
        <v>13.29</v>
      </c>
      <c r="K201" s="1" t="n">
        <v>-2.78</v>
      </c>
    </row>
    <row r="202" customFormat="false" ht="15" hidden="false" customHeight="false" outlineLevel="0" collapsed="false">
      <c r="A202" s="0" t="n">
        <v>211</v>
      </c>
      <c r="B202" s="0" t="s">
        <v>471</v>
      </c>
      <c r="C202" s="1" t="n">
        <v>2231520.59</v>
      </c>
      <c r="D202" s="1" t="n">
        <v>0</v>
      </c>
      <c r="E202" s="1" t="n">
        <v>1869009.32</v>
      </c>
      <c r="F202" s="1" t="n">
        <v>82176.74</v>
      </c>
      <c r="G202" s="1" t="n">
        <v>0</v>
      </c>
      <c r="H202" s="1" t="n">
        <v>0</v>
      </c>
      <c r="I202" s="1" t="n">
        <v>83.76</v>
      </c>
      <c r="J202" s="1" t="n">
        <v>3.68</v>
      </c>
      <c r="K202" s="1" t="n">
        <v>12.56</v>
      </c>
    </row>
    <row r="203" customFormat="false" ht="15" hidden="false" customHeight="false" outlineLevel="0" collapsed="false">
      <c r="A203" s="0" t="n">
        <v>212</v>
      </c>
      <c r="B203" s="0" t="s">
        <v>473</v>
      </c>
      <c r="C203" s="1" t="n">
        <v>10676504.6</v>
      </c>
      <c r="D203" s="1" t="n">
        <v>0</v>
      </c>
      <c r="E203" s="1" t="n">
        <v>6811387.53</v>
      </c>
      <c r="F203" s="1" t="n">
        <v>4200461.37</v>
      </c>
      <c r="G203" s="1" t="n">
        <v>559297.42</v>
      </c>
      <c r="H203" s="1" t="n">
        <v>0</v>
      </c>
      <c r="I203" s="1" t="n">
        <v>58.56</v>
      </c>
      <c r="J203" s="1" t="n">
        <v>39.34</v>
      </c>
      <c r="K203" s="1" t="n">
        <v>2.1</v>
      </c>
    </row>
    <row r="204" customFormat="false" ht="15" hidden="false" customHeight="false" outlineLevel="0" collapsed="false">
      <c r="A204" s="0" t="n">
        <v>213</v>
      </c>
      <c r="B204" s="0" t="s">
        <v>475</v>
      </c>
      <c r="C204" s="1" t="n">
        <v>784299.25</v>
      </c>
      <c r="D204" s="1" t="n">
        <v>0</v>
      </c>
      <c r="E204" s="1" t="n">
        <v>720152.03</v>
      </c>
      <c r="F204" s="1" t="n">
        <v>18739.58</v>
      </c>
      <c r="G204" s="1" t="n">
        <v>0</v>
      </c>
      <c r="H204" s="1" t="n">
        <v>0</v>
      </c>
      <c r="I204" s="1" t="n">
        <v>91.82</v>
      </c>
      <c r="J204" s="1" t="n">
        <v>2.39</v>
      </c>
      <c r="K204" s="1" t="n">
        <v>5.79</v>
      </c>
    </row>
    <row r="205" customFormat="false" ht="15" hidden="false" customHeight="false" outlineLevel="0" collapsed="false">
      <c r="A205" s="0" t="n">
        <v>214</v>
      </c>
      <c r="B205" s="0" t="s">
        <v>171</v>
      </c>
      <c r="C205" s="1" t="n">
        <v>2428413.17</v>
      </c>
      <c r="D205" s="1" t="n">
        <v>0</v>
      </c>
      <c r="E205" s="1" t="n">
        <v>2427521.27</v>
      </c>
      <c r="F205" s="1" t="n">
        <v>3859.99</v>
      </c>
      <c r="G205" s="1" t="n">
        <v>0</v>
      </c>
      <c r="H205" s="1" t="n">
        <v>0</v>
      </c>
      <c r="I205" s="1" t="n">
        <v>99.96</v>
      </c>
      <c r="J205" s="1" t="n">
        <v>0.16</v>
      </c>
      <c r="K205" s="1" t="n">
        <v>-0.12</v>
      </c>
    </row>
    <row r="206" customFormat="false" ht="15" hidden="false" customHeight="false" outlineLevel="0" collapsed="false">
      <c r="A206" s="0" t="n">
        <v>392</v>
      </c>
      <c r="B206" s="0" t="s">
        <v>478</v>
      </c>
      <c r="C206" s="1" t="n">
        <v>951576.4</v>
      </c>
      <c r="D206" s="1" t="n">
        <v>0</v>
      </c>
      <c r="E206" s="1" t="n">
        <v>917675.18</v>
      </c>
      <c r="F206" s="1" t="n">
        <v>284.02</v>
      </c>
      <c r="G206" s="1" t="n">
        <v>26270.48</v>
      </c>
      <c r="H206" s="1" t="n">
        <v>0</v>
      </c>
      <c r="I206" s="1" t="n">
        <v>93.68</v>
      </c>
      <c r="J206" s="1" t="n">
        <v>0.03</v>
      </c>
      <c r="K206" s="1" t="n">
        <v>6.29</v>
      </c>
    </row>
    <row r="207" customFormat="false" ht="15" hidden="false" customHeight="false" outlineLevel="0" collapsed="false">
      <c r="A207" s="0" t="n">
        <v>215</v>
      </c>
      <c r="B207" s="0" t="s">
        <v>480</v>
      </c>
      <c r="C207" s="1" t="n">
        <v>799026.97</v>
      </c>
      <c r="D207" s="1" t="n">
        <v>0</v>
      </c>
      <c r="E207" s="1" t="n">
        <v>799026.97</v>
      </c>
      <c r="F207" s="1" t="n">
        <v>359.25</v>
      </c>
      <c r="G207" s="1" t="n">
        <v>0</v>
      </c>
      <c r="H207" s="1" t="n">
        <v>0</v>
      </c>
      <c r="I207" s="1" t="n">
        <v>100</v>
      </c>
      <c r="J207" s="1" t="n">
        <v>0.04</v>
      </c>
      <c r="K207" s="1" t="n">
        <v>-0.04</v>
      </c>
    </row>
    <row r="208" customFormat="false" ht="15" hidden="false" customHeight="false" outlineLevel="0" collapsed="false">
      <c r="A208" s="0" t="n">
        <v>216</v>
      </c>
      <c r="B208" s="0" t="s">
        <v>172</v>
      </c>
      <c r="C208" s="1" t="n">
        <v>1881753.75</v>
      </c>
      <c r="D208" s="1" t="n">
        <v>0</v>
      </c>
      <c r="E208" s="1" t="n">
        <v>1326962.69</v>
      </c>
      <c r="F208" s="1" t="n">
        <v>472840.96</v>
      </c>
      <c r="G208" s="1" t="n">
        <v>0</v>
      </c>
      <c r="H208" s="1" t="n">
        <v>11797.51</v>
      </c>
      <c r="I208" s="1" t="n">
        <v>70.52</v>
      </c>
      <c r="J208" s="1" t="n">
        <v>24.5</v>
      </c>
      <c r="K208" s="1" t="n">
        <v>4.98</v>
      </c>
    </row>
    <row r="209" customFormat="false" ht="15" hidden="false" customHeight="false" outlineLevel="0" collapsed="false">
      <c r="A209" s="0" t="n">
        <v>217</v>
      </c>
      <c r="B209" s="0" t="s">
        <v>483</v>
      </c>
      <c r="C209" s="1" t="n">
        <v>4521598.57</v>
      </c>
      <c r="D209" s="1" t="n">
        <v>0</v>
      </c>
      <c r="E209" s="1" t="n">
        <v>2914715.28</v>
      </c>
      <c r="F209" s="1" t="n">
        <v>1531990.56</v>
      </c>
      <c r="G209" s="1" t="n">
        <v>0</v>
      </c>
      <c r="H209" s="1" t="n">
        <v>0</v>
      </c>
      <c r="I209" s="1" t="n">
        <v>64.46</v>
      </c>
      <c r="J209" s="1" t="n">
        <v>33.88</v>
      </c>
      <c r="K209" s="1" t="n">
        <v>1.66</v>
      </c>
    </row>
    <row r="210" customFormat="false" ht="15" hidden="false" customHeight="false" outlineLevel="0" collapsed="false">
      <c r="A210" s="0" t="n">
        <v>294</v>
      </c>
      <c r="B210" s="0" t="s">
        <v>173</v>
      </c>
      <c r="C210" s="1" t="n">
        <v>1956251.49</v>
      </c>
      <c r="D210" s="1" t="n">
        <v>0</v>
      </c>
      <c r="E210" s="1" t="n">
        <v>1646849.75</v>
      </c>
      <c r="F210" s="1" t="n">
        <v>276894.15</v>
      </c>
      <c r="G210" s="1" t="n">
        <v>0</v>
      </c>
      <c r="H210" s="1" t="n">
        <v>640</v>
      </c>
      <c r="I210" s="1" t="n">
        <v>84.18</v>
      </c>
      <c r="J210" s="1" t="n">
        <v>14.12</v>
      </c>
      <c r="K210" s="1" t="n">
        <v>1.69</v>
      </c>
    </row>
    <row r="211" customFormat="false" ht="15" hidden="false" customHeight="false" outlineLevel="0" collapsed="false">
      <c r="A211" s="0" t="n">
        <v>218</v>
      </c>
      <c r="B211" s="0" t="s">
        <v>174</v>
      </c>
      <c r="C211" s="1" t="n">
        <v>43949728.57</v>
      </c>
      <c r="D211" s="1" t="n">
        <v>0</v>
      </c>
      <c r="E211" s="1" t="n">
        <v>32316429.76</v>
      </c>
      <c r="F211" s="1" t="n">
        <v>13729170.22</v>
      </c>
      <c r="G211" s="1" t="n">
        <v>2862577.43</v>
      </c>
      <c r="H211" s="1" t="n">
        <v>881374.7</v>
      </c>
      <c r="I211" s="1" t="n">
        <v>67.02</v>
      </c>
      <c r="J211" s="1" t="n">
        <v>29.23</v>
      </c>
      <c r="K211" s="1" t="n">
        <v>3.75</v>
      </c>
    </row>
    <row r="212" customFormat="false" ht="15" hidden="false" customHeight="false" outlineLevel="0" collapsed="false">
      <c r="A212" s="0" t="n">
        <v>298</v>
      </c>
      <c r="B212" s="0" t="s">
        <v>175</v>
      </c>
      <c r="C212" s="1" t="n">
        <v>2697164.87</v>
      </c>
      <c r="D212" s="1" t="n">
        <v>0</v>
      </c>
      <c r="E212" s="1" t="n">
        <v>1960637.18</v>
      </c>
      <c r="F212" s="1" t="n">
        <v>670097.39</v>
      </c>
      <c r="G212" s="1" t="n">
        <v>0</v>
      </c>
      <c r="H212" s="1" t="n">
        <v>0</v>
      </c>
      <c r="I212" s="1" t="n">
        <v>72.69</v>
      </c>
      <c r="J212" s="1" t="n">
        <v>24.84</v>
      </c>
      <c r="K212" s="1" t="n">
        <v>2.46</v>
      </c>
    </row>
    <row r="213" customFormat="false" ht="15" hidden="false" customHeight="false" outlineLevel="0" collapsed="false">
      <c r="A213" s="0" t="n">
        <v>219</v>
      </c>
      <c r="B213" s="0" t="s">
        <v>176</v>
      </c>
      <c r="C213" s="1" t="n">
        <v>4283953.2</v>
      </c>
      <c r="D213" s="1" t="n">
        <v>0</v>
      </c>
      <c r="E213" s="1" t="n">
        <v>4387487.7</v>
      </c>
      <c r="F213" s="1" t="n">
        <v>11607.98</v>
      </c>
      <c r="G213" s="1" t="n">
        <v>231802.13</v>
      </c>
      <c r="H213" s="1" t="n">
        <v>0</v>
      </c>
      <c r="I213" s="1" t="n">
        <v>97.01</v>
      </c>
      <c r="J213" s="1" t="n">
        <v>0.27</v>
      </c>
      <c r="K213" s="1" t="n">
        <v>2.72</v>
      </c>
    </row>
    <row r="214" customFormat="false" ht="15" hidden="false" customHeight="false" outlineLevel="0" collapsed="false">
      <c r="A214" s="0" t="n">
        <v>220</v>
      </c>
      <c r="B214" s="0" t="s">
        <v>177</v>
      </c>
      <c r="C214" s="1" t="n">
        <v>2314068.14</v>
      </c>
      <c r="D214" s="1" t="n">
        <v>0</v>
      </c>
      <c r="E214" s="1" t="n">
        <v>2403589.58</v>
      </c>
      <c r="F214" s="1" t="n">
        <v>3903.45</v>
      </c>
      <c r="G214" s="1" t="n">
        <v>95366.45</v>
      </c>
      <c r="H214" s="1" t="n">
        <v>0</v>
      </c>
      <c r="I214" s="1" t="n">
        <v>99.75</v>
      </c>
      <c r="J214" s="1" t="n">
        <v>0.17</v>
      </c>
      <c r="K214" s="1" t="n">
        <v>0.08</v>
      </c>
    </row>
    <row r="215" customFormat="false" ht="15" hidden="false" customHeight="false" outlineLevel="0" collapsed="false">
      <c r="A215" s="0" t="n">
        <v>221</v>
      </c>
      <c r="B215" s="0" t="s">
        <v>490</v>
      </c>
      <c r="C215" s="1" t="n">
        <v>4845517.51</v>
      </c>
      <c r="D215" s="1" t="n">
        <v>0</v>
      </c>
      <c r="E215" s="1" t="n">
        <v>4701392.32</v>
      </c>
      <c r="F215" s="1" t="n">
        <v>1122.38</v>
      </c>
      <c r="G215" s="1" t="n">
        <v>0</v>
      </c>
      <c r="H215" s="1" t="n">
        <v>0</v>
      </c>
      <c r="I215" s="1" t="n">
        <v>97.03</v>
      </c>
      <c r="J215" s="1" t="n">
        <v>0.02</v>
      </c>
      <c r="K215" s="1" t="n">
        <v>2.95</v>
      </c>
    </row>
    <row r="216" customFormat="false" ht="15" hidden="false" customHeight="false" outlineLevel="0" collapsed="false">
      <c r="A216" s="0" t="n">
        <v>222</v>
      </c>
      <c r="B216" s="0" t="s">
        <v>178</v>
      </c>
      <c r="C216" s="1" t="n">
        <v>654826</v>
      </c>
      <c r="D216" s="1" t="n">
        <v>0</v>
      </c>
      <c r="E216" s="1" t="n">
        <v>448315.55</v>
      </c>
      <c r="F216" s="1" t="n">
        <v>241379.62</v>
      </c>
      <c r="G216" s="1" t="n">
        <v>0</v>
      </c>
      <c r="H216" s="1" t="n">
        <v>0</v>
      </c>
      <c r="I216" s="1" t="n">
        <v>68.46</v>
      </c>
      <c r="J216" s="1" t="n">
        <v>36.86</v>
      </c>
      <c r="K216" s="1" t="n">
        <v>-5.32</v>
      </c>
    </row>
    <row r="217" customFormat="false" ht="15" hidden="false" customHeight="false" outlineLevel="0" collapsed="false">
      <c r="A217" s="0" t="n">
        <v>224</v>
      </c>
      <c r="B217" s="0" t="s">
        <v>179</v>
      </c>
      <c r="C217" s="1" t="n">
        <v>10489119.03</v>
      </c>
      <c r="D217" s="1" t="n">
        <v>0</v>
      </c>
      <c r="E217" s="1" t="n">
        <v>8889826.22</v>
      </c>
      <c r="F217" s="1" t="n">
        <v>1505174.47</v>
      </c>
      <c r="G217" s="1" t="n">
        <v>103102.85</v>
      </c>
      <c r="H217" s="1" t="n">
        <v>0</v>
      </c>
      <c r="I217" s="1" t="n">
        <v>83.77</v>
      </c>
      <c r="J217" s="1" t="n">
        <v>14.35</v>
      </c>
      <c r="K217" s="1" t="n">
        <v>1.88</v>
      </c>
    </row>
    <row r="218" customFormat="false" ht="15" hidden="false" customHeight="false" outlineLevel="0" collapsed="false">
      <c r="A218" s="0" t="n">
        <v>225</v>
      </c>
      <c r="B218" s="0" t="s">
        <v>180</v>
      </c>
      <c r="C218" s="1" t="n">
        <v>2491475.81</v>
      </c>
      <c r="D218" s="1" t="n">
        <v>0</v>
      </c>
      <c r="E218" s="1" t="n">
        <v>1991252.91</v>
      </c>
      <c r="F218" s="1" t="n">
        <v>504959.16</v>
      </c>
      <c r="G218" s="1" t="n">
        <v>0</v>
      </c>
      <c r="H218" s="1" t="n">
        <v>0</v>
      </c>
      <c r="I218" s="1" t="n">
        <v>79.92</v>
      </c>
      <c r="J218" s="1" t="n">
        <v>20.27</v>
      </c>
      <c r="K218" s="1" t="n">
        <v>-0.19</v>
      </c>
    </row>
    <row r="219" customFormat="false" ht="15" hidden="false" customHeight="false" outlineLevel="0" collapsed="false">
      <c r="A219" s="0" t="n">
        <v>226</v>
      </c>
      <c r="B219" s="0" t="s">
        <v>181</v>
      </c>
      <c r="C219" s="1" t="n">
        <v>8766944.05</v>
      </c>
      <c r="D219" s="1" t="n">
        <v>0</v>
      </c>
      <c r="E219" s="1" t="n">
        <v>7993150.19</v>
      </c>
      <c r="F219" s="1" t="n">
        <v>295364.27</v>
      </c>
      <c r="G219" s="1" t="n">
        <v>19003.37</v>
      </c>
      <c r="H219" s="1" t="n">
        <v>0</v>
      </c>
      <c r="I219" s="1" t="n">
        <v>90.96</v>
      </c>
      <c r="J219" s="1" t="n">
        <v>3.37</v>
      </c>
      <c r="K219" s="1" t="n">
        <v>5.67</v>
      </c>
    </row>
    <row r="220" customFormat="false" ht="15" hidden="false" customHeight="false" outlineLevel="0" collapsed="false">
      <c r="A220" s="0" t="n">
        <v>227</v>
      </c>
      <c r="B220" s="0" t="s">
        <v>182</v>
      </c>
      <c r="C220" s="1" t="n">
        <v>2219580.14</v>
      </c>
      <c r="D220" s="1" t="n">
        <v>0</v>
      </c>
      <c r="E220" s="1" t="n">
        <v>1920545.55</v>
      </c>
      <c r="F220" s="1" t="n">
        <v>453745.73</v>
      </c>
      <c r="G220" s="1" t="n">
        <v>158177.85</v>
      </c>
      <c r="H220" s="1" t="n">
        <v>12926.97</v>
      </c>
      <c r="I220" s="1" t="n">
        <v>79.4</v>
      </c>
      <c r="J220" s="1" t="n">
        <v>19.86</v>
      </c>
      <c r="K220" s="1" t="n">
        <v>0.74</v>
      </c>
    </row>
    <row r="221" customFormat="false" ht="15" hidden="false" customHeight="false" outlineLevel="0" collapsed="false">
      <c r="A221" s="0" t="n">
        <v>393</v>
      </c>
      <c r="B221" s="0" t="s">
        <v>497</v>
      </c>
      <c r="C221" s="1" t="n">
        <v>520292.37</v>
      </c>
      <c r="D221" s="1" t="n">
        <v>0</v>
      </c>
      <c r="E221" s="1" t="n">
        <v>505803.32</v>
      </c>
      <c r="F221" s="1" t="n">
        <v>19.7</v>
      </c>
      <c r="G221" s="1" t="n">
        <v>5363.4</v>
      </c>
      <c r="H221" s="1" t="n">
        <v>0</v>
      </c>
      <c r="I221" s="1" t="n">
        <v>96.18</v>
      </c>
      <c r="J221" s="1" t="n">
        <v>0</v>
      </c>
      <c r="K221" s="1" t="n">
        <v>3.81</v>
      </c>
    </row>
    <row r="222" customFormat="false" ht="15" hidden="false" customHeight="false" outlineLevel="0" collapsed="false">
      <c r="A222" s="0" t="n">
        <v>229</v>
      </c>
      <c r="B222" s="0" t="s">
        <v>184</v>
      </c>
      <c r="C222" s="1" t="n">
        <v>70169621.28</v>
      </c>
      <c r="D222" s="1" t="n">
        <v>0</v>
      </c>
      <c r="E222" s="1" t="n">
        <v>45729239.16</v>
      </c>
      <c r="F222" s="1" t="n">
        <v>23758283.62</v>
      </c>
      <c r="G222" s="1" t="n">
        <v>0</v>
      </c>
      <c r="H222" s="1" t="n">
        <v>0</v>
      </c>
      <c r="I222" s="1" t="n">
        <v>65.17</v>
      </c>
      <c r="J222" s="1" t="n">
        <v>33.86</v>
      </c>
      <c r="K222" s="1" t="n">
        <v>0.97</v>
      </c>
    </row>
    <row r="223" customFormat="false" ht="15" hidden="false" customHeight="false" outlineLevel="0" collapsed="false">
      <c r="A223" s="0" t="n">
        <v>230</v>
      </c>
      <c r="B223" s="0" t="s">
        <v>185</v>
      </c>
      <c r="C223" s="1" t="n">
        <v>3516499.08</v>
      </c>
      <c r="D223" s="1" t="n">
        <v>0</v>
      </c>
      <c r="E223" s="1" t="n">
        <v>2692339.25</v>
      </c>
      <c r="F223" s="1" t="n">
        <v>1050770.84</v>
      </c>
      <c r="G223" s="1" t="n">
        <v>0</v>
      </c>
      <c r="H223" s="1" t="n">
        <v>0</v>
      </c>
      <c r="I223" s="1" t="n">
        <v>76.56</v>
      </c>
      <c r="J223" s="1" t="n">
        <v>29.88</v>
      </c>
      <c r="K223" s="1" t="n">
        <v>-6.44</v>
      </c>
    </row>
    <row r="224" customFormat="false" ht="15" hidden="false" customHeight="false" outlineLevel="0" collapsed="false">
      <c r="A224" s="0" t="n">
        <v>231</v>
      </c>
      <c r="B224" s="0" t="s">
        <v>186</v>
      </c>
      <c r="C224" s="1" t="n">
        <v>6814177.85</v>
      </c>
      <c r="D224" s="1" t="n">
        <v>0</v>
      </c>
      <c r="E224" s="1" t="n">
        <v>4438782.6</v>
      </c>
      <c r="F224" s="1" t="n">
        <v>2112823.04</v>
      </c>
      <c r="G224" s="1" t="n">
        <v>0</v>
      </c>
      <c r="H224" s="1" t="n">
        <v>0</v>
      </c>
      <c r="I224" s="1" t="n">
        <v>65.14</v>
      </c>
      <c r="J224" s="1" t="n">
        <v>31.01</v>
      </c>
      <c r="K224" s="1" t="n">
        <v>3.85</v>
      </c>
    </row>
    <row r="225" customFormat="false" ht="15" hidden="false" customHeight="false" outlineLevel="0" collapsed="false">
      <c r="A225" s="0" t="n">
        <v>232</v>
      </c>
      <c r="B225" s="0" t="s">
        <v>502</v>
      </c>
      <c r="C225" s="1" t="n">
        <v>3109264.7</v>
      </c>
      <c r="D225" s="1" t="n">
        <v>0</v>
      </c>
      <c r="E225" s="1" t="n">
        <v>2491877.13</v>
      </c>
      <c r="F225" s="1" t="n">
        <v>631618.5</v>
      </c>
      <c r="G225" s="1" t="n">
        <v>0</v>
      </c>
      <c r="H225" s="1" t="n">
        <v>0</v>
      </c>
      <c r="I225" s="1" t="n">
        <v>80.14</v>
      </c>
      <c r="J225" s="1" t="n">
        <v>20.31</v>
      </c>
      <c r="K225" s="1" t="n">
        <v>-0.46</v>
      </c>
    </row>
    <row r="226" customFormat="false" ht="15" hidden="false" customHeight="false" outlineLevel="0" collapsed="false">
      <c r="A226" s="0" t="n">
        <v>233</v>
      </c>
      <c r="B226" s="0" t="s">
        <v>504</v>
      </c>
      <c r="C226" s="1" t="n">
        <v>792863.57</v>
      </c>
      <c r="D226" s="1" t="n">
        <v>0</v>
      </c>
      <c r="E226" s="1" t="n">
        <v>640733.86</v>
      </c>
      <c r="F226" s="1" t="n">
        <v>235633.88</v>
      </c>
      <c r="G226" s="1" t="n">
        <v>0</v>
      </c>
      <c r="H226" s="1" t="n">
        <v>0</v>
      </c>
      <c r="I226" s="1" t="n">
        <v>80.81</v>
      </c>
      <c r="J226" s="1" t="n">
        <v>29.72</v>
      </c>
      <c r="K226" s="1" t="n">
        <v>-10.53</v>
      </c>
    </row>
    <row r="227" customFormat="false" ht="15" hidden="false" customHeight="false" outlineLevel="0" collapsed="false">
      <c r="A227" s="0" t="n">
        <v>234</v>
      </c>
      <c r="B227" s="0" t="s">
        <v>187</v>
      </c>
      <c r="C227" s="1" t="n">
        <v>1454568.18</v>
      </c>
      <c r="D227" s="1" t="n">
        <v>0</v>
      </c>
      <c r="E227" s="1" t="n">
        <v>1298025.8</v>
      </c>
      <c r="F227" s="1" t="n">
        <v>168043.01</v>
      </c>
      <c r="G227" s="1" t="n">
        <v>0</v>
      </c>
      <c r="H227" s="1" t="n">
        <v>11828.65</v>
      </c>
      <c r="I227" s="1" t="n">
        <v>89.24</v>
      </c>
      <c r="J227" s="1" t="n">
        <v>10.74</v>
      </c>
      <c r="K227" s="1" t="n">
        <v>0.02</v>
      </c>
    </row>
    <row r="228" customFormat="false" ht="15" hidden="false" customHeight="false" outlineLevel="0" collapsed="false">
      <c r="A228" s="0" t="n">
        <v>235</v>
      </c>
      <c r="B228" s="0" t="s">
        <v>188</v>
      </c>
      <c r="C228" s="1" t="n">
        <v>1478246.34</v>
      </c>
      <c r="D228" s="1" t="n">
        <v>0</v>
      </c>
      <c r="E228" s="1" t="n">
        <v>1142054.52</v>
      </c>
      <c r="F228" s="1" t="n">
        <v>347825.08</v>
      </c>
      <c r="G228" s="1" t="n">
        <v>0</v>
      </c>
      <c r="H228" s="1" t="n">
        <v>3656</v>
      </c>
      <c r="I228" s="1" t="n">
        <v>77.26</v>
      </c>
      <c r="J228" s="1" t="n">
        <v>23.28</v>
      </c>
      <c r="K228" s="1" t="n">
        <v>-0.54</v>
      </c>
    </row>
    <row r="229" customFormat="false" ht="15" hidden="false" customHeight="false" outlineLevel="0" collapsed="false">
      <c r="A229" s="0" t="n">
        <v>279</v>
      </c>
      <c r="B229" s="0" t="s">
        <v>189</v>
      </c>
      <c r="C229" s="1" t="n">
        <v>3033499.25</v>
      </c>
      <c r="D229" s="1" t="n">
        <v>0</v>
      </c>
      <c r="E229" s="1" t="n">
        <v>3033499.25</v>
      </c>
      <c r="F229" s="1" t="n">
        <v>1016535.79</v>
      </c>
      <c r="G229" s="1" t="n">
        <v>24538.21</v>
      </c>
      <c r="H229" s="1" t="n">
        <v>4309.16</v>
      </c>
      <c r="I229" s="1" t="n">
        <v>99.19</v>
      </c>
      <c r="J229" s="1" t="n">
        <v>33.37</v>
      </c>
      <c r="K229" s="1" t="n">
        <v>-32.56</v>
      </c>
    </row>
    <row r="230" customFormat="false" ht="15" hidden="false" customHeight="false" outlineLevel="0" collapsed="false">
      <c r="A230" s="0" t="n">
        <v>236</v>
      </c>
      <c r="B230" s="0" t="s">
        <v>190</v>
      </c>
      <c r="C230" s="1" t="n">
        <v>1278105.5</v>
      </c>
      <c r="D230" s="1" t="n">
        <v>0</v>
      </c>
      <c r="E230" s="1" t="n">
        <v>808528.8</v>
      </c>
      <c r="F230" s="1" t="n">
        <v>466430.2</v>
      </c>
      <c r="G230" s="1" t="n">
        <v>0</v>
      </c>
      <c r="H230" s="1" t="n">
        <v>0</v>
      </c>
      <c r="I230" s="1" t="n">
        <v>63.26</v>
      </c>
      <c r="J230" s="1" t="n">
        <v>36.49</v>
      </c>
      <c r="K230" s="1" t="n">
        <v>0.25</v>
      </c>
    </row>
    <row r="231" customFormat="false" ht="15" hidden="false" customHeight="false" outlineLevel="0" collapsed="false">
      <c r="A231" s="0" t="n">
        <v>237</v>
      </c>
      <c r="B231" s="0" t="s">
        <v>191</v>
      </c>
      <c r="C231" s="1" t="n">
        <v>33813213.87</v>
      </c>
      <c r="D231" s="1" t="n">
        <v>0</v>
      </c>
      <c r="E231" s="1" t="n">
        <v>26278957.64</v>
      </c>
      <c r="F231" s="1" t="n">
        <v>6582231.21</v>
      </c>
      <c r="G231" s="1" t="n">
        <v>0</v>
      </c>
      <c r="H231" s="1" t="n">
        <v>0</v>
      </c>
      <c r="I231" s="1" t="n">
        <v>77.72</v>
      </c>
      <c r="J231" s="1" t="n">
        <v>19.47</v>
      </c>
      <c r="K231" s="1" t="n">
        <v>2.82</v>
      </c>
    </row>
    <row r="232" customFormat="false" ht="15" hidden="false" customHeight="false" outlineLevel="0" collapsed="false">
      <c r="A232" s="0" t="n">
        <v>238</v>
      </c>
      <c r="B232" s="0" t="s">
        <v>511</v>
      </c>
      <c r="C232" s="1" t="n">
        <v>1230437.06</v>
      </c>
      <c r="D232" s="1" t="n">
        <v>0</v>
      </c>
      <c r="E232" s="1" t="n">
        <v>959219.94</v>
      </c>
      <c r="F232" s="1" t="n">
        <v>305561.32</v>
      </c>
      <c r="G232" s="1" t="n">
        <v>28279.63</v>
      </c>
      <c r="H232" s="1" t="n">
        <v>0</v>
      </c>
      <c r="I232" s="1" t="n">
        <v>75.66</v>
      </c>
      <c r="J232" s="1" t="n">
        <v>24.83</v>
      </c>
      <c r="K232" s="1" t="n">
        <v>-0.49</v>
      </c>
    </row>
    <row r="233" customFormat="false" ht="15" hidden="false" customHeight="false" outlineLevel="0" collapsed="false">
      <c r="A233" s="0" t="n">
        <v>239</v>
      </c>
      <c r="B233" s="0" t="s">
        <v>192</v>
      </c>
      <c r="C233" s="1" t="n">
        <v>1597431.51</v>
      </c>
      <c r="D233" s="1" t="n">
        <v>0</v>
      </c>
      <c r="E233" s="1" t="n">
        <v>1469623.49</v>
      </c>
      <c r="F233" s="1" t="n">
        <v>66328.78</v>
      </c>
      <c r="G233" s="1" t="n">
        <v>0</v>
      </c>
      <c r="H233" s="1" t="n">
        <v>0</v>
      </c>
      <c r="I233" s="1" t="n">
        <v>92</v>
      </c>
      <c r="J233" s="1" t="n">
        <v>4.15</v>
      </c>
      <c r="K233" s="1" t="n">
        <v>3.85</v>
      </c>
    </row>
    <row r="234" customFormat="false" ht="15" hidden="false" customHeight="false" outlineLevel="0" collapsed="false">
      <c r="A234" s="0" t="n">
        <v>240</v>
      </c>
      <c r="B234" s="0" t="s">
        <v>514</v>
      </c>
      <c r="C234" s="1" t="n">
        <v>3399923.46</v>
      </c>
      <c r="D234" s="1" t="n">
        <v>0</v>
      </c>
      <c r="E234" s="1" t="n">
        <v>2933658.24</v>
      </c>
      <c r="F234" s="1" t="n">
        <v>347281.46</v>
      </c>
      <c r="G234" s="1" t="n">
        <v>0</v>
      </c>
      <c r="H234" s="1" t="n">
        <v>0</v>
      </c>
      <c r="I234" s="1" t="n">
        <v>86.29</v>
      </c>
      <c r="J234" s="1" t="n">
        <v>10.21</v>
      </c>
      <c r="K234" s="1" t="n">
        <v>3.5</v>
      </c>
    </row>
    <row r="235" customFormat="false" ht="15" hidden="false" customHeight="false" outlineLevel="0" collapsed="false">
      <c r="A235" s="0" t="n">
        <v>284</v>
      </c>
      <c r="B235" s="0" t="s">
        <v>516</v>
      </c>
      <c r="C235" s="1" t="n">
        <v>1421229.34</v>
      </c>
      <c r="D235" s="1" t="n">
        <v>0</v>
      </c>
      <c r="E235" s="1" t="n">
        <v>1367683.12</v>
      </c>
      <c r="F235" s="1" t="n">
        <v>52829.75</v>
      </c>
      <c r="G235" s="1" t="n">
        <v>0</v>
      </c>
      <c r="H235" s="1" t="n">
        <v>0</v>
      </c>
      <c r="I235" s="1" t="n">
        <v>96.23</v>
      </c>
      <c r="J235" s="1" t="n">
        <v>3.72</v>
      </c>
      <c r="K235" s="1" t="n">
        <v>0.05</v>
      </c>
    </row>
    <row r="236" customFormat="false" ht="15" hidden="false" customHeight="false" outlineLevel="0" collapsed="false">
      <c r="A236" s="0" t="n">
        <v>241</v>
      </c>
      <c r="B236" s="0" t="s">
        <v>518</v>
      </c>
      <c r="C236" s="1" t="n">
        <v>10960897.09</v>
      </c>
      <c r="D236" s="1" t="n">
        <v>0</v>
      </c>
      <c r="E236" s="1" t="n">
        <v>8790227.79</v>
      </c>
      <c r="F236" s="1" t="n">
        <v>2049410.27</v>
      </c>
      <c r="G236" s="1" t="n">
        <v>0</v>
      </c>
      <c r="H236" s="1" t="n">
        <v>11292.39</v>
      </c>
      <c r="I236" s="1" t="n">
        <v>80.2</v>
      </c>
      <c r="J236" s="1" t="n">
        <v>18.59</v>
      </c>
      <c r="K236" s="1" t="n">
        <v>1.21</v>
      </c>
    </row>
    <row r="237" customFormat="false" ht="15" hidden="false" customHeight="false" outlineLevel="0" collapsed="false">
      <c r="A237" s="0" t="n">
        <v>243</v>
      </c>
      <c r="B237" s="0" t="s">
        <v>193</v>
      </c>
      <c r="C237" s="1" t="n">
        <v>4251004.98</v>
      </c>
      <c r="D237" s="1" t="n">
        <v>0</v>
      </c>
      <c r="E237" s="1" t="n">
        <v>3477545.97</v>
      </c>
      <c r="F237" s="1" t="n">
        <v>492294.21</v>
      </c>
      <c r="G237" s="1" t="n">
        <v>0</v>
      </c>
      <c r="H237" s="1" t="n">
        <v>0</v>
      </c>
      <c r="I237" s="1" t="n">
        <v>81.81</v>
      </c>
      <c r="J237" s="1" t="n">
        <v>11.58</v>
      </c>
      <c r="K237" s="1" t="n">
        <v>6.61</v>
      </c>
    </row>
    <row r="238" customFormat="false" ht="15" hidden="false" customHeight="false" outlineLevel="0" collapsed="false">
      <c r="A238" s="0" t="n">
        <v>244</v>
      </c>
      <c r="B238" s="0" t="s">
        <v>194</v>
      </c>
      <c r="C238" s="1" t="n">
        <v>1104371.11</v>
      </c>
      <c r="D238" s="1" t="n">
        <v>0</v>
      </c>
      <c r="E238" s="1" t="n">
        <v>971506.72</v>
      </c>
      <c r="F238" s="1" t="n">
        <v>165108.62</v>
      </c>
      <c r="G238" s="1" t="n">
        <v>0</v>
      </c>
      <c r="H238" s="1" t="n">
        <v>14798.96</v>
      </c>
      <c r="I238" s="1" t="n">
        <v>87.97</v>
      </c>
      <c r="J238" s="1" t="n">
        <v>13.61</v>
      </c>
      <c r="K238" s="1" t="n">
        <v>-1.58</v>
      </c>
    </row>
    <row r="239" customFormat="false" ht="15" hidden="false" customHeight="false" outlineLevel="0" collapsed="false">
      <c r="A239" s="0" t="n">
        <v>394</v>
      </c>
      <c r="B239" s="0" t="s">
        <v>195</v>
      </c>
      <c r="C239" s="1" t="n">
        <v>80718680.22</v>
      </c>
      <c r="D239" s="1" t="n">
        <v>0</v>
      </c>
      <c r="E239" s="1" t="n">
        <v>64414667.02</v>
      </c>
      <c r="F239" s="1" t="n">
        <v>15229953.58</v>
      </c>
      <c r="G239" s="1" t="n">
        <v>0</v>
      </c>
      <c r="H239" s="1" t="n">
        <v>0</v>
      </c>
      <c r="I239" s="1" t="n">
        <v>79.8</v>
      </c>
      <c r="J239" s="1" t="n">
        <v>18.87</v>
      </c>
      <c r="K239" s="1" t="n">
        <v>1.33</v>
      </c>
    </row>
    <row r="240" customFormat="false" ht="15" hidden="false" customHeight="false" outlineLevel="0" collapsed="false">
      <c r="A240" s="0" t="n">
        <v>245</v>
      </c>
      <c r="B240" s="0" t="s">
        <v>523</v>
      </c>
      <c r="C240" s="1" t="n">
        <v>1129989.52</v>
      </c>
      <c r="D240" s="1" t="n">
        <v>0</v>
      </c>
      <c r="E240" s="1" t="n">
        <v>1139960.06</v>
      </c>
      <c r="F240" s="1" t="n">
        <v>182966.31</v>
      </c>
      <c r="G240" s="1" t="n">
        <v>121942.4</v>
      </c>
      <c r="H240" s="1" t="n">
        <v>0</v>
      </c>
      <c r="I240" s="1" t="n">
        <v>90.09</v>
      </c>
      <c r="J240" s="1" t="n">
        <v>16.19</v>
      </c>
      <c r="K240" s="1" t="n">
        <v>-6.28</v>
      </c>
    </row>
    <row r="241" customFormat="false" ht="15" hidden="false" customHeight="false" outlineLevel="0" collapsed="false">
      <c r="A241" s="0" t="n">
        <v>246</v>
      </c>
      <c r="B241" s="0" t="s">
        <v>196</v>
      </c>
      <c r="C241" s="1" t="n">
        <v>5847183.98</v>
      </c>
      <c r="D241" s="1" t="n">
        <v>0</v>
      </c>
      <c r="E241" s="1" t="n">
        <v>5074432.02</v>
      </c>
      <c r="F241" s="1" t="n">
        <v>1340469.56</v>
      </c>
      <c r="G241" s="1" t="n">
        <v>22247.15</v>
      </c>
      <c r="H241" s="1" t="n">
        <v>0</v>
      </c>
      <c r="I241" s="1" t="n">
        <v>86.4</v>
      </c>
      <c r="J241" s="1" t="n">
        <v>22.92</v>
      </c>
      <c r="K241" s="1" t="n">
        <v>-9.33</v>
      </c>
    </row>
    <row r="242" customFormat="false" ht="15" hidden="false" customHeight="false" outlineLevel="0" collapsed="false">
      <c r="A242" s="0" t="n">
        <v>247</v>
      </c>
      <c r="B242" s="0" t="s">
        <v>197</v>
      </c>
      <c r="C242" s="1" t="n">
        <v>4051598.09</v>
      </c>
      <c r="D242" s="1" t="n">
        <v>0</v>
      </c>
      <c r="E242" s="1" t="n">
        <v>3420986.67</v>
      </c>
      <c r="F242" s="1" t="n">
        <v>623904.85</v>
      </c>
      <c r="G242" s="1" t="n">
        <v>0</v>
      </c>
      <c r="H242" s="1" t="n">
        <v>0</v>
      </c>
      <c r="I242" s="1" t="n">
        <v>84.44</v>
      </c>
      <c r="J242" s="1" t="n">
        <v>15.4</v>
      </c>
      <c r="K242" s="1" t="n">
        <v>0.17</v>
      </c>
    </row>
    <row r="243" customFormat="false" ht="15" hidden="false" customHeight="false" outlineLevel="0" collapsed="false">
      <c r="A243" s="0" t="n">
        <v>282</v>
      </c>
      <c r="B243" s="0" t="s">
        <v>527</v>
      </c>
      <c r="C243" s="1" t="n">
        <v>3299944.54</v>
      </c>
      <c r="D243" s="1" t="n">
        <v>0</v>
      </c>
      <c r="E243" s="1" t="n">
        <v>1716647.62</v>
      </c>
      <c r="F243" s="1" t="n">
        <v>1677981.07</v>
      </c>
      <c r="G243" s="1" t="n">
        <v>0</v>
      </c>
      <c r="H243" s="1" t="n">
        <v>0</v>
      </c>
      <c r="I243" s="1" t="n">
        <v>52.02</v>
      </c>
      <c r="J243" s="1" t="n">
        <v>50.85</v>
      </c>
      <c r="K243" s="1" t="n">
        <v>-2.87</v>
      </c>
    </row>
    <row r="244" customFormat="false" ht="15" hidden="false" customHeight="false" outlineLevel="0" collapsed="false">
      <c r="A244" s="0" t="n">
        <v>395</v>
      </c>
      <c r="B244" s="0" t="s">
        <v>198</v>
      </c>
      <c r="C244" s="1" t="n">
        <v>2591887.99</v>
      </c>
      <c r="D244" s="1" t="n">
        <v>0</v>
      </c>
      <c r="E244" s="1" t="n">
        <v>1748166.42</v>
      </c>
      <c r="F244" s="1" t="n">
        <v>804618.93</v>
      </c>
      <c r="G244" s="1" t="n">
        <v>0</v>
      </c>
      <c r="H244" s="1" t="n">
        <v>0</v>
      </c>
      <c r="I244" s="1" t="n">
        <v>67.45</v>
      </c>
      <c r="J244" s="1" t="n">
        <v>31.04</v>
      </c>
      <c r="K244" s="1" t="n">
        <v>1.51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E3" activeCellId="0" sqref="E3"/>
    </sheetView>
  </sheetViews>
  <sheetFormatPr defaultRowHeight="15"/>
  <cols>
    <col collapsed="false" hidden="false" max="1" min="1" style="0" width="13.1740890688259"/>
    <col collapsed="false" hidden="false" max="2" min="2" style="0" width="28.9230769230769"/>
    <col collapsed="false" hidden="false" max="3" min="3" style="0" width="14.4615384615385"/>
    <col collapsed="false" hidden="false" max="4" min="4" style="1" width="15.9595141700405"/>
    <col collapsed="false" hidden="false" max="5" min="5" style="1" width="20.7813765182186"/>
    <col collapsed="false" hidden="false" max="6" min="6" style="1" width="21.2105263157895"/>
    <col collapsed="false" hidden="false" max="7" min="7" style="1" width="15.5303643724696"/>
    <col collapsed="false" hidden="false" max="8" min="8" style="1" width="28.4939271255061"/>
    <col collapsed="false" hidden="false" max="9" min="9" style="1" width="42.4210526315789"/>
    <col collapsed="false" hidden="false" max="10" min="10" style="1" width="10.6032388663968"/>
    <col collapsed="false" hidden="false" max="1025" min="11" style="0" width="8.57085020242915"/>
  </cols>
  <sheetData>
    <row r="1" customFormat="false" ht="15" hidden="false" customHeight="false" outlineLevel="0" collapsed="false">
      <c r="A1" s="0" t="s">
        <v>20</v>
      </c>
      <c r="B1" s="0" t="s">
        <v>21</v>
      </c>
      <c r="C1" s="0" t="s">
        <v>540</v>
      </c>
      <c r="D1" s="1" t="s">
        <v>541</v>
      </c>
      <c r="E1" s="1" t="s">
        <v>542</v>
      </c>
      <c r="F1" s="1" t="s">
        <v>543</v>
      </c>
      <c r="G1" s="1" t="s">
        <v>544</v>
      </c>
      <c r="H1" s="1" t="s">
        <v>545</v>
      </c>
      <c r="I1" s="1" t="s">
        <v>546</v>
      </c>
      <c r="J1" s="1" t="s">
        <v>201</v>
      </c>
    </row>
    <row r="2" customFormat="false" ht="15" hidden="false" customHeight="false" outlineLevel="0" collapsed="false">
      <c r="A2" s="0" t="n">
        <v>386</v>
      </c>
      <c r="B2" s="0" t="s">
        <v>25</v>
      </c>
      <c r="C2" s="0" t="n">
        <v>2016</v>
      </c>
      <c r="D2" s="1" t="n">
        <v>3594737.08</v>
      </c>
      <c r="E2" s="1" t="n">
        <v>14801006.5</v>
      </c>
      <c r="F2" s="1" t="n">
        <v>8457913.1</v>
      </c>
      <c r="G2" s="1" t="n">
        <v>3940296.86</v>
      </c>
      <c r="H2" s="1" t="n">
        <v>18395743.58</v>
      </c>
      <c r="I2" s="1" t="n">
        <v>4517616.24</v>
      </c>
      <c r="J2" s="1" t="n">
        <v>24.56</v>
      </c>
    </row>
    <row r="3" customFormat="false" ht="15" hidden="false" customHeight="false" outlineLevel="0" collapsed="false">
      <c r="A3" s="0" t="n">
        <v>1</v>
      </c>
      <c r="B3" s="0" t="s">
        <v>26</v>
      </c>
      <c r="C3" s="0" t="n">
        <v>2016</v>
      </c>
      <c r="D3" s="1" t="n">
        <v>4231200.5</v>
      </c>
      <c r="E3" s="1" t="n">
        <v>21459148.81</v>
      </c>
      <c r="F3" s="1" t="n">
        <v>7349203.7</v>
      </c>
      <c r="G3" s="1" t="n">
        <v>1002162.26</v>
      </c>
      <c r="H3" s="1" t="n">
        <v>25690349.31</v>
      </c>
      <c r="I3" s="1" t="n">
        <v>6347041.44</v>
      </c>
      <c r="J3" s="1" t="n">
        <v>24.71</v>
      </c>
    </row>
    <row r="4" customFormat="false" ht="15" hidden="false" customHeight="false" outlineLevel="0" collapsed="false">
      <c r="A4" s="0" t="n">
        <v>249</v>
      </c>
      <c r="B4" s="0" t="s">
        <v>27</v>
      </c>
      <c r="C4" s="0" t="n">
        <v>2016</v>
      </c>
      <c r="D4" s="1" t="n">
        <v>6303334.16</v>
      </c>
      <c r="E4" s="1" t="n">
        <v>29962579.16</v>
      </c>
      <c r="F4" s="1" t="n">
        <v>13295726.59</v>
      </c>
      <c r="G4" s="1" t="n">
        <v>2558393.2</v>
      </c>
      <c r="H4" s="1" t="n">
        <v>36265913.32</v>
      </c>
      <c r="I4" s="1" t="n">
        <v>10737333.39</v>
      </c>
      <c r="J4" s="1" t="n">
        <v>29.61</v>
      </c>
    </row>
    <row r="5" customFormat="false" ht="15" hidden="false" customHeight="false" outlineLevel="0" collapsed="false">
      <c r="A5" s="0" t="n">
        <v>2</v>
      </c>
      <c r="B5" s="0" t="s">
        <v>28</v>
      </c>
      <c r="C5" s="0" t="n">
        <v>2016</v>
      </c>
      <c r="D5" s="1" t="n">
        <v>397670.32</v>
      </c>
      <c r="E5" s="1" t="n">
        <v>9815819.06</v>
      </c>
      <c r="F5" s="1" t="n">
        <v>1899518.53</v>
      </c>
      <c r="G5" s="1" t="n">
        <v>-812328.26</v>
      </c>
      <c r="H5" s="1" t="n">
        <v>10213489.38</v>
      </c>
      <c r="I5" s="1" t="n">
        <v>2711846.79</v>
      </c>
      <c r="J5" s="1" t="n">
        <v>26.55</v>
      </c>
    </row>
    <row r="6" customFormat="false" ht="15" hidden="false" customHeight="false" outlineLevel="0" collapsed="false">
      <c r="A6" s="0" t="n">
        <v>3</v>
      </c>
      <c r="B6" s="0" t="s">
        <v>220</v>
      </c>
      <c r="C6" s="0" t="n">
        <v>2016</v>
      </c>
      <c r="D6" s="1" t="n">
        <v>1649807.98</v>
      </c>
      <c r="E6" s="1" t="n">
        <v>13963565.22</v>
      </c>
      <c r="F6" s="1" t="n">
        <v>4053187.41</v>
      </c>
      <c r="G6" s="1" t="n">
        <v>-329214.53</v>
      </c>
      <c r="H6" s="1" t="n">
        <v>15613373.2</v>
      </c>
      <c r="I6" s="1" t="n">
        <v>4382401.94</v>
      </c>
      <c r="J6" s="1" t="n">
        <v>28.07</v>
      </c>
    </row>
    <row r="7" customFormat="false" ht="15" hidden="false" customHeight="false" outlineLevel="0" collapsed="false">
      <c r="A7" s="0" t="n">
        <v>4</v>
      </c>
      <c r="B7" s="0" t="s">
        <v>29</v>
      </c>
      <c r="C7" s="0" t="n">
        <v>2016</v>
      </c>
      <c r="D7" s="1" t="n">
        <v>167633.54</v>
      </c>
      <c r="E7" s="1" t="n">
        <v>12510406.19</v>
      </c>
      <c r="F7" s="1" t="n">
        <v>2585555.9</v>
      </c>
      <c r="G7" s="1" t="n">
        <v>-1436545.6</v>
      </c>
      <c r="H7" s="1" t="n">
        <v>12678039.73</v>
      </c>
      <c r="I7" s="1" t="n">
        <v>4022101.5</v>
      </c>
      <c r="J7" s="1" t="n">
        <v>31.72</v>
      </c>
    </row>
    <row r="8" customFormat="false" ht="15" hidden="false" customHeight="false" outlineLevel="0" collapsed="false">
      <c r="A8" s="0" t="n">
        <v>387</v>
      </c>
      <c r="B8" s="0" t="s">
        <v>30</v>
      </c>
      <c r="C8" s="0" t="n">
        <v>2016</v>
      </c>
      <c r="D8" s="1" t="n">
        <v>30953679.36</v>
      </c>
      <c r="E8" s="1" t="n">
        <v>86552041.68</v>
      </c>
      <c r="F8" s="1" t="n">
        <v>97123572.11</v>
      </c>
      <c r="G8" s="1" t="n">
        <v>64182429.5</v>
      </c>
      <c r="H8" s="1" t="n">
        <v>117505721.04</v>
      </c>
      <c r="I8" s="1" t="n">
        <v>32941142.61</v>
      </c>
      <c r="J8" s="1" t="n">
        <v>28.03</v>
      </c>
    </row>
    <row r="9" customFormat="false" ht="15" hidden="false" customHeight="false" outlineLevel="0" collapsed="false">
      <c r="A9" s="0" t="n">
        <v>5</v>
      </c>
      <c r="B9" s="0" t="s">
        <v>31</v>
      </c>
      <c r="C9" s="0" t="n">
        <v>2016</v>
      </c>
      <c r="D9" s="1" t="n">
        <v>7969562.48</v>
      </c>
      <c r="E9" s="1" t="n">
        <v>33653491.8</v>
      </c>
      <c r="F9" s="1" t="n">
        <v>18308571.04</v>
      </c>
      <c r="G9" s="1" t="n">
        <v>6011334.01</v>
      </c>
      <c r="H9" s="1" t="n">
        <v>41623054.28</v>
      </c>
      <c r="I9" s="1" t="n">
        <v>12297237.03</v>
      </c>
      <c r="J9" s="1" t="n">
        <v>29.54</v>
      </c>
    </row>
    <row r="10" customFormat="false" ht="15" hidden="false" customHeight="false" outlineLevel="0" collapsed="false">
      <c r="A10" s="0" t="n">
        <v>6</v>
      </c>
      <c r="B10" s="0" t="s">
        <v>225</v>
      </c>
      <c r="C10" s="0" t="n">
        <v>2016</v>
      </c>
      <c r="D10" s="1" t="n">
        <v>260307.8</v>
      </c>
      <c r="E10" s="1" t="n">
        <v>9882715.81</v>
      </c>
      <c r="F10" s="1" t="n">
        <v>1009616.36</v>
      </c>
      <c r="G10" s="1" t="n">
        <v>-1625086.35</v>
      </c>
      <c r="H10" s="1" t="n">
        <v>10143023.61</v>
      </c>
      <c r="I10" s="1" t="n">
        <v>2634702.71</v>
      </c>
      <c r="J10" s="1" t="n">
        <v>25.98</v>
      </c>
    </row>
    <row r="11" customFormat="false" ht="15" hidden="false" customHeight="false" outlineLevel="0" collapsed="false">
      <c r="A11" s="0" t="n">
        <v>287</v>
      </c>
      <c r="B11" s="0" t="s">
        <v>227</v>
      </c>
      <c r="C11" s="0" t="n">
        <v>2016</v>
      </c>
      <c r="D11" s="1" t="n">
        <v>7345175.26</v>
      </c>
      <c r="E11" s="1" t="n">
        <v>39155135.57</v>
      </c>
      <c r="F11" s="1" t="n">
        <v>10367919.28</v>
      </c>
      <c r="G11" s="1" t="n">
        <v>-2625906.89</v>
      </c>
      <c r="H11" s="1" t="n">
        <v>46500310.83</v>
      </c>
      <c r="I11" s="1" t="n">
        <v>12993826.17</v>
      </c>
      <c r="J11" s="1" t="n">
        <v>27.94</v>
      </c>
    </row>
    <row r="12" customFormat="false" ht="15" hidden="false" customHeight="false" outlineLevel="0" collapsed="false">
      <c r="A12" s="0" t="n">
        <v>7</v>
      </c>
      <c r="B12" s="0" t="s">
        <v>229</v>
      </c>
      <c r="C12" s="0" t="n">
        <v>2016</v>
      </c>
      <c r="D12" s="1" t="n">
        <v>1951803.6</v>
      </c>
      <c r="E12" s="1" t="n">
        <v>13342913.15</v>
      </c>
      <c r="F12" s="1" t="n">
        <v>5162558.89</v>
      </c>
      <c r="G12" s="1" t="n">
        <v>1087443.92</v>
      </c>
      <c r="H12" s="1" t="n">
        <v>15294716.75</v>
      </c>
      <c r="I12" s="1" t="n">
        <v>4075114.97</v>
      </c>
      <c r="J12" s="1" t="n">
        <v>26.64</v>
      </c>
    </row>
    <row r="13" customFormat="false" ht="15" hidden="false" customHeight="false" outlineLevel="0" collapsed="false">
      <c r="A13" s="0" t="n">
        <v>8</v>
      </c>
      <c r="B13" s="0" t="s">
        <v>32</v>
      </c>
      <c r="C13" s="0" t="n">
        <v>2016</v>
      </c>
      <c r="D13" s="1" t="n">
        <v>1736871.38</v>
      </c>
      <c r="E13" s="1" t="n">
        <v>12754210.17</v>
      </c>
      <c r="F13" s="1" t="n">
        <v>6162485.3</v>
      </c>
      <c r="G13" s="1" t="n">
        <v>2446355.8</v>
      </c>
      <c r="H13" s="1" t="n">
        <v>14491081.55</v>
      </c>
      <c r="I13" s="1" t="n">
        <v>3716129.5</v>
      </c>
      <c r="J13" s="1" t="n">
        <v>25.64</v>
      </c>
    </row>
    <row r="14" customFormat="false" ht="15" hidden="false" customHeight="false" outlineLevel="0" collapsed="false">
      <c r="A14" s="0" t="n">
        <v>388</v>
      </c>
      <c r="B14" s="0" t="s">
        <v>33</v>
      </c>
      <c r="C14" s="0" t="n">
        <v>2016</v>
      </c>
      <c r="D14" s="1" t="n">
        <v>406402.67</v>
      </c>
      <c r="E14" s="1" t="n">
        <v>10987206.67</v>
      </c>
      <c r="F14" s="1" t="n">
        <v>2778206.77</v>
      </c>
      <c r="G14" s="1" t="n">
        <v>-476958.05</v>
      </c>
      <c r="H14" s="1" t="n">
        <v>11393609.34</v>
      </c>
      <c r="I14" s="1" t="n">
        <v>3255164.82</v>
      </c>
      <c r="J14" s="1" t="n">
        <v>28.57</v>
      </c>
    </row>
    <row r="15" customFormat="false" ht="15" hidden="false" customHeight="false" outlineLevel="0" collapsed="false">
      <c r="A15" s="0" t="n">
        <v>9</v>
      </c>
      <c r="B15" s="0" t="s">
        <v>233</v>
      </c>
      <c r="C15" s="0" t="n">
        <v>2016</v>
      </c>
      <c r="D15" s="1" t="n">
        <v>471275.01</v>
      </c>
      <c r="E15" s="1" t="n">
        <v>10642801.15</v>
      </c>
      <c r="F15" s="1" t="n">
        <v>2875719.8</v>
      </c>
      <c r="G15" s="1" t="n">
        <v>-141317.87</v>
      </c>
      <c r="H15" s="1" t="n">
        <v>11114076.16</v>
      </c>
      <c r="I15" s="1" t="n">
        <v>3017037.67</v>
      </c>
      <c r="J15" s="1" t="n">
        <v>27.15</v>
      </c>
    </row>
    <row r="16" customFormat="false" ht="15" hidden="false" customHeight="false" outlineLevel="0" collapsed="false">
      <c r="A16" s="0" t="n">
        <v>10</v>
      </c>
      <c r="B16" s="0" t="s">
        <v>34</v>
      </c>
      <c r="C16" s="0" t="n">
        <v>2016</v>
      </c>
      <c r="D16" s="1" t="n">
        <v>672626.45</v>
      </c>
      <c r="E16" s="1" t="n">
        <v>12509126.3</v>
      </c>
      <c r="F16" s="1" t="n">
        <v>2522968.66</v>
      </c>
      <c r="G16" s="1" t="n">
        <v>-1415209.54</v>
      </c>
      <c r="H16" s="1" t="n">
        <v>13181752.75</v>
      </c>
      <c r="I16" s="1" t="n">
        <v>3938178.2</v>
      </c>
      <c r="J16" s="1" t="n">
        <v>29.88</v>
      </c>
    </row>
    <row r="17" customFormat="false" ht="15" hidden="false" customHeight="false" outlineLevel="0" collapsed="false">
      <c r="A17" s="0" t="n">
        <v>11</v>
      </c>
      <c r="B17" s="0" t="s">
        <v>35</v>
      </c>
      <c r="C17" s="0" t="n">
        <v>2016</v>
      </c>
      <c r="D17" s="1" t="n">
        <v>178748390.21</v>
      </c>
      <c r="E17" s="1" t="n">
        <v>343900077.17</v>
      </c>
      <c r="F17" s="1" t="n">
        <v>216352403.56</v>
      </c>
      <c r="G17" s="1" t="n">
        <v>56460832.37</v>
      </c>
      <c r="H17" s="1" t="n">
        <v>522648467.38</v>
      </c>
      <c r="I17" s="1" t="n">
        <v>159891571.19</v>
      </c>
      <c r="J17" s="1" t="n">
        <v>30.59</v>
      </c>
    </row>
    <row r="18" customFormat="false" ht="15" hidden="false" customHeight="false" outlineLevel="0" collapsed="false">
      <c r="A18" s="0" t="n">
        <v>16</v>
      </c>
      <c r="B18" s="0" t="s">
        <v>237</v>
      </c>
      <c r="C18" s="0" t="n">
        <v>2016</v>
      </c>
      <c r="D18" s="1" t="n">
        <v>176689.79</v>
      </c>
      <c r="E18" s="1" t="n">
        <v>9399803.69</v>
      </c>
      <c r="F18" s="1" t="n">
        <v>1453891.26</v>
      </c>
      <c r="G18" s="1" t="n">
        <v>-1228545.87</v>
      </c>
      <c r="H18" s="1" t="n">
        <v>9576493.48</v>
      </c>
      <c r="I18" s="1" t="n">
        <v>2682437.13</v>
      </c>
      <c r="J18" s="1" t="n">
        <v>28.01</v>
      </c>
    </row>
    <row r="19" customFormat="false" ht="15" hidden="false" customHeight="false" outlineLevel="0" collapsed="false">
      <c r="A19" s="0" t="n">
        <v>17</v>
      </c>
      <c r="B19" s="0" t="s">
        <v>36</v>
      </c>
      <c r="C19" s="0" t="n">
        <v>2016</v>
      </c>
      <c r="D19" s="1" t="n">
        <v>3075921.63</v>
      </c>
      <c r="E19" s="1" t="n">
        <v>26651358.06</v>
      </c>
      <c r="F19" s="1" t="n">
        <v>9375977.57</v>
      </c>
      <c r="G19" s="1" t="n">
        <v>938008.13</v>
      </c>
      <c r="H19" s="1" t="n">
        <v>29727279.69</v>
      </c>
      <c r="I19" s="1" t="n">
        <v>8437969.44</v>
      </c>
      <c r="J19" s="1" t="n">
        <v>28.38</v>
      </c>
    </row>
    <row r="20" customFormat="false" ht="15" hidden="false" customHeight="false" outlineLevel="0" collapsed="false">
      <c r="A20" s="0" t="n">
        <v>19</v>
      </c>
      <c r="B20" s="0" t="s">
        <v>37</v>
      </c>
      <c r="C20" s="0" t="n">
        <v>2016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</row>
    <row r="21" customFormat="false" ht="15" hidden="false" customHeight="false" outlineLevel="0" collapsed="false">
      <c r="A21" s="0" t="n">
        <v>290</v>
      </c>
      <c r="B21" s="0" t="s">
        <v>38</v>
      </c>
      <c r="C21" s="0" t="n">
        <v>2016</v>
      </c>
      <c r="D21" s="1" t="n">
        <v>732879.23</v>
      </c>
      <c r="E21" s="1" t="n">
        <v>14045402</v>
      </c>
      <c r="F21" s="1" t="n">
        <v>3018745.13</v>
      </c>
      <c r="G21" s="1" t="n">
        <v>-466924.16</v>
      </c>
      <c r="H21" s="1" t="n">
        <v>14778281.23</v>
      </c>
      <c r="I21" s="1" t="n">
        <v>3485669.29</v>
      </c>
      <c r="J21" s="1" t="n">
        <v>23.59</v>
      </c>
    </row>
    <row r="22" customFormat="false" ht="15" hidden="false" customHeight="false" outlineLevel="0" collapsed="false">
      <c r="A22" s="0" t="n">
        <v>20</v>
      </c>
      <c r="B22" s="0" t="s">
        <v>39</v>
      </c>
      <c r="C22" s="0" t="n">
        <v>2016</v>
      </c>
      <c r="D22" s="1" t="n">
        <v>4055793.45</v>
      </c>
      <c r="E22" s="1" t="n">
        <v>18748424.9</v>
      </c>
      <c r="F22" s="1" t="n">
        <v>6945392.58</v>
      </c>
      <c r="G22" s="1" t="n">
        <v>-760230.62</v>
      </c>
      <c r="H22" s="1" t="n">
        <v>22804218.35</v>
      </c>
      <c r="I22" s="1" t="n">
        <v>7705623.2</v>
      </c>
      <c r="J22" s="1" t="n">
        <v>33.79</v>
      </c>
    </row>
    <row r="23" customFormat="false" ht="15" hidden="false" customHeight="false" outlineLevel="0" collapsed="false">
      <c r="A23" s="0" t="n">
        <v>21</v>
      </c>
      <c r="B23" s="0" t="s">
        <v>243</v>
      </c>
      <c r="C23" s="0" t="n">
        <v>2016</v>
      </c>
      <c r="D23" s="1" t="n">
        <v>483436.28</v>
      </c>
      <c r="E23" s="1" t="n">
        <v>10032415.33</v>
      </c>
      <c r="F23" s="1" t="n">
        <v>1604235.71</v>
      </c>
      <c r="G23" s="1" t="n">
        <v>-1059049.54</v>
      </c>
      <c r="H23" s="1" t="n">
        <v>10515851.61</v>
      </c>
      <c r="I23" s="1" t="n">
        <v>2663285.25</v>
      </c>
      <c r="J23" s="1" t="n">
        <v>25.33</v>
      </c>
    </row>
    <row r="24" customFormat="false" ht="15" hidden="false" customHeight="false" outlineLevel="0" collapsed="false">
      <c r="A24" s="0" t="n">
        <v>22</v>
      </c>
      <c r="B24" s="0" t="s">
        <v>40</v>
      </c>
      <c r="C24" s="0" t="n">
        <v>2016</v>
      </c>
      <c r="D24" s="1" t="n">
        <v>1897965.01</v>
      </c>
      <c r="E24" s="1" t="n">
        <v>20506858.8</v>
      </c>
      <c r="F24" s="1" t="n">
        <v>9993244.45</v>
      </c>
      <c r="G24" s="1" t="n">
        <v>3466664.69</v>
      </c>
      <c r="H24" s="1" t="n">
        <v>22404823.81</v>
      </c>
      <c r="I24" s="1" t="n">
        <v>6526579.76</v>
      </c>
      <c r="J24" s="1" t="n">
        <v>29.13</v>
      </c>
    </row>
    <row r="25" customFormat="false" ht="15" hidden="false" customHeight="false" outlineLevel="0" collapsed="false">
      <c r="A25" s="0" t="n">
        <v>23</v>
      </c>
      <c r="B25" s="0" t="s">
        <v>246</v>
      </c>
      <c r="C25" s="0" t="n">
        <v>2016</v>
      </c>
      <c r="D25" s="1" t="n">
        <v>2571626.07</v>
      </c>
      <c r="E25" s="1" t="n">
        <v>10680221.31</v>
      </c>
      <c r="F25" s="1" t="n">
        <v>5633424.82</v>
      </c>
      <c r="G25" s="1" t="n">
        <v>2120238.71</v>
      </c>
      <c r="H25" s="1" t="n">
        <v>13251847.38</v>
      </c>
      <c r="I25" s="1" t="n">
        <v>3513186.11</v>
      </c>
      <c r="J25" s="1" t="n">
        <v>26.51</v>
      </c>
    </row>
    <row r="26" customFormat="false" ht="15" hidden="false" customHeight="false" outlineLevel="0" collapsed="false">
      <c r="A26" s="0" t="n">
        <v>24</v>
      </c>
      <c r="B26" s="0" t="s">
        <v>248</v>
      </c>
      <c r="C26" s="0" t="n">
        <v>2016</v>
      </c>
      <c r="D26" s="1" t="n">
        <v>1258199.76</v>
      </c>
      <c r="E26" s="1" t="n">
        <v>12144970.51</v>
      </c>
      <c r="F26" s="1" t="n">
        <v>4072165.62</v>
      </c>
      <c r="G26" s="1" t="n">
        <v>314007.32</v>
      </c>
      <c r="H26" s="1" t="n">
        <v>13403170.27</v>
      </c>
      <c r="I26" s="1" t="n">
        <v>3758158.3</v>
      </c>
      <c r="J26" s="1" t="n">
        <v>28.04</v>
      </c>
    </row>
    <row r="27" customFormat="false" ht="15" hidden="false" customHeight="false" outlineLevel="0" collapsed="false">
      <c r="A27" s="0" t="n">
        <v>25</v>
      </c>
      <c r="B27" s="0" t="s">
        <v>250</v>
      </c>
      <c r="C27" s="0" t="n">
        <v>2016</v>
      </c>
      <c r="D27" s="1" t="n">
        <v>1423188.35</v>
      </c>
      <c r="E27" s="1" t="n">
        <v>11933654.85</v>
      </c>
      <c r="F27" s="1" t="n">
        <v>3494671.91</v>
      </c>
      <c r="G27" s="1" t="n">
        <v>-638022.21</v>
      </c>
      <c r="H27" s="1" t="n">
        <v>13356843.2</v>
      </c>
      <c r="I27" s="1" t="n">
        <v>4132694.12</v>
      </c>
      <c r="J27" s="1" t="n">
        <v>30.94</v>
      </c>
    </row>
    <row r="28" customFormat="false" ht="15" hidden="false" customHeight="false" outlineLevel="0" collapsed="false">
      <c r="A28" s="0" t="n">
        <v>26</v>
      </c>
      <c r="B28" s="0" t="s">
        <v>41</v>
      </c>
      <c r="C28" s="0" t="n">
        <v>2016</v>
      </c>
      <c r="D28" s="1" t="n">
        <v>2601110.08</v>
      </c>
      <c r="E28" s="1" t="n">
        <v>16187186.67</v>
      </c>
      <c r="F28" s="1" t="n">
        <v>5971504.52</v>
      </c>
      <c r="G28" s="1" t="n">
        <v>720660.71</v>
      </c>
      <c r="H28" s="1" t="n">
        <v>18788296.75</v>
      </c>
      <c r="I28" s="1" t="n">
        <v>5250843.81</v>
      </c>
      <c r="J28" s="1" t="n">
        <v>27.95</v>
      </c>
    </row>
    <row r="29" customFormat="false" ht="15" hidden="false" customHeight="false" outlineLevel="0" collapsed="false">
      <c r="A29" s="0" t="n">
        <v>27</v>
      </c>
      <c r="B29" s="0" t="s">
        <v>42</v>
      </c>
      <c r="C29" s="0" t="n">
        <v>2016</v>
      </c>
      <c r="D29" s="1" t="n">
        <v>284945.69</v>
      </c>
      <c r="E29" s="1" t="n">
        <v>10673746.82</v>
      </c>
      <c r="F29" s="1" t="n">
        <v>1791122.78</v>
      </c>
      <c r="G29" s="1" t="n">
        <v>-1187111.97</v>
      </c>
      <c r="H29" s="1" t="n">
        <v>10958692.51</v>
      </c>
      <c r="I29" s="1" t="n">
        <v>2978234.75</v>
      </c>
      <c r="J29" s="1" t="n">
        <v>27.18</v>
      </c>
    </row>
    <row r="30" customFormat="false" ht="15" hidden="false" customHeight="false" outlineLevel="0" collapsed="false">
      <c r="A30" s="0" t="n">
        <v>28</v>
      </c>
      <c r="B30" s="0" t="s">
        <v>43</v>
      </c>
      <c r="C30" s="0" t="n">
        <v>2016</v>
      </c>
      <c r="D30" s="1" t="n">
        <v>332440.49</v>
      </c>
      <c r="E30" s="1" t="n">
        <v>10454644.9</v>
      </c>
      <c r="F30" s="1" t="n">
        <v>2553592.45</v>
      </c>
      <c r="G30" s="1" t="n">
        <v>-270413.79</v>
      </c>
      <c r="H30" s="1" t="n">
        <v>10787085.39</v>
      </c>
      <c r="I30" s="1" t="n">
        <v>2824006.24</v>
      </c>
      <c r="J30" s="1" t="n">
        <v>26.18</v>
      </c>
    </row>
    <row r="31" customFormat="false" ht="15" hidden="false" customHeight="false" outlineLevel="0" collapsed="false">
      <c r="A31" s="0" t="n">
        <v>29</v>
      </c>
      <c r="B31" s="0" t="s">
        <v>44</v>
      </c>
      <c r="C31" s="0" t="n">
        <v>2016</v>
      </c>
      <c r="D31" s="1" t="n">
        <v>627962.49</v>
      </c>
      <c r="E31" s="1" t="n">
        <v>9786854.25</v>
      </c>
      <c r="F31" s="1" t="n">
        <v>3102772.87</v>
      </c>
      <c r="G31" s="1" t="n">
        <v>-740078.24</v>
      </c>
      <c r="H31" s="1" t="n">
        <v>10414816.74</v>
      </c>
      <c r="I31" s="1" t="n">
        <v>3842851.11</v>
      </c>
      <c r="J31" s="1" t="n">
        <v>36.9</v>
      </c>
    </row>
    <row r="32" customFormat="false" ht="15" hidden="false" customHeight="false" outlineLevel="0" collapsed="false">
      <c r="A32" s="0" t="n">
        <v>30</v>
      </c>
      <c r="B32" s="0" t="s">
        <v>256</v>
      </c>
      <c r="C32" s="0" t="n">
        <v>2016</v>
      </c>
      <c r="D32" s="1" t="n">
        <v>9895165.2</v>
      </c>
      <c r="E32" s="1" t="n">
        <v>27972777.62</v>
      </c>
      <c r="F32" s="1" t="n">
        <v>16083237.39</v>
      </c>
      <c r="G32" s="1" t="n">
        <v>2362374.03</v>
      </c>
      <c r="H32" s="1" t="n">
        <v>37867942.82</v>
      </c>
      <c r="I32" s="1" t="n">
        <v>13720863.36</v>
      </c>
      <c r="J32" s="1" t="n">
        <v>36.23</v>
      </c>
    </row>
    <row r="33" customFormat="false" ht="15" hidden="false" customHeight="false" outlineLevel="0" collapsed="false">
      <c r="A33" s="0" t="n">
        <v>32</v>
      </c>
      <c r="B33" s="0" t="s">
        <v>45</v>
      </c>
      <c r="C33" s="0" t="n">
        <v>2016</v>
      </c>
      <c r="D33" s="1" t="n">
        <v>8785777.58</v>
      </c>
      <c r="E33" s="1" t="n">
        <v>44155857.62</v>
      </c>
      <c r="F33" s="1" t="n">
        <v>12807641.66</v>
      </c>
      <c r="G33" s="1" t="n">
        <v>-729957.02</v>
      </c>
      <c r="H33" s="1" t="n">
        <v>52941635.2</v>
      </c>
      <c r="I33" s="1" t="n">
        <v>13537598.68</v>
      </c>
      <c r="J33" s="1" t="n">
        <v>25.57</v>
      </c>
    </row>
    <row r="34" customFormat="false" ht="15" hidden="false" customHeight="false" outlineLevel="0" collapsed="false">
      <c r="A34" s="0" t="n">
        <v>33</v>
      </c>
      <c r="B34" s="0" t="s">
        <v>46</v>
      </c>
      <c r="C34" s="0" t="n">
        <v>2016</v>
      </c>
      <c r="D34" s="1" t="n">
        <v>1114263.23</v>
      </c>
      <c r="E34" s="1" t="n">
        <v>13049529.59</v>
      </c>
      <c r="F34" s="1" t="n">
        <v>3805499.93</v>
      </c>
      <c r="G34" s="1" t="n">
        <v>-7588.46</v>
      </c>
      <c r="H34" s="1" t="n">
        <v>14163792.82</v>
      </c>
      <c r="I34" s="1" t="n">
        <v>3813088.39</v>
      </c>
      <c r="J34" s="1" t="n">
        <v>26.92</v>
      </c>
    </row>
    <row r="35" customFormat="false" ht="15" hidden="false" customHeight="false" outlineLevel="0" collapsed="false">
      <c r="A35" s="0" t="n">
        <v>34</v>
      </c>
      <c r="B35" s="0" t="s">
        <v>47</v>
      </c>
      <c r="C35" s="0" t="n">
        <v>2016</v>
      </c>
      <c r="D35" s="1" t="n">
        <v>5625309.54</v>
      </c>
      <c r="E35" s="1" t="n">
        <v>32746073.81</v>
      </c>
      <c r="F35" s="1" t="n">
        <v>15411207.49</v>
      </c>
      <c r="G35" s="1" t="n">
        <v>7255985.17</v>
      </c>
      <c r="H35" s="1" t="n">
        <v>38371383.35</v>
      </c>
      <c r="I35" s="1" t="n">
        <v>8155222.32</v>
      </c>
      <c r="J35" s="1" t="n">
        <v>21.25</v>
      </c>
    </row>
    <row r="36" customFormat="false" ht="15" hidden="false" customHeight="false" outlineLevel="0" collapsed="false">
      <c r="A36" s="0" t="n">
        <v>35</v>
      </c>
      <c r="B36" s="0" t="s">
        <v>48</v>
      </c>
      <c r="C36" s="0" t="n">
        <v>2016</v>
      </c>
      <c r="D36" s="1" t="n">
        <v>922483.7</v>
      </c>
      <c r="E36" s="1" t="n">
        <v>10379400.63</v>
      </c>
      <c r="F36" s="1" t="n">
        <v>4235601.56</v>
      </c>
      <c r="G36" s="1" t="n">
        <v>1546150.42</v>
      </c>
      <c r="H36" s="1" t="n">
        <v>11301884.33</v>
      </c>
      <c r="I36" s="1" t="n">
        <v>2689451.14</v>
      </c>
      <c r="J36" s="1" t="n">
        <v>23.8</v>
      </c>
    </row>
    <row r="37" customFormat="false" ht="15" hidden="false" customHeight="false" outlineLevel="0" collapsed="false">
      <c r="A37" s="0" t="n">
        <v>389</v>
      </c>
      <c r="B37" s="0" t="s">
        <v>262</v>
      </c>
      <c r="C37" s="0" t="n">
        <v>2016</v>
      </c>
      <c r="D37" s="1" t="n">
        <v>651845.6</v>
      </c>
      <c r="E37" s="1" t="n">
        <v>13609283.52</v>
      </c>
      <c r="F37" s="1" t="n">
        <v>3552296.83</v>
      </c>
      <c r="G37" s="1" t="n">
        <v>-1336376.49</v>
      </c>
      <c r="H37" s="1" t="n">
        <v>14261129.12</v>
      </c>
      <c r="I37" s="1" t="n">
        <v>4888673.32</v>
      </c>
      <c r="J37" s="1" t="n">
        <v>34.28</v>
      </c>
    </row>
    <row r="38" customFormat="false" ht="15" hidden="false" customHeight="false" outlineLevel="0" collapsed="false">
      <c r="A38" s="0" t="n">
        <v>36</v>
      </c>
      <c r="B38" s="0" t="s">
        <v>264</v>
      </c>
      <c r="C38" s="0" t="n">
        <v>2016</v>
      </c>
      <c r="D38" s="1" t="n">
        <v>465506.06</v>
      </c>
      <c r="E38" s="1" t="n">
        <v>10415148.8</v>
      </c>
      <c r="F38" s="1" t="n">
        <v>2163922.5</v>
      </c>
      <c r="G38" s="1" t="n">
        <v>-762861.06</v>
      </c>
      <c r="H38" s="1" t="n">
        <v>10880654.86</v>
      </c>
      <c r="I38" s="1" t="n">
        <v>2926783.56</v>
      </c>
      <c r="J38" s="1" t="n">
        <v>26.9</v>
      </c>
    </row>
    <row r="39" customFormat="false" ht="15" hidden="false" customHeight="false" outlineLevel="0" collapsed="false">
      <c r="A39" s="0" t="n">
        <v>37</v>
      </c>
      <c r="B39" s="0" t="s">
        <v>49</v>
      </c>
      <c r="C39" s="0" t="n">
        <v>2016</v>
      </c>
      <c r="D39" s="1" t="n">
        <v>882466.19</v>
      </c>
      <c r="E39" s="1" t="n">
        <v>14402801.77</v>
      </c>
      <c r="F39" s="1" t="n">
        <v>3440555.48</v>
      </c>
      <c r="G39" s="1" t="n">
        <v>-388624.94</v>
      </c>
      <c r="H39" s="1" t="n">
        <v>15285267.96</v>
      </c>
      <c r="I39" s="1" t="n">
        <v>3829180.42</v>
      </c>
      <c r="J39" s="1" t="n">
        <v>25.05</v>
      </c>
    </row>
    <row r="40" customFormat="false" ht="15" hidden="false" customHeight="false" outlineLevel="0" collapsed="false">
      <c r="A40" s="0" t="n">
        <v>38</v>
      </c>
      <c r="B40" s="0" t="s">
        <v>50</v>
      </c>
      <c r="C40" s="0" t="n">
        <v>2016</v>
      </c>
      <c r="D40" s="1" t="n">
        <v>1726807.51</v>
      </c>
      <c r="E40" s="1" t="n">
        <v>18327934.21</v>
      </c>
      <c r="F40" s="1" t="n">
        <v>7122923.28</v>
      </c>
      <c r="G40" s="1" t="n">
        <v>655739.03</v>
      </c>
      <c r="H40" s="1" t="n">
        <v>20054741.72</v>
      </c>
      <c r="I40" s="1" t="n">
        <v>6467184.25</v>
      </c>
      <c r="J40" s="1" t="n">
        <v>32.25</v>
      </c>
    </row>
    <row r="41" customFormat="false" ht="15" hidden="false" customHeight="false" outlineLevel="0" collapsed="false">
      <c r="A41" s="0" t="n">
        <v>289</v>
      </c>
      <c r="B41" s="0" t="s">
        <v>268</v>
      </c>
      <c r="C41" s="0" t="n">
        <v>2016</v>
      </c>
      <c r="D41" s="1" t="n">
        <v>255298.9</v>
      </c>
      <c r="E41" s="1" t="n">
        <v>12205247.83</v>
      </c>
      <c r="F41" s="1" t="n">
        <v>2110033.33</v>
      </c>
      <c r="G41" s="1" t="n">
        <v>-1254454.2</v>
      </c>
      <c r="H41" s="1" t="n">
        <v>12460546.73</v>
      </c>
      <c r="I41" s="1" t="n">
        <v>3364487.53</v>
      </c>
      <c r="J41" s="1" t="n">
        <v>27</v>
      </c>
    </row>
    <row r="42" customFormat="false" ht="15" hidden="false" customHeight="false" outlineLevel="0" collapsed="false">
      <c r="A42" s="0" t="n">
        <v>281</v>
      </c>
      <c r="B42" s="0" t="s">
        <v>270</v>
      </c>
      <c r="C42" s="0" t="n">
        <v>2016</v>
      </c>
      <c r="D42" s="1" t="n">
        <v>216164.49</v>
      </c>
      <c r="E42" s="1" t="n">
        <v>11200747.13</v>
      </c>
      <c r="F42" s="1" t="n">
        <v>2571209.46</v>
      </c>
      <c r="G42" s="1" t="n">
        <v>-604563.7</v>
      </c>
      <c r="H42" s="1" t="n">
        <v>11416911.62</v>
      </c>
      <c r="I42" s="1" t="n">
        <v>3175773.16</v>
      </c>
      <c r="J42" s="1" t="n">
        <v>27.82</v>
      </c>
    </row>
    <row r="43" customFormat="false" ht="15" hidden="false" customHeight="false" outlineLevel="0" collapsed="false">
      <c r="A43" s="0" t="n">
        <v>39</v>
      </c>
      <c r="B43" s="0" t="s">
        <v>272</v>
      </c>
      <c r="C43" s="0" t="n">
        <v>2016</v>
      </c>
      <c r="D43" s="1" t="n">
        <v>1485610.21</v>
      </c>
      <c r="E43" s="1" t="n">
        <v>13217431.08</v>
      </c>
      <c r="F43" s="1" t="n">
        <v>6238780.45</v>
      </c>
      <c r="G43" s="1" t="n">
        <v>571697.49</v>
      </c>
      <c r="H43" s="1" t="n">
        <v>14703041.29</v>
      </c>
      <c r="I43" s="1" t="n">
        <v>5667082.96</v>
      </c>
      <c r="J43" s="1" t="n">
        <v>38.54</v>
      </c>
    </row>
    <row r="44" customFormat="false" ht="15" hidden="false" customHeight="false" outlineLevel="0" collapsed="false">
      <c r="A44" s="0" t="n">
        <v>40</v>
      </c>
      <c r="B44" s="0" t="s">
        <v>51</v>
      </c>
      <c r="C44" s="0" t="n">
        <v>2016</v>
      </c>
      <c r="D44" s="1" t="n">
        <v>2676642.42</v>
      </c>
      <c r="E44" s="1" t="n">
        <v>18926390.3</v>
      </c>
      <c r="F44" s="1" t="n">
        <v>7681249.68</v>
      </c>
      <c r="G44" s="1" t="n">
        <v>1109202.87</v>
      </c>
      <c r="H44" s="1" t="n">
        <v>21603032.72</v>
      </c>
      <c r="I44" s="1" t="n">
        <v>6572046.81</v>
      </c>
      <c r="J44" s="1" t="n">
        <v>30.42</v>
      </c>
    </row>
    <row r="45" customFormat="false" ht="15" hidden="false" customHeight="false" outlineLevel="0" collapsed="false">
      <c r="A45" s="0" t="n">
        <v>41</v>
      </c>
      <c r="B45" s="0" t="s">
        <v>52</v>
      </c>
      <c r="C45" s="0" t="n">
        <v>2016</v>
      </c>
      <c r="D45" s="1" t="n">
        <v>3181717.64</v>
      </c>
      <c r="E45" s="1" t="n">
        <v>31097538.98</v>
      </c>
      <c r="F45" s="1" t="n">
        <v>11853388.81</v>
      </c>
      <c r="G45" s="1" t="n">
        <v>-605349.78</v>
      </c>
      <c r="H45" s="1" t="n">
        <v>34279256.62</v>
      </c>
      <c r="I45" s="1" t="n">
        <v>12458738.59</v>
      </c>
      <c r="J45" s="1" t="n">
        <v>36.34</v>
      </c>
    </row>
    <row r="46" customFormat="false" ht="15" hidden="false" customHeight="false" outlineLevel="0" collapsed="false">
      <c r="A46" s="0" t="n">
        <v>42</v>
      </c>
      <c r="B46" s="0" t="s">
        <v>53</v>
      </c>
      <c r="C46" s="0" t="n">
        <v>2016</v>
      </c>
      <c r="D46" s="1" t="n">
        <v>392396.45</v>
      </c>
      <c r="E46" s="1" t="n">
        <v>9888321.91</v>
      </c>
      <c r="F46" s="1" t="n">
        <v>1118326.44</v>
      </c>
      <c r="G46" s="1" t="n">
        <v>-1496444.36</v>
      </c>
      <c r="H46" s="1" t="n">
        <v>10280718.36</v>
      </c>
      <c r="I46" s="1" t="n">
        <v>2614770.8</v>
      </c>
      <c r="J46" s="1" t="n">
        <v>25.43</v>
      </c>
    </row>
    <row r="47" customFormat="false" ht="15" hidden="false" customHeight="false" outlineLevel="0" collapsed="false">
      <c r="A47" s="0" t="n">
        <v>43</v>
      </c>
      <c r="B47" s="0" t="s">
        <v>54</v>
      </c>
      <c r="C47" s="0" t="n">
        <v>2016</v>
      </c>
      <c r="D47" s="1" t="n">
        <v>8974883.71</v>
      </c>
      <c r="E47" s="1" t="n">
        <v>32207895.3</v>
      </c>
      <c r="F47" s="1" t="n">
        <v>13147179.96</v>
      </c>
      <c r="G47" s="1" t="n">
        <v>332509.42</v>
      </c>
      <c r="H47" s="1" t="n">
        <v>41182779.01</v>
      </c>
      <c r="I47" s="1" t="n">
        <v>12814670.54</v>
      </c>
      <c r="J47" s="1" t="n">
        <v>31.12</v>
      </c>
    </row>
    <row r="48" customFormat="false" ht="15" hidden="false" customHeight="false" outlineLevel="0" collapsed="false">
      <c r="A48" s="0" t="n">
        <v>44</v>
      </c>
      <c r="B48" s="0" t="s">
        <v>55</v>
      </c>
      <c r="C48" s="0" t="n">
        <v>2016</v>
      </c>
      <c r="D48" s="1" t="n">
        <v>5663074.9</v>
      </c>
      <c r="E48" s="1" t="n">
        <v>34108326.24</v>
      </c>
      <c r="F48" s="1" t="n">
        <v>11708530.16</v>
      </c>
      <c r="G48" s="1" t="n">
        <v>-1322935.61</v>
      </c>
      <c r="H48" s="1" t="n">
        <v>39771401.14</v>
      </c>
      <c r="I48" s="1" t="n">
        <v>13031465.77</v>
      </c>
      <c r="J48" s="1" t="n">
        <v>32.77</v>
      </c>
    </row>
    <row r="49" customFormat="false" ht="15" hidden="false" customHeight="false" outlineLevel="0" collapsed="false">
      <c r="A49" s="0" t="n">
        <v>45</v>
      </c>
      <c r="B49" s="0" t="s">
        <v>56</v>
      </c>
      <c r="C49" s="0" t="n">
        <v>2016</v>
      </c>
      <c r="D49" s="1" t="n">
        <v>40071383.58</v>
      </c>
      <c r="E49" s="1" t="n">
        <v>60924665.28</v>
      </c>
      <c r="F49" s="1" t="n">
        <v>50580668.34</v>
      </c>
      <c r="G49" s="1" t="n">
        <v>30582636.43</v>
      </c>
      <c r="H49" s="1" t="n">
        <v>100996048.86</v>
      </c>
      <c r="I49" s="1" t="n">
        <v>19998031.91</v>
      </c>
      <c r="J49" s="1" t="n">
        <v>19.8</v>
      </c>
    </row>
    <row r="50" customFormat="false" ht="15" hidden="false" customHeight="false" outlineLevel="0" collapsed="false">
      <c r="A50" s="0" t="n">
        <v>297</v>
      </c>
      <c r="B50" s="0" t="s">
        <v>280</v>
      </c>
      <c r="C50" s="0" t="n">
        <v>2016</v>
      </c>
      <c r="D50" s="1" t="n">
        <v>344221.81</v>
      </c>
      <c r="E50" s="1" t="n">
        <v>9936929.46</v>
      </c>
      <c r="F50" s="1" t="n">
        <v>3287535.45</v>
      </c>
      <c r="G50" s="1" t="n">
        <v>-561858.76</v>
      </c>
      <c r="H50" s="1" t="n">
        <v>10281151.27</v>
      </c>
      <c r="I50" s="1" t="n">
        <v>3849394.21</v>
      </c>
      <c r="J50" s="1" t="n">
        <v>37.44</v>
      </c>
    </row>
    <row r="51" customFormat="false" ht="15" hidden="false" customHeight="false" outlineLevel="0" collapsed="false">
      <c r="A51" s="0" t="n">
        <v>46</v>
      </c>
      <c r="B51" s="0" t="s">
        <v>57</v>
      </c>
      <c r="C51" s="0" t="n">
        <v>2016</v>
      </c>
      <c r="D51" s="1" t="n">
        <v>276975.38</v>
      </c>
      <c r="E51" s="1" t="n">
        <v>9742839.13</v>
      </c>
      <c r="F51" s="1" t="n">
        <v>3132159.16</v>
      </c>
      <c r="G51" s="1" t="n">
        <v>298127.52</v>
      </c>
      <c r="H51" s="1" t="n">
        <v>10019814.51</v>
      </c>
      <c r="I51" s="1" t="n">
        <v>2834031.64</v>
      </c>
      <c r="J51" s="1" t="n">
        <v>28.28</v>
      </c>
    </row>
    <row r="52" customFormat="false" ht="15" hidden="false" customHeight="false" outlineLevel="0" collapsed="false">
      <c r="A52" s="0" t="n">
        <v>47</v>
      </c>
      <c r="B52" s="0" t="s">
        <v>58</v>
      </c>
      <c r="C52" s="0" t="n">
        <v>2016</v>
      </c>
      <c r="D52" s="1" t="n">
        <v>663125.51</v>
      </c>
      <c r="E52" s="1" t="n">
        <v>10548511.89</v>
      </c>
      <c r="F52" s="1" t="n">
        <v>3215093.76</v>
      </c>
      <c r="G52" s="1" t="n">
        <v>226601.01</v>
      </c>
      <c r="H52" s="1" t="n">
        <v>11211637.4</v>
      </c>
      <c r="I52" s="1" t="n">
        <v>2988492.75</v>
      </c>
      <c r="J52" s="1" t="n">
        <v>26.66</v>
      </c>
    </row>
    <row r="53" customFormat="false" ht="15" hidden="false" customHeight="false" outlineLevel="0" collapsed="false">
      <c r="A53" s="0" t="n">
        <v>48</v>
      </c>
      <c r="B53" s="0" t="s">
        <v>284</v>
      </c>
      <c r="C53" s="0" t="n">
        <v>2016</v>
      </c>
      <c r="D53" s="1" t="n">
        <v>2242270.52</v>
      </c>
      <c r="E53" s="1" t="n">
        <v>14909094.05</v>
      </c>
      <c r="F53" s="1" t="n">
        <v>5617205.81</v>
      </c>
      <c r="G53" s="1" t="n">
        <v>1153596.02</v>
      </c>
      <c r="H53" s="1" t="n">
        <v>17151364.57</v>
      </c>
      <c r="I53" s="1" t="n">
        <v>4463609.79</v>
      </c>
      <c r="J53" s="1" t="n">
        <v>26.02</v>
      </c>
    </row>
    <row r="54" customFormat="false" ht="15" hidden="false" customHeight="false" outlineLevel="0" collapsed="false">
      <c r="A54" s="0" t="n">
        <v>49</v>
      </c>
      <c r="B54" s="0" t="s">
        <v>59</v>
      </c>
      <c r="C54" s="0" t="n">
        <v>2016</v>
      </c>
      <c r="D54" s="1" t="n">
        <v>6573112.39</v>
      </c>
      <c r="E54" s="1" t="n">
        <v>16842882.06</v>
      </c>
      <c r="F54" s="1" t="n">
        <v>6982722.84</v>
      </c>
      <c r="G54" s="1" t="n">
        <v>546804.31</v>
      </c>
      <c r="H54" s="1" t="n">
        <v>23415994.45</v>
      </c>
      <c r="I54" s="1" t="n">
        <v>6435918.53</v>
      </c>
      <c r="J54" s="1" t="n">
        <v>27.49</v>
      </c>
    </row>
    <row r="55" customFormat="false" ht="15" hidden="false" customHeight="false" outlineLevel="0" collapsed="false">
      <c r="A55" s="0" t="n">
        <v>512</v>
      </c>
      <c r="B55" s="0" t="s">
        <v>60</v>
      </c>
      <c r="C55" s="0" t="n">
        <v>2016</v>
      </c>
      <c r="D55" s="1" t="n">
        <v>782535.6</v>
      </c>
      <c r="E55" s="1" t="n">
        <v>12260641.01</v>
      </c>
      <c r="F55" s="1" t="n">
        <v>6171217.83</v>
      </c>
      <c r="G55" s="1" t="n">
        <v>1726958.9</v>
      </c>
      <c r="H55" s="1" t="n">
        <v>13043176.61</v>
      </c>
      <c r="I55" s="1" t="n">
        <v>4444258.93</v>
      </c>
      <c r="J55" s="1" t="n">
        <v>34.07</v>
      </c>
    </row>
    <row r="56" customFormat="false" ht="15" hidden="false" customHeight="false" outlineLevel="0" collapsed="false">
      <c r="A56" s="0" t="n">
        <v>50</v>
      </c>
      <c r="B56" s="0" t="s">
        <v>61</v>
      </c>
      <c r="C56" s="0" t="n">
        <v>2016</v>
      </c>
      <c r="D56" s="1" t="n">
        <v>2843048.77</v>
      </c>
      <c r="E56" s="1" t="n">
        <v>20635141.88</v>
      </c>
      <c r="F56" s="1" t="n">
        <v>15398408.28</v>
      </c>
      <c r="G56" s="1" t="n">
        <v>9057545.69</v>
      </c>
      <c r="H56" s="1" t="n">
        <v>23478190.65</v>
      </c>
      <c r="I56" s="1" t="n">
        <v>6340862.59</v>
      </c>
      <c r="J56" s="1" t="n">
        <v>27.01</v>
      </c>
    </row>
    <row r="57" customFormat="false" ht="15" hidden="false" customHeight="false" outlineLevel="0" collapsed="false">
      <c r="A57" s="0" t="n">
        <v>51</v>
      </c>
      <c r="B57" s="0" t="s">
        <v>62</v>
      </c>
      <c r="C57" s="0" t="n">
        <v>2016</v>
      </c>
      <c r="D57" s="1" t="n">
        <v>200571.09</v>
      </c>
      <c r="E57" s="1" t="n">
        <v>10695025.25</v>
      </c>
      <c r="F57" s="1" t="n">
        <v>3134970.74</v>
      </c>
      <c r="G57" s="1" t="n">
        <v>293425.01</v>
      </c>
      <c r="H57" s="1" t="n">
        <v>10895596.34</v>
      </c>
      <c r="I57" s="1" t="n">
        <v>2841545.73</v>
      </c>
      <c r="J57" s="1" t="n">
        <v>26.08</v>
      </c>
    </row>
    <row r="58" customFormat="false" ht="15" hidden="false" customHeight="false" outlineLevel="0" collapsed="false">
      <c r="A58" s="0" t="n">
        <v>52</v>
      </c>
      <c r="B58" s="0" t="s">
        <v>290</v>
      </c>
      <c r="C58" s="0" t="n">
        <v>2016</v>
      </c>
      <c r="D58" s="1" t="n">
        <v>869582.99</v>
      </c>
      <c r="E58" s="1" t="n">
        <v>14745473.95</v>
      </c>
      <c r="F58" s="1" t="n">
        <v>5957020.68</v>
      </c>
      <c r="G58" s="1" t="n">
        <v>1147074.06</v>
      </c>
      <c r="H58" s="1" t="n">
        <v>15615056.94</v>
      </c>
      <c r="I58" s="1" t="n">
        <v>4809946.62</v>
      </c>
      <c r="J58" s="1" t="n">
        <v>30.8</v>
      </c>
    </row>
    <row r="59" customFormat="false" ht="15" hidden="false" customHeight="false" outlineLevel="0" collapsed="false">
      <c r="A59" s="0" t="n">
        <v>293</v>
      </c>
      <c r="B59" s="0" t="s">
        <v>292</v>
      </c>
      <c r="C59" s="0" t="n">
        <v>2016</v>
      </c>
      <c r="D59" s="1" t="n">
        <v>665762.92</v>
      </c>
      <c r="E59" s="1" t="n">
        <v>10869349.2</v>
      </c>
      <c r="F59" s="1" t="n">
        <v>2631768.07</v>
      </c>
      <c r="G59" s="1" t="n">
        <v>-479028.45</v>
      </c>
      <c r="H59" s="1" t="n">
        <v>11535112.12</v>
      </c>
      <c r="I59" s="1" t="n">
        <v>3110796.52</v>
      </c>
      <c r="J59" s="1" t="n">
        <v>26.97</v>
      </c>
    </row>
    <row r="60" customFormat="false" ht="15" hidden="false" customHeight="false" outlineLevel="0" collapsed="false">
      <c r="A60" s="0" t="n">
        <v>53</v>
      </c>
      <c r="B60" s="0" t="s">
        <v>63</v>
      </c>
      <c r="C60" s="0" t="n">
        <v>2016</v>
      </c>
      <c r="D60" s="1" t="n">
        <v>52794492.56</v>
      </c>
      <c r="E60" s="1" t="n">
        <v>207344631</v>
      </c>
      <c r="F60" s="1" t="n">
        <v>51097256.17</v>
      </c>
      <c r="G60" s="1" t="n">
        <v>-12843963.32</v>
      </c>
      <c r="H60" s="1" t="n">
        <v>260139123.56</v>
      </c>
      <c r="I60" s="1" t="n">
        <v>63941219.49</v>
      </c>
      <c r="J60" s="1" t="n">
        <v>24.58</v>
      </c>
    </row>
    <row r="61" customFormat="false" ht="15" hidden="false" customHeight="false" outlineLevel="0" collapsed="false">
      <c r="A61" s="0" t="n">
        <v>58</v>
      </c>
      <c r="B61" s="0" t="s">
        <v>64</v>
      </c>
      <c r="C61" s="0" t="n">
        <v>2016</v>
      </c>
      <c r="D61" s="1" t="n">
        <v>785703.21</v>
      </c>
      <c r="E61" s="1" t="n">
        <v>12061626.54</v>
      </c>
      <c r="F61" s="1" t="n">
        <v>3286097.22</v>
      </c>
      <c r="G61" s="1" t="n">
        <v>-335211.45</v>
      </c>
      <c r="H61" s="1" t="n">
        <v>12847329.75</v>
      </c>
      <c r="I61" s="1" t="n">
        <v>3621308.67</v>
      </c>
      <c r="J61" s="1" t="n">
        <v>28.19</v>
      </c>
    </row>
    <row r="62" customFormat="false" ht="15" hidden="false" customHeight="false" outlineLevel="0" collapsed="false">
      <c r="A62" s="0" t="n">
        <v>59</v>
      </c>
      <c r="B62" s="0" t="s">
        <v>65</v>
      </c>
      <c r="C62" s="0" t="n">
        <v>2016</v>
      </c>
      <c r="D62" s="1" t="n">
        <v>922342.74</v>
      </c>
      <c r="E62" s="1" t="n">
        <v>21316823.05</v>
      </c>
      <c r="F62" s="1" t="n">
        <v>9711973.47</v>
      </c>
      <c r="G62" s="1" t="n">
        <v>1466684.44</v>
      </c>
      <c r="H62" s="1" t="n">
        <v>22239165.79</v>
      </c>
      <c r="I62" s="1" t="n">
        <v>8245289.03</v>
      </c>
      <c r="J62" s="1" t="n">
        <v>37.08</v>
      </c>
    </row>
    <row r="63" customFormat="false" ht="15" hidden="false" customHeight="false" outlineLevel="0" collapsed="false">
      <c r="A63" s="0" t="n">
        <v>60</v>
      </c>
      <c r="B63" s="0" t="s">
        <v>66</v>
      </c>
      <c r="C63" s="0" t="n">
        <v>2016</v>
      </c>
      <c r="D63" s="1" t="n">
        <v>7012336.29</v>
      </c>
      <c r="E63" s="1" t="n">
        <v>26648734.9</v>
      </c>
      <c r="F63" s="1" t="n">
        <v>9644326.08</v>
      </c>
      <c r="G63" s="1" t="n">
        <v>796659.72</v>
      </c>
      <c r="H63" s="1" t="n">
        <v>33661071.19</v>
      </c>
      <c r="I63" s="1" t="n">
        <v>8847666.36</v>
      </c>
      <c r="J63" s="1" t="n">
        <v>26.28</v>
      </c>
    </row>
    <row r="64" customFormat="false" ht="15" hidden="false" customHeight="false" outlineLevel="0" collapsed="false">
      <c r="A64" s="0" t="n">
        <v>61</v>
      </c>
      <c r="B64" s="0" t="s">
        <v>298</v>
      </c>
      <c r="C64" s="0" t="n">
        <v>2016</v>
      </c>
      <c r="D64" s="1" t="n">
        <v>2827885.96</v>
      </c>
      <c r="E64" s="1" t="n">
        <v>20714345.96</v>
      </c>
      <c r="F64" s="1" t="n">
        <v>5666582.53</v>
      </c>
      <c r="G64" s="1" t="n">
        <v>-1303909.78</v>
      </c>
      <c r="H64" s="1" t="n">
        <v>23542231.92</v>
      </c>
      <c r="I64" s="1" t="n">
        <v>6970492.31</v>
      </c>
      <c r="J64" s="1" t="n">
        <v>29.61</v>
      </c>
    </row>
    <row r="65" customFormat="false" ht="15" hidden="false" customHeight="false" outlineLevel="0" collapsed="false">
      <c r="A65" s="0" t="n">
        <v>291</v>
      </c>
      <c r="B65" s="0" t="s">
        <v>67</v>
      </c>
      <c r="C65" s="0" t="n">
        <v>2016</v>
      </c>
      <c r="D65" s="1" t="n">
        <v>9883256.63</v>
      </c>
      <c r="E65" s="1" t="n">
        <v>42484185.64</v>
      </c>
      <c r="F65" s="1" t="n">
        <v>15180865.21</v>
      </c>
      <c r="G65" s="1" t="n">
        <v>-462108.24</v>
      </c>
      <c r="H65" s="1" t="n">
        <v>52367442.27</v>
      </c>
      <c r="I65" s="1" t="n">
        <v>15642973.45</v>
      </c>
      <c r="J65" s="1" t="n">
        <v>29.87</v>
      </c>
    </row>
    <row r="66" customFormat="false" ht="15" hidden="false" customHeight="false" outlineLevel="0" collapsed="false">
      <c r="A66" s="0" t="n">
        <v>283</v>
      </c>
      <c r="B66" s="0" t="s">
        <v>68</v>
      </c>
      <c r="C66" s="0" t="n">
        <v>2016</v>
      </c>
      <c r="D66" s="1" t="n">
        <v>15091832.57</v>
      </c>
      <c r="E66" s="1" t="n">
        <v>39600637.03</v>
      </c>
      <c r="F66" s="1" t="n">
        <v>42713917</v>
      </c>
      <c r="G66" s="1" t="n">
        <v>30171724.76</v>
      </c>
      <c r="H66" s="1" t="n">
        <v>54692469.6</v>
      </c>
      <c r="I66" s="1" t="n">
        <v>12542192.24</v>
      </c>
      <c r="J66" s="1" t="n">
        <v>22.93</v>
      </c>
    </row>
    <row r="67" customFormat="false" ht="15" hidden="false" customHeight="false" outlineLevel="0" collapsed="false">
      <c r="A67" s="0" t="n">
        <v>275</v>
      </c>
      <c r="B67" s="0" t="s">
        <v>69</v>
      </c>
      <c r="C67" s="0" t="n">
        <v>2016</v>
      </c>
      <c r="D67" s="1" t="n">
        <v>4412027.98</v>
      </c>
      <c r="E67" s="1" t="n">
        <v>24434587.5</v>
      </c>
      <c r="F67" s="1" t="n">
        <v>15760432.67</v>
      </c>
      <c r="G67" s="1" t="n">
        <v>8087387.78</v>
      </c>
      <c r="H67" s="1" t="n">
        <v>28846615.48</v>
      </c>
      <c r="I67" s="1" t="n">
        <v>7673044.89</v>
      </c>
      <c r="J67" s="1" t="n">
        <v>26.6</v>
      </c>
    </row>
    <row r="68" customFormat="false" ht="15" hidden="false" customHeight="false" outlineLevel="0" collapsed="false">
      <c r="A68" s="0" t="n">
        <v>62</v>
      </c>
      <c r="B68" s="0" t="s">
        <v>303</v>
      </c>
      <c r="C68" s="0" t="n">
        <v>2016</v>
      </c>
      <c r="D68" s="1" t="n">
        <v>773365.14</v>
      </c>
      <c r="E68" s="1" t="n">
        <v>11860270.23</v>
      </c>
      <c r="F68" s="1" t="n">
        <v>4436266.34</v>
      </c>
      <c r="G68" s="1" t="n">
        <v>-376384.02</v>
      </c>
      <c r="H68" s="1" t="n">
        <v>12633635.37</v>
      </c>
      <c r="I68" s="1" t="n">
        <v>4812650.36</v>
      </c>
      <c r="J68" s="1" t="n">
        <v>38.09</v>
      </c>
    </row>
    <row r="69" customFormat="false" ht="15" hidden="false" customHeight="false" outlineLevel="0" collapsed="false">
      <c r="A69" s="0" t="n">
        <v>63</v>
      </c>
      <c r="B69" s="0" t="s">
        <v>70</v>
      </c>
      <c r="C69" s="0" t="n">
        <v>2016</v>
      </c>
      <c r="D69" s="1" t="n">
        <v>438765.78</v>
      </c>
      <c r="E69" s="1" t="n">
        <v>10406257.53</v>
      </c>
      <c r="F69" s="1" t="n">
        <v>1921982.43</v>
      </c>
      <c r="G69" s="1" t="n">
        <v>-1039372.16</v>
      </c>
      <c r="H69" s="1" t="n">
        <v>10845023.31</v>
      </c>
      <c r="I69" s="1" t="n">
        <v>2961354.59</v>
      </c>
      <c r="J69" s="1" t="n">
        <v>27.31</v>
      </c>
    </row>
    <row r="70" customFormat="false" ht="15" hidden="false" customHeight="false" outlineLevel="0" collapsed="false">
      <c r="A70" s="0" t="n">
        <v>64</v>
      </c>
      <c r="B70" s="0" t="s">
        <v>306</v>
      </c>
      <c r="C70" s="0" t="n">
        <v>2016</v>
      </c>
      <c r="D70" s="1" t="n">
        <v>1344094.16</v>
      </c>
      <c r="E70" s="1" t="n">
        <v>16822627.62</v>
      </c>
      <c r="F70" s="1" t="n">
        <v>5276058.97</v>
      </c>
      <c r="G70" s="1" t="n">
        <v>264451.91</v>
      </c>
      <c r="H70" s="1" t="n">
        <v>18166721.78</v>
      </c>
      <c r="I70" s="1" t="n">
        <v>5011607.06</v>
      </c>
      <c r="J70" s="1" t="n">
        <v>27.59</v>
      </c>
    </row>
    <row r="71" customFormat="false" ht="15" hidden="false" customHeight="false" outlineLevel="0" collapsed="false">
      <c r="A71" s="0" t="n">
        <v>65</v>
      </c>
      <c r="B71" s="0" t="s">
        <v>71</v>
      </c>
      <c r="C71" s="0" t="n">
        <v>2016</v>
      </c>
      <c r="D71" s="1" t="n">
        <v>1521742.17</v>
      </c>
      <c r="E71" s="1" t="n">
        <v>23013913.72</v>
      </c>
      <c r="F71" s="1" t="n">
        <v>8305675.58</v>
      </c>
      <c r="G71" s="1" t="n">
        <v>-162825.06</v>
      </c>
      <c r="H71" s="1" t="n">
        <v>24535655.89</v>
      </c>
      <c r="I71" s="1" t="n">
        <v>8468500.64</v>
      </c>
      <c r="J71" s="1" t="n">
        <v>34.52</v>
      </c>
    </row>
    <row r="72" customFormat="false" ht="15" hidden="false" customHeight="false" outlineLevel="0" collapsed="false">
      <c r="A72" s="0" t="n">
        <v>66</v>
      </c>
      <c r="B72" s="0" t="s">
        <v>72</v>
      </c>
      <c r="C72" s="0" t="n">
        <v>2016</v>
      </c>
      <c r="D72" s="1" t="n">
        <v>18989055.6</v>
      </c>
      <c r="E72" s="1" t="n">
        <v>80395576.63</v>
      </c>
      <c r="F72" s="1" t="n">
        <v>47113102.04</v>
      </c>
      <c r="G72" s="1" t="n">
        <v>22611523.35</v>
      </c>
      <c r="H72" s="1" t="n">
        <v>99384632.23</v>
      </c>
      <c r="I72" s="1" t="n">
        <v>24501578.69</v>
      </c>
      <c r="J72" s="1" t="n">
        <v>24.65</v>
      </c>
    </row>
    <row r="73" customFormat="false" ht="15" hidden="false" customHeight="false" outlineLevel="0" collapsed="false">
      <c r="A73" s="0" t="n">
        <v>67</v>
      </c>
      <c r="B73" s="0" t="s">
        <v>310</v>
      </c>
      <c r="C73" s="0" t="n">
        <v>2016</v>
      </c>
      <c r="D73" s="1" t="n">
        <v>1053228.66</v>
      </c>
      <c r="E73" s="1" t="n">
        <v>13682065.89</v>
      </c>
      <c r="F73" s="1" t="n">
        <v>3703376.49</v>
      </c>
      <c r="G73" s="1" t="n">
        <v>-188243.35</v>
      </c>
      <c r="H73" s="1" t="n">
        <v>14735294.55</v>
      </c>
      <c r="I73" s="1" t="n">
        <v>3891619.84</v>
      </c>
      <c r="J73" s="1" t="n">
        <v>26.41</v>
      </c>
    </row>
    <row r="74" customFormat="false" ht="15" hidden="false" customHeight="false" outlineLevel="0" collapsed="false">
      <c r="A74" s="0" t="n">
        <v>69</v>
      </c>
      <c r="B74" s="0" t="s">
        <v>73</v>
      </c>
      <c r="C74" s="0" t="n">
        <v>2016</v>
      </c>
      <c r="D74" s="1" t="n">
        <v>366321.8</v>
      </c>
      <c r="E74" s="1" t="n">
        <v>10258207.92</v>
      </c>
      <c r="F74" s="1" t="n">
        <v>2049399.45</v>
      </c>
      <c r="G74" s="1" t="n">
        <v>-898683.13</v>
      </c>
      <c r="H74" s="1" t="n">
        <v>10624529.72</v>
      </c>
      <c r="I74" s="1" t="n">
        <v>2948082.58</v>
      </c>
      <c r="J74" s="1" t="n">
        <v>27.75</v>
      </c>
    </row>
    <row r="75" customFormat="false" ht="15" hidden="false" customHeight="false" outlineLevel="0" collapsed="false">
      <c r="A75" s="0" t="n">
        <v>70</v>
      </c>
      <c r="B75" s="0" t="s">
        <v>74</v>
      </c>
      <c r="C75" s="0" t="n">
        <v>2016</v>
      </c>
      <c r="D75" s="1" t="n">
        <v>813255.89</v>
      </c>
      <c r="E75" s="1" t="n">
        <v>10570150.65</v>
      </c>
      <c r="F75" s="1" t="n">
        <v>1470453.8</v>
      </c>
      <c r="G75" s="1" t="n">
        <v>-1545825.84</v>
      </c>
      <c r="H75" s="1" t="n">
        <v>11383406.54</v>
      </c>
      <c r="I75" s="1" t="n">
        <v>3016279.64</v>
      </c>
      <c r="J75" s="1" t="n">
        <v>26.5</v>
      </c>
    </row>
    <row r="76" customFormat="false" ht="15" hidden="false" customHeight="false" outlineLevel="0" collapsed="false">
      <c r="A76" s="0" t="n">
        <v>71</v>
      </c>
      <c r="B76" s="0" t="s">
        <v>314</v>
      </c>
      <c r="C76" s="0" t="n">
        <v>2016</v>
      </c>
      <c r="D76" s="1" t="n">
        <v>277772.74</v>
      </c>
      <c r="E76" s="1" t="n">
        <v>10599238.2</v>
      </c>
      <c r="F76" s="1" t="n">
        <v>1971278.15</v>
      </c>
      <c r="G76" s="1" t="n">
        <v>-565494.17</v>
      </c>
      <c r="H76" s="1" t="n">
        <v>10877010.94</v>
      </c>
      <c r="I76" s="1" t="n">
        <v>2536772.32</v>
      </c>
      <c r="J76" s="1" t="n">
        <v>23.32</v>
      </c>
    </row>
    <row r="77" customFormat="false" ht="15" hidden="false" customHeight="false" outlineLevel="0" collapsed="false">
      <c r="A77" s="0" t="n">
        <v>72</v>
      </c>
      <c r="B77" s="0" t="s">
        <v>75</v>
      </c>
      <c r="C77" s="0" t="n">
        <v>2016</v>
      </c>
      <c r="D77" s="1" t="n">
        <v>755885.99</v>
      </c>
      <c r="E77" s="1" t="n">
        <v>10065231.19</v>
      </c>
      <c r="F77" s="1" t="n">
        <v>1790205.73</v>
      </c>
      <c r="G77" s="1" t="n">
        <v>-792387.33</v>
      </c>
      <c r="H77" s="1" t="n">
        <v>10821117.18</v>
      </c>
      <c r="I77" s="1" t="n">
        <v>2582593.06</v>
      </c>
      <c r="J77" s="1" t="n">
        <v>23.87</v>
      </c>
    </row>
    <row r="78" customFormat="false" ht="15" hidden="false" customHeight="false" outlineLevel="0" collapsed="false">
      <c r="A78" s="0" t="n">
        <v>73</v>
      </c>
      <c r="B78" s="0" t="s">
        <v>76</v>
      </c>
      <c r="C78" s="0" t="n">
        <v>2016</v>
      </c>
      <c r="D78" s="1" t="n">
        <v>382958.3</v>
      </c>
      <c r="E78" s="1" t="n">
        <v>16740941.33</v>
      </c>
      <c r="F78" s="1" t="n">
        <v>2795858.62</v>
      </c>
      <c r="G78" s="1" t="n">
        <v>-2449992.13</v>
      </c>
      <c r="H78" s="1" t="n">
        <v>17123899.63</v>
      </c>
      <c r="I78" s="1" t="n">
        <v>5245850.75</v>
      </c>
      <c r="J78" s="1" t="n">
        <v>30.63</v>
      </c>
    </row>
    <row r="79" customFormat="false" ht="15" hidden="false" customHeight="false" outlineLevel="0" collapsed="false">
      <c r="A79" s="0" t="n">
        <v>74</v>
      </c>
      <c r="B79" s="0" t="s">
        <v>77</v>
      </c>
      <c r="C79" s="0" t="n">
        <v>2016</v>
      </c>
      <c r="D79" s="1" t="n">
        <v>532994.61</v>
      </c>
      <c r="E79" s="1" t="n">
        <v>10201340.1</v>
      </c>
      <c r="F79" s="1" t="n">
        <v>1351067.82</v>
      </c>
      <c r="G79" s="1" t="n">
        <v>-1379571</v>
      </c>
      <c r="H79" s="1" t="n">
        <v>10734334.71</v>
      </c>
      <c r="I79" s="1" t="n">
        <v>2730638.82</v>
      </c>
      <c r="J79" s="1" t="n">
        <v>25.44</v>
      </c>
    </row>
    <row r="80" customFormat="false" ht="15" hidden="false" customHeight="false" outlineLevel="0" collapsed="false">
      <c r="A80" s="0" t="n">
        <v>75</v>
      </c>
      <c r="B80" s="0" t="s">
        <v>78</v>
      </c>
      <c r="C80" s="0" t="n">
        <v>2016</v>
      </c>
      <c r="D80" s="1" t="n">
        <v>934481.36</v>
      </c>
      <c r="E80" s="1" t="n">
        <v>10348528.42</v>
      </c>
      <c r="F80" s="1" t="n">
        <v>3785805.66</v>
      </c>
      <c r="G80" s="1" t="n">
        <v>880055.82</v>
      </c>
      <c r="H80" s="1" t="n">
        <v>11283009.78</v>
      </c>
      <c r="I80" s="1" t="n">
        <v>2905749.84</v>
      </c>
      <c r="J80" s="1" t="n">
        <v>25.75</v>
      </c>
    </row>
    <row r="81" customFormat="false" ht="15" hidden="false" customHeight="false" outlineLevel="0" collapsed="false">
      <c r="A81" s="0" t="n">
        <v>76</v>
      </c>
      <c r="B81" s="0" t="s">
        <v>320</v>
      </c>
      <c r="C81" s="0" t="n">
        <v>2016</v>
      </c>
      <c r="D81" s="1" t="n">
        <v>2460661.63</v>
      </c>
      <c r="E81" s="1" t="n">
        <v>15884434.38</v>
      </c>
      <c r="F81" s="1" t="n">
        <v>6135767.71</v>
      </c>
      <c r="G81" s="1" t="n">
        <v>-110516.77</v>
      </c>
      <c r="H81" s="1" t="n">
        <v>18345096.01</v>
      </c>
      <c r="I81" s="1" t="n">
        <v>6246284.48</v>
      </c>
      <c r="J81" s="1" t="n">
        <v>34.05</v>
      </c>
    </row>
    <row r="82" customFormat="false" ht="15" hidden="false" customHeight="false" outlineLevel="0" collapsed="false">
      <c r="A82" s="0" t="n">
        <v>77</v>
      </c>
      <c r="B82" s="0" t="s">
        <v>79</v>
      </c>
      <c r="C82" s="0" t="n">
        <v>2016</v>
      </c>
      <c r="D82" s="1" t="n">
        <v>2705433.35</v>
      </c>
      <c r="E82" s="1" t="n">
        <v>12607677.39</v>
      </c>
      <c r="F82" s="1" t="n">
        <v>4919924.67</v>
      </c>
      <c r="G82" s="1" t="n">
        <v>592402.62</v>
      </c>
      <c r="H82" s="1" t="n">
        <v>15313110.74</v>
      </c>
      <c r="I82" s="1" t="n">
        <v>4327522.05</v>
      </c>
      <c r="J82" s="1" t="n">
        <v>28.26</v>
      </c>
    </row>
    <row r="83" customFormat="false" ht="15" hidden="false" customHeight="false" outlineLevel="0" collapsed="false">
      <c r="A83" s="0" t="n">
        <v>78</v>
      </c>
      <c r="B83" s="0" t="s">
        <v>80</v>
      </c>
      <c r="C83" s="0" t="n">
        <v>2016</v>
      </c>
      <c r="D83" s="1" t="n">
        <v>5201201.97</v>
      </c>
      <c r="E83" s="1" t="n">
        <v>25549038.09</v>
      </c>
      <c r="F83" s="1" t="n">
        <v>7703480.45</v>
      </c>
      <c r="G83" s="1" t="n">
        <v>-405627.76</v>
      </c>
      <c r="H83" s="1" t="n">
        <v>30750240.06</v>
      </c>
      <c r="I83" s="1" t="n">
        <v>8109108.21</v>
      </c>
      <c r="J83" s="1" t="n">
        <v>26.37</v>
      </c>
    </row>
    <row r="84" customFormat="false" ht="15" hidden="false" customHeight="false" outlineLevel="0" collapsed="false">
      <c r="A84" s="0" t="n">
        <v>79</v>
      </c>
      <c r="B84" s="0" t="s">
        <v>81</v>
      </c>
      <c r="C84" s="0" t="n">
        <v>2016</v>
      </c>
      <c r="D84" s="1" t="n">
        <v>594855.2</v>
      </c>
      <c r="E84" s="1" t="n">
        <v>10396424.63</v>
      </c>
      <c r="F84" s="1" t="n">
        <v>2630570.7</v>
      </c>
      <c r="G84" s="1" t="n">
        <v>-162595.47</v>
      </c>
      <c r="H84" s="1" t="n">
        <v>10991279.83</v>
      </c>
      <c r="I84" s="1" t="n">
        <v>2793166.17</v>
      </c>
      <c r="J84" s="1" t="n">
        <v>25.41</v>
      </c>
    </row>
    <row r="85" customFormat="false" ht="15" hidden="false" customHeight="false" outlineLevel="0" collapsed="false">
      <c r="A85" s="0" t="n">
        <v>80</v>
      </c>
      <c r="B85" s="0" t="s">
        <v>82</v>
      </c>
      <c r="C85" s="0" t="n">
        <v>2016</v>
      </c>
      <c r="D85" s="1" t="n">
        <v>481166.04</v>
      </c>
      <c r="E85" s="1" t="n">
        <v>13429821.12</v>
      </c>
      <c r="F85" s="1" t="n">
        <v>4237642.61</v>
      </c>
      <c r="G85" s="1" t="n">
        <v>1009264.81</v>
      </c>
      <c r="H85" s="1" t="n">
        <v>13910987.16</v>
      </c>
      <c r="I85" s="1" t="n">
        <v>3228377.8</v>
      </c>
      <c r="J85" s="1" t="n">
        <v>23.21</v>
      </c>
    </row>
    <row r="86" customFormat="false" ht="15" hidden="false" customHeight="false" outlineLevel="0" collapsed="false">
      <c r="A86" s="0" t="n">
        <v>81</v>
      </c>
      <c r="B86" s="0" t="s">
        <v>83</v>
      </c>
      <c r="C86" s="0" t="n">
        <v>2016</v>
      </c>
      <c r="D86" s="1" t="n">
        <v>558337.59</v>
      </c>
      <c r="E86" s="1" t="n">
        <v>11096539.64</v>
      </c>
      <c r="F86" s="1" t="n">
        <v>3022445.17</v>
      </c>
      <c r="G86" s="1" t="n">
        <v>-829695.65</v>
      </c>
      <c r="H86" s="1" t="n">
        <v>11654877.23</v>
      </c>
      <c r="I86" s="1" t="n">
        <v>3852140.82</v>
      </c>
      <c r="J86" s="1" t="n">
        <v>33.05</v>
      </c>
    </row>
    <row r="87" customFormat="false" ht="15" hidden="false" customHeight="false" outlineLevel="0" collapsed="false">
      <c r="A87" s="0" t="n">
        <v>82</v>
      </c>
      <c r="B87" s="0" t="s">
        <v>84</v>
      </c>
      <c r="C87" s="0" t="n">
        <v>2016</v>
      </c>
      <c r="D87" s="1" t="n">
        <v>1145649.21</v>
      </c>
      <c r="E87" s="1" t="n">
        <v>16116325.23</v>
      </c>
      <c r="F87" s="1" t="n">
        <v>4640657.47</v>
      </c>
      <c r="G87" s="1" t="n">
        <v>-415757.62</v>
      </c>
      <c r="H87" s="1" t="n">
        <v>17261974.44</v>
      </c>
      <c r="I87" s="1" t="n">
        <v>5056415.09</v>
      </c>
      <c r="J87" s="1" t="n">
        <v>29.29</v>
      </c>
    </row>
    <row r="88" customFormat="false" ht="15" hidden="false" customHeight="false" outlineLevel="0" collapsed="false">
      <c r="A88" s="0" t="n">
        <v>83</v>
      </c>
      <c r="B88" s="0" t="s">
        <v>85</v>
      </c>
      <c r="C88" s="0" t="n">
        <v>2016</v>
      </c>
      <c r="D88" s="1" t="n">
        <v>1074827.16</v>
      </c>
      <c r="E88" s="1" t="n">
        <v>18011314.47</v>
      </c>
      <c r="F88" s="1" t="n">
        <v>11286330.59</v>
      </c>
      <c r="G88" s="1" t="n">
        <v>3926017.51</v>
      </c>
      <c r="H88" s="1" t="n">
        <v>19086141.63</v>
      </c>
      <c r="I88" s="1" t="n">
        <v>7360313.08</v>
      </c>
      <c r="J88" s="1" t="n">
        <v>38.56</v>
      </c>
    </row>
    <row r="89" customFormat="false" ht="15" hidden="false" customHeight="false" outlineLevel="0" collapsed="false">
      <c r="A89" s="0" t="n">
        <v>84</v>
      </c>
      <c r="B89" s="0" t="s">
        <v>86</v>
      </c>
      <c r="C89" s="0" t="n">
        <v>2016</v>
      </c>
      <c r="D89" s="1" t="n">
        <v>29042085.26</v>
      </c>
      <c r="E89" s="1" t="n">
        <v>79066865.09</v>
      </c>
      <c r="F89" s="1" t="n">
        <v>58750897.45</v>
      </c>
      <c r="G89" s="1" t="n">
        <v>36266722.22</v>
      </c>
      <c r="H89" s="1" t="n">
        <v>108108950.35</v>
      </c>
      <c r="I89" s="1" t="n">
        <v>22484175.23</v>
      </c>
      <c r="J89" s="1" t="n">
        <v>20.8</v>
      </c>
    </row>
    <row r="90" customFormat="false" ht="15" hidden="false" customHeight="false" outlineLevel="0" collapsed="false">
      <c r="A90" s="0" t="n">
        <v>85</v>
      </c>
      <c r="B90" s="0" t="s">
        <v>330</v>
      </c>
      <c r="C90" s="0" t="n">
        <v>2016</v>
      </c>
      <c r="D90" s="1" t="n">
        <v>334722.49</v>
      </c>
      <c r="E90" s="1" t="n">
        <v>12442615.93</v>
      </c>
      <c r="F90" s="1" t="n">
        <v>2717915.32</v>
      </c>
      <c r="G90" s="1" t="n">
        <v>-1047014.63</v>
      </c>
      <c r="H90" s="1" t="n">
        <v>12777338.42</v>
      </c>
      <c r="I90" s="1" t="n">
        <v>3764929.95</v>
      </c>
      <c r="J90" s="1" t="n">
        <v>29.47</v>
      </c>
    </row>
    <row r="91" customFormat="false" ht="15" hidden="false" customHeight="false" outlineLevel="0" collapsed="false">
      <c r="A91" s="0" t="n">
        <v>475</v>
      </c>
      <c r="B91" s="0" t="s">
        <v>87</v>
      </c>
      <c r="C91" s="0" t="n">
        <v>2016</v>
      </c>
      <c r="D91" s="1" t="n">
        <v>501678.91</v>
      </c>
      <c r="E91" s="1" t="n">
        <v>14022273.19</v>
      </c>
      <c r="F91" s="1" t="n">
        <v>4692521.28</v>
      </c>
      <c r="G91" s="1" t="n">
        <v>82277.29</v>
      </c>
      <c r="H91" s="1" t="n">
        <v>14523952.1</v>
      </c>
      <c r="I91" s="1" t="n">
        <v>4610243.99</v>
      </c>
      <c r="J91" s="1" t="n">
        <v>31.74</v>
      </c>
    </row>
    <row r="92" customFormat="false" ht="15" hidden="false" customHeight="false" outlineLevel="0" collapsed="false">
      <c r="A92" s="0" t="n">
        <v>86</v>
      </c>
      <c r="B92" s="0" t="s">
        <v>88</v>
      </c>
      <c r="C92" s="0" t="n">
        <v>2016</v>
      </c>
      <c r="D92" s="1" t="n">
        <v>2834326.69</v>
      </c>
      <c r="E92" s="1" t="n">
        <v>18476243.44</v>
      </c>
      <c r="F92" s="1" t="n">
        <v>7976039.41</v>
      </c>
      <c r="G92" s="1" t="n">
        <v>1686379.76</v>
      </c>
      <c r="H92" s="1" t="n">
        <v>21310570.13</v>
      </c>
      <c r="I92" s="1" t="n">
        <v>6289659.65</v>
      </c>
      <c r="J92" s="1" t="n">
        <v>29.51</v>
      </c>
    </row>
    <row r="93" customFormat="false" ht="15" hidden="false" customHeight="false" outlineLevel="0" collapsed="false">
      <c r="A93" s="0" t="n">
        <v>87</v>
      </c>
      <c r="B93" s="0" t="s">
        <v>89</v>
      </c>
      <c r="C93" s="0" t="n">
        <v>2016</v>
      </c>
      <c r="D93" s="1" t="n">
        <v>842380.28</v>
      </c>
      <c r="E93" s="1" t="n">
        <v>11048343.54</v>
      </c>
      <c r="F93" s="1" t="n">
        <v>3429489.64</v>
      </c>
      <c r="G93" s="1" t="n">
        <v>-251491.87</v>
      </c>
      <c r="H93" s="1" t="n">
        <v>11890723.82</v>
      </c>
      <c r="I93" s="1" t="n">
        <v>3680981.51</v>
      </c>
      <c r="J93" s="1" t="n">
        <v>30.96</v>
      </c>
    </row>
    <row r="94" customFormat="false" ht="15" hidden="false" customHeight="false" outlineLevel="0" collapsed="false">
      <c r="A94" s="0" t="n">
        <v>88</v>
      </c>
      <c r="B94" s="0" t="s">
        <v>90</v>
      </c>
      <c r="C94" s="0" t="n">
        <v>2016</v>
      </c>
      <c r="D94" s="1" t="n">
        <v>23719048.06</v>
      </c>
      <c r="E94" s="1" t="n">
        <v>65985349.35</v>
      </c>
      <c r="F94" s="1" t="n">
        <v>34622649.67</v>
      </c>
      <c r="G94" s="1" t="n">
        <v>13103502.23</v>
      </c>
      <c r="H94" s="1" t="n">
        <v>89704397.41</v>
      </c>
      <c r="I94" s="1" t="n">
        <v>21519147.44</v>
      </c>
      <c r="J94" s="1" t="n">
        <v>23.99</v>
      </c>
    </row>
    <row r="95" customFormat="false" ht="15" hidden="false" customHeight="false" outlineLevel="0" collapsed="false">
      <c r="A95" s="0" t="n">
        <v>89</v>
      </c>
      <c r="B95" s="0" t="s">
        <v>91</v>
      </c>
      <c r="C95" s="0" t="n">
        <v>2016</v>
      </c>
      <c r="D95" s="1" t="n">
        <v>1263210047.28</v>
      </c>
      <c r="E95" s="1" t="n">
        <v>1133532310.97</v>
      </c>
      <c r="F95" s="1" t="n">
        <v>831623681.49</v>
      </c>
      <c r="G95" s="1" t="n">
        <v>210777920.32</v>
      </c>
      <c r="H95" s="1" t="n">
        <v>2396742358.25</v>
      </c>
      <c r="I95" s="1" t="n">
        <v>620845761.17</v>
      </c>
      <c r="J95" s="1" t="n">
        <v>25.9</v>
      </c>
    </row>
    <row r="96" customFormat="false" ht="15" hidden="false" customHeight="false" outlineLevel="0" collapsed="false">
      <c r="A96" s="0" t="n">
        <v>99</v>
      </c>
      <c r="B96" s="0" t="s">
        <v>92</v>
      </c>
      <c r="C96" s="0" t="n">
        <v>2016</v>
      </c>
      <c r="D96" s="1" t="n">
        <v>13571740.67</v>
      </c>
      <c r="E96" s="1" t="n">
        <v>36096420.64</v>
      </c>
      <c r="F96" s="1" t="n">
        <v>30174097.82</v>
      </c>
      <c r="G96" s="1" t="n">
        <v>12902889.51</v>
      </c>
      <c r="H96" s="1" t="n">
        <v>49668161.31</v>
      </c>
      <c r="I96" s="1" t="n">
        <v>17271208.31</v>
      </c>
      <c r="J96" s="1" t="n">
        <v>34.77</v>
      </c>
    </row>
    <row r="97" customFormat="false" ht="15" hidden="false" customHeight="false" outlineLevel="0" collapsed="false">
      <c r="A97" s="0" t="n">
        <v>100</v>
      </c>
      <c r="B97" s="0" t="s">
        <v>93</v>
      </c>
      <c r="C97" s="0" t="n">
        <v>2016</v>
      </c>
      <c r="D97" s="1" t="n">
        <v>3556995.9</v>
      </c>
      <c r="E97" s="1" t="n">
        <v>31209844.01</v>
      </c>
      <c r="F97" s="1" t="n">
        <v>11373532.88</v>
      </c>
      <c r="G97" s="1" t="n">
        <v>356676.47</v>
      </c>
      <c r="H97" s="1" t="n">
        <v>34766839.91</v>
      </c>
      <c r="I97" s="1" t="n">
        <v>11016856.41</v>
      </c>
      <c r="J97" s="1" t="n">
        <v>31.69</v>
      </c>
    </row>
    <row r="98" customFormat="false" ht="15" hidden="false" customHeight="false" outlineLevel="0" collapsed="false">
      <c r="A98" s="0" t="n">
        <v>101</v>
      </c>
      <c r="B98" s="0" t="s">
        <v>94</v>
      </c>
      <c r="C98" s="0" t="n">
        <v>2016</v>
      </c>
      <c r="D98" s="1" t="n">
        <v>13148704.47</v>
      </c>
      <c r="E98" s="1" t="n">
        <v>61364099.44</v>
      </c>
      <c r="F98" s="1" t="n">
        <v>24396547.94</v>
      </c>
      <c r="G98" s="1" t="n">
        <v>3922970.95</v>
      </c>
      <c r="H98" s="1" t="n">
        <v>74512803.91</v>
      </c>
      <c r="I98" s="1" t="n">
        <v>20473576.99</v>
      </c>
      <c r="J98" s="1" t="n">
        <v>27.48</v>
      </c>
    </row>
    <row r="99" customFormat="false" ht="15" hidden="false" customHeight="false" outlineLevel="0" collapsed="false">
      <c r="A99" s="0" t="n">
        <v>102</v>
      </c>
      <c r="B99" s="0" t="s">
        <v>95</v>
      </c>
      <c r="C99" s="0" t="n">
        <v>2016</v>
      </c>
      <c r="D99" s="1" t="n">
        <v>1302702.97</v>
      </c>
      <c r="E99" s="1" t="n">
        <v>14552092.56</v>
      </c>
      <c r="F99" s="1" t="n">
        <v>4384155.44</v>
      </c>
      <c r="G99" s="1" t="n">
        <v>-587024.42</v>
      </c>
      <c r="H99" s="1" t="n">
        <v>15854795.53</v>
      </c>
      <c r="I99" s="1" t="n">
        <v>4971179.86</v>
      </c>
      <c r="J99" s="1" t="n">
        <v>31.35</v>
      </c>
    </row>
    <row r="100" customFormat="false" ht="15" hidden="false" customHeight="false" outlineLevel="0" collapsed="false">
      <c r="A100" s="0" t="n">
        <v>103</v>
      </c>
      <c r="B100" s="0" t="s">
        <v>96</v>
      </c>
      <c r="C100" s="0" t="n">
        <v>2016</v>
      </c>
      <c r="D100" s="1" t="n">
        <v>2803031.68</v>
      </c>
      <c r="E100" s="1" t="n">
        <v>17819223.81</v>
      </c>
      <c r="F100" s="1" t="n">
        <v>9121021.64</v>
      </c>
      <c r="G100" s="1" t="n">
        <v>3331037.7</v>
      </c>
      <c r="H100" s="1" t="n">
        <v>20622255.49</v>
      </c>
      <c r="I100" s="1" t="n">
        <v>5789983.94</v>
      </c>
      <c r="J100" s="1" t="n">
        <v>28.08</v>
      </c>
    </row>
    <row r="101" customFormat="false" ht="15" hidden="false" customHeight="false" outlineLevel="0" collapsed="false">
      <c r="A101" s="0" t="n">
        <v>280</v>
      </c>
      <c r="B101" s="0" t="s">
        <v>97</v>
      </c>
      <c r="C101" s="0" t="n">
        <v>2016</v>
      </c>
      <c r="D101" s="1" t="n">
        <v>421889.23</v>
      </c>
      <c r="E101" s="1" t="n">
        <v>9696904.14</v>
      </c>
      <c r="F101" s="1" t="n">
        <v>2283994.9</v>
      </c>
      <c r="G101" s="1" t="n">
        <v>-1051112.47</v>
      </c>
      <c r="H101" s="1" t="n">
        <v>10118793.37</v>
      </c>
      <c r="I101" s="1" t="n">
        <v>3335107.37</v>
      </c>
      <c r="J101" s="1" t="n">
        <v>32.96</v>
      </c>
    </row>
    <row r="102" customFormat="false" ht="15" hidden="false" customHeight="false" outlineLevel="0" collapsed="false">
      <c r="A102" s="0" t="n">
        <v>104</v>
      </c>
      <c r="B102" s="0" t="s">
        <v>343</v>
      </c>
      <c r="C102" s="0" t="n">
        <v>2016</v>
      </c>
      <c r="D102" s="1" t="n">
        <v>745101.09</v>
      </c>
      <c r="E102" s="1" t="n">
        <v>12390663.42</v>
      </c>
      <c r="F102" s="1" t="n">
        <v>4096030.53</v>
      </c>
      <c r="G102" s="1" t="n">
        <v>-293085.14</v>
      </c>
      <c r="H102" s="1" t="n">
        <v>13135764.51</v>
      </c>
      <c r="I102" s="1" t="n">
        <v>4389115.67</v>
      </c>
      <c r="J102" s="1" t="n">
        <v>33.41</v>
      </c>
    </row>
    <row r="103" customFormat="false" ht="15" hidden="false" customHeight="false" outlineLevel="0" collapsed="false">
      <c r="A103" s="0" t="n">
        <v>105</v>
      </c>
      <c r="B103" s="0" t="s">
        <v>345</v>
      </c>
      <c r="C103" s="0" t="n">
        <v>2016</v>
      </c>
      <c r="D103" s="1" t="n">
        <v>1143456.09</v>
      </c>
      <c r="E103" s="1" t="n">
        <v>9662304.53</v>
      </c>
      <c r="F103" s="1" t="n">
        <v>2430277.08</v>
      </c>
      <c r="G103" s="1" t="n">
        <v>-1084033.85</v>
      </c>
      <c r="H103" s="1" t="n">
        <v>10805760.62</v>
      </c>
      <c r="I103" s="1" t="n">
        <v>3514310.93</v>
      </c>
      <c r="J103" s="1" t="n">
        <v>32.52</v>
      </c>
    </row>
    <row r="104" customFormat="false" ht="15" hidden="false" customHeight="false" outlineLevel="0" collapsed="false">
      <c r="A104" s="0" t="n">
        <v>106</v>
      </c>
      <c r="B104" s="0" t="s">
        <v>98</v>
      </c>
      <c r="C104" s="0" t="n">
        <v>2016</v>
      </c>
      <c r="D104" s="1" t="n">
        <v>169267.6</v>
      </c>
      <c r="E104" s="1" t="n">
        <v>10473048.59</v>
      </c>
      <c r="F104" s="1" t="n">
        <v>2291880.73</v>
      </c>
      <c r="G104" s="1" t="n">
        <v>-788699.77</v>
      </c>
      <c r="H104" s="1" t="n">
        <v>10642316.19</v>
      </c>
      <c r="I104" s="1" t="n">
        <v>3080580.5</v>
      </c>
      <c r="J104" s="1" t="n">
        <v>28.95</v>
      </c>
    </row>
    <row r="105" customFormat="false" ht="15" hidden="false" customHeight="false" outlineLevel="0" collapsed="false">
      <c r="A105" s="0" t="n">
        <v>107</v>
      </c>
      <c r="B105" s="0" t="s">
        <v>99</v>
      </c>
      <c r="C105" s="0" t="n">
        <v>2016</v>
      </c>
      <c r="D105" s="1" t="n">
        <v>9183536.88</v>
      </c>
      <c r="E105" s="1" t="n">
        <v>27785832.74</v>
      </c>
      <c r="F105" s="1" t="n">
        <v>14614483.4</v>
      </c>
      <c r="G105" s="1" t="n">
        <v>5688597.33</v>
      </c>
      <c r="H105" s="1" t="n">
        <v>36969369.62</v>
      </c>
      <c r="I105" s="1" t="n">
        <v>8925886.07</v>
      </c>
      <c r="J105" s="1" t="n">
        <v>24.14</v>
      </c>
    </row>
    <row r="106" customFormat="false" ht="15" hidden="false" customHeight="false" outlineLevel="0" collapsed="false">
      <c r="A106" s="0" t="n">
        <v>108</v>
      </c>
      <c r="B106" s="0" t="s">
        <v>100</v>
      </c>
      <c r="C106" s="0" t="n">
        <v>2016</v>
      </c>
      <c r="D106" s="1" t="n">
        <v>269507.35</v>
      </c>
      <c r="E106" s="1" t="n">
        <v>12154710.84</v>
      </c>
      <c r="F106" s="1" t="n">
        <v>2513858.17</v>
      </c>
      <c r="G106" s="1" t="n">
        <v>-1122257.97</v>
      </c>
      <c r="H106" s="1" t="n">
        <v>12424218.19</v>
      </c>
      <c r="I106" s="1" t="n">
        <v>3636116.14</v>
      </c>
      <c r="J106" s="1" t="n">
        <v>29.27</v>
      </c>
    </row>
    <row r="107" customFormat="false" ht="15" hidden="false" customHeight="false" outlineLevel="0" collapsed="false">
      <c r="A107" s="0" t="n">
        <v>109</v>
      </c>
      <c r="B107" s="0" t="s">
        <v>101</v>
      </c>
      <c r="C107" s="0" t="n">
        <v>2016</v>
      </c>
      <c r="D107" s="1" t="n">
        <v>1280401.67</v>
      </c>
      <c r="E107" s="1" t="n">
        <v>14943010.47</v>
      </c>
      <c r="F107" s="1" t="n">
        <v>8977874.94</v>
      </c>
      <c r="G107" s="1" t="n">
        <v>2691955.08</v>
      </c>
      <c r="H107" s="1" t="n">
        <v>16223412.14</v>
      </c>
      <c r="I107" s="1" t="n">
        <v>6285919.86</v>
      </c>
      <c r="J107" s="1" t="n">
        <v>38.75</v>
      </c>
    </row>
    <row r="108" customFormat="false" ht="15" hidden="false" customHeight="false" outlineLevel="0" collapsed="false">
      <c r="A108" s="0" t="n">
        <v>295</v>
      </c>
      <c r="B108" s="0" t="s">
        <v>102</v>
      </c>
      <c r="C108" s="0" t="n">
        <v>2016</v>
      </c>
      <c r="D108" s="1" t="n">
        <v>1934341.34</v>
      </c>
      <c r="E108" s="1" t="n">
        <v>13516855.58</v>
      </c>
      <c r="F108" s="1" t="n">
        <v>6540455.91</v>
      </c>
      <c r="G108" s="1" t="n">
        <v>1502134.42</v>
      </c>
      <c r="H108" s="1" t="n">
        <v>15451196.92</v>
      </c>
      <c r="I108" s="1" t="n">
        <v>5038321.49</v>
      </c>
      <c r="J108" s="1" t="n">
        <v>32.61</v>
      </c>
    </row>
    <row r="109" customFormat="false" ht="15" hidden="false" customHeight="false" outlineLevel="0" collapsed="false">
      <c r="A109" s="0" t="n">
        <v>110</v>
      </c>
      <c r="B109" s="0" t="s">
        <v>103</v>
      </c>
      <c r="C109" s="0" t="n">
        <v>2016</v>
      </c>
      <c r="D109" s="1" t="n">
        <v>2078700.1</v>
      </c>
      <c r="E109" s="1" t="n">
        <v>21565170.36</v>
      </c>
      <c r="F109" s="1" t="n">
        <v>11582448.8</v>
      </c>
      <c r="G109" s="1" t="n">
        <v>3477520.54</v>
      </c>
      <c r="H109" s="1" t="n">
        <v>23643870.46</v>
      </c>
      <c r="I109" s="1" t="n">
        <v>8104928.26</v>
      </c>
      <c r="J109" s="1" t="n">
        <v>34.28</v>
      </c>
    </row>
    <row r="110" customFormat="false" ht="15" hidden="false" customHeight="false" outlineLevel="0" collapsed="false">
      <c r="A110" s="0" t="n">
        <v>111</v>
      </c>
      <c r="B110" s="0" t="s">
        <v>104</v>
      </c>
      <c r="C110" s="0" t="n">
        <v>2016</v>
      </c>
      <c r="D110" s="1" t="n">
        <v>10006480.87</v>
      </c>
      <c r="E110" s="1" t="n">
        <v>48809879.19</v>
      </c>
      <c r="F110" s="1" t="n">
        <v>23514041.95</v>
      </c>
      <c r="G110" s="1" t="n">
        <v>8758645.99</v>
      </c>
      <c r="H110" s="1" t="n">
        <v>58816360.06</v>
      </c>
      <c r="I110" s="1" t="n">
        <v>14755395.96</v>
      </c>
      <c r="J110" s="1" t="n">
        <v>25.09</v>
      </c>
    </row>
    <row r="111" customFormat="false" ht="15" hidden="false" customHeight="false" outlineLevel="0" collapsed="false">
      <c r="A111" s="0" t="n">
        <v>112</v>
      </c>
      <c r="B111" s="0" t="s">
        <v>105</v>
      </c>
      <c r="C111" s="0" t="n">
        <v>2016</v>
      </c>
      <c r="D111" s="1" t="n">
        <v>10447215.48</v>
      </c>
      <c r="E111" s="1" t="n">
        <v>43737689.79</v>
      </c>
      <c r="F111" s="1" t="n">
        <v>21506861.26</v>
      </c>
      <c r="G111" s="1" t="n">
        <v>5015087.34</v>
      </c>
      <c r="H111" s="1" t="n">
        <v>54184905.27</v>
      </c>
      <c r="I111" s="1" t="n">
        <v>16491773.92</v>
      </c>
      <c r="J111" s="1" t="n">
        <v>30.44</v>
      </c>
    </row>
    <row r="112" customFormat="false" ht="15" hidden="false" customHeight="false" outlineLevel="0" collapsed="false">
      <c r="A112" s="0" t="n">
        <v>496</v>
      </c>
      <c r="B112" s="0" t="s">
        <v>355</v>
      </c>
      <c r="C112" s="0" t="n">
        <v>2016</v>
      </c>
      <c r="D112" s="1" t="n">
        <v>219131.01</v>
      </c>
      <c r="E112" s="1" t="n">
        <v>9851733.3</v>
      </c>
      <c r="F112" s="1" t="n">
        <v>2740879.25</v>
      </c>
      <c r="G112" s="1" t="n">
        <v>-725385.33</v>
      </c>
      <c r="H112" s="1" t="n">
        <v>10070864.31</v>
      </c>
      <c r="I112" s="1" t="n">
        <v>3466264.58</v>
      </c>
      <c r="J112" s="1" t="n">
        <v>34.42</v>
      </c>
    </row>
    <row r="113" customFormat="false" ht="15" hidden="false" customHeight="false" outlineLevel="0" collapsed="false">
      <c r="A113" s="0" t="n">
        <v>113</v>
      </c>
      <c r="B113" s="0" t="s">
        <v>106</v>
      </c>
      <c r="C113" s="0" t="n">
        <v>2016</v>
      </c>
      <c r="D113" s="1" t="n">
        <v>7964913.28</v>
      </c>
      <c r="E113" s="1" t="n">
        <v>31546175.77</v>
      </c>
      <c r="F113" s="1" t="n">
        <v>10697897.51</v>
      </c>
      <c r="G113" s="1" t="n">
        <v>521196.03</v>
      </c>
      <c r="H113" s="1" t="n">
        <v>39511089.05</v>
      </c>
      <c r="I113" s="1" t="n">
        <v>10176701.48</v>
      </c>
      <c r="J113" s="1" t="n">
        <v>25.76</v>
      </c>
    </row>
    <row r="114" customFormat="false" ht="15" hidden="false" customHeight="false" outlineLevel="0" collapsed="false">
      <c r="A114" s="0" t="n">
        <v>115</v>
      </c>
      <c r="B114" s="0" t="s">
        <v>107</v>
      </c>
      <c r="C114" s="0" t="n">
        <v>2016</v>
      </c>
      <c r="D114" s="1" t="n">
        <v>613783.76</v>
      </c>
      <c r="E114" s="1" t="n">
        <v>10207510.94</v>
      </c>
      <c r="F114" s="1" t="n">
        <v>2279802.33</v>
      </c>
      <c r="G114" s="1" t="n">
        <v>-1274791.16</v>
      </c>
      <c r="H114" s="1" t="n">
        <v>10821294.7</v>
      </c>
      <c r="I114" s="1" t="n">
        <v>3554593.49</v>
      </c>
      <c r="J114" s="1" t="n">
        <v>32.85</v>
      </c>
    </row>
    <row r="115" customFormat="false" ht="15" hidden="false" customHeight="false" outlineLevel="0" collapsed="false">
      <c r="A115" s="0" t="n">
        <v>116</v>
      </c>
      <c r="B115" s="0" t="s">
        <v>108</v>
      </c>
      <c r="C115" s="0" t="n">
        <v>2016</v>
      </c>
      <c r="D115" s="1" t="n">
        <v>8338595.57</v>
      </c>
      <c r="E115" s="1" t="n">
        <v>55954166.99</v>
      </c>
      <c r="F115" s="1" t="n">
        <v>28856338.45</v>
      </c>
      <c r="G115" s="1" t="n">
        <v>7705899.79</v>
      </c>
      <c r="H115" s="1" t="n">
        <v>64292762.56</v>
      </c>
      <c r="I115" s="1" t="n">
        <v>21150438.66</v>
      </c>
      <c r="J115" s="1" t="n">
        <v>32.9</v>
      </c>
    </row>
    <row r="116" customFormat="false" ht="15" hidden="false" customHeight="false" outlineLevel="0" collapsed="false">
      <c r="A116" s="0" t="n">
        <v>118</v>
      </c>
      <c r="B116" s="0" t="s">
        <v>109</v>
      </c>
      <c r="C116" s="0" t="n">
        <v>2016</v>
      </c>
      <c r="D116" s="1" t="n">
        <v>428570.88</v>
      </c>
      <c r="E116" s="1" t="n">
        <v>10795194.2</v>
      </c>
      <c r="F116" s="1" t="n">
        <v>3063186.33</v>
      </c>
      <c r="G116" s="1" t="n">
        <v>47117.5</v>
      </c>
      <c r="H116" s="1" t="n">
        <v>11223765.08</v>
      </c>
      <c r="I116" s="1" t="n">
        <v>3016068.83</v>
      </c>
      <c r="J116" s="1" t="n">
        <v>26.87</v>
      </c>
    </row>
    <row r="117" customFormat="false" ht="15" hidden="false" customHeight="false" outlineLevel="0" collapsed="false">
      <c r="A117" s="0" t="n">
        <v>119</v>
      </c>
      <c r="B117" s="0" t="s">
        <v>110</v>
      </c>
      <c r="C117" s="0" t="n">
        <v>2016</v>
      </c>
      <c r="D117" s="1" t="n">
        <v>769433.99</v>
      </c>
      <c r="E117" s="1" t="n">
        <v>11077052.62</v>
      </c>
      <c r="F117" s="1" t="n">
        <v>2646729.32</v>
      </c>
      <c r="G117" s="1" t="n">
        <v>-671712.14</v>
      </c>
      <c r="H117" s="1" t="n">
        <v>11846486.61</v>
      </c>
      <c r="I117" s="1" t="n">
        <v>3318441.46</v>
      </c>
      <c r="J117" s="1" t="n">
        <v>28.01</v>
      </c>
    </row>
    <row r="118" customFormat="false" ht="15" hidden="false" customHeight="false" outlineLevel="0" collapsed="false">
      <c r="A118" s="0" t="n">
        <v>120</v>
      </c>
      <c r="B118" s="0" t="s">
        <v>111</v>
      </c>
      <c r="C118" s="0" t="n">
        <v>2016</v>
      </c>
      <c r="D118" s="1" t="n">
        <v>1309811.96</v>
      </c>
      <c r="E118" s="1" t="n">
        <v>15109770.49</v>
      </c>
      <c r="F118" s="1" t="n">
        <v>4962494.72</v>
      </c>
      <c r="G118" s="1" t="n">
        <v>-714849.73</v>
      </c>
      <c r="H118" s="1" t="n">
        <v>16419582.45</v>
      </c>
      <c r="I118" s="1" t="n">
        <v>5677344.45</v>
      </c>
      <c r="J118" s="1" t="n">
        <v>34.58</v>
      </c>
    </row>
    <row r="119" customFormat="false" ht="15" hidden="false" customHeight="false" outlineLevel="0" collapsed="false">
      <c r="A119" s="0" t="n">
        <v>121</v>
      </c>
      <c r="B119" s="0" t="s">
        <v>112</v>
      </c>
      <c r="C119" s="0" t="n">
        <v>2016</v>
      </c>
      <c r="D119" s="1" t="n">
        <v>2934879.29</v>
      </c>
      <c r="E119" s="1" t="n">
        <v>25198149.99</v>
      </c>
      <c r="F119" s="1" t="n">
        <v>10554300.02</v>
      </c>
      <c r="G119" s="1" t="n">
        <v>2470058.74</v>
      </c>
      <c r="H119" s="1" t="n">
        <v>28133029.28</v>
      </c>
      <c r="I119" s="1" t="n">
        <v>8084241.28</v>
      </c>
      <c r="J119" s="1" t="n">
        <v>28.74</v>
      </c>
    </row>
    <row r="120" customFormat="false" ht="15" hidden="false" customHeight="false" outlineLevel="0" collapsed="false">
      <c r="A120" s="0" t="n">
        <v>122</v>
      </c>
      <c r="B120" s="0" t="s">
        <v>364</v>
      </c>
      <c r="C120" s="0" t="n">
        <v>2016</v>
      </c>
      <c r="D120" s="1" t="n">
        <v>1181332.47</v>
      </c>
      <c r="E120" s="1" t="n">
        <v>13378925.6</v>
      </c>
      <c r="F120" s="1" t="n">
        <v>4681401.43</v>
      </c>
      <c r="G120" s="1" t="n">
        <v>-472395.85</v>
      </c>
      <c r="H120" s="1" t="n">
        <v>14560258.07</v>
      </c>
      <c r="I120" s="1" t="n">
        <v>5153797.28</v>
      </c>
      <c r="J120" s="1" t="n">
        <v>35.4</v>
      </c>
    </row>
    <row r="121" customFormat="false" ht="15" hidden="false" customHeight="false" outlineLevel="0" collapsed="false">
      <c r="A121" s="0" t="n">
        <v>123</v>
      </c>
      <c r="B121" s="0" t="s">
        <v>113</v>
      </c>
      <c r="C121" s="0" t="n">
        <v>2016</v>
      </c>
      <c r="D121" s="1" t="n">
        <v>4441934.39</v>
      </c>
      <c r="E121" s="1" t="n">
        <v>28597411.99</v>
      </c>
      <c r="F121" s="1" t="n">
        <v>12124598.81</v>
      </c>
      <c r="G121" s="1" t="n">
        <v>3990087.08</v>
      </c>
      <c r="H121" s="1" t="n">
        <v>33039346.38</v>
      </c>
      <c r="I121" s="1" t="n">
        <v>8134511.73</v>
      </c>
      <c r="J121" s="1" t="n">
        <v>24.62</v>
      </c>
    </row>
    <row r="122" customFormat="false" ht="15" hidden="false" customHeight="false" outlineLevel="0" collapsed="false">
      <c r="A122" s="0" t="n">
        <v>124</v>
      </c>
      <c r="B122" s="0" t="s">
        <v>114</v>
      </c>
      <c r="C122" s="0" t="n">
        <v>2016</v>
      </c>
      <c r="D122" s="1" t="n">
        <v>2687255.94</v>
      </c>
      <c r="E122" s="1" t="n">
        <v>18052503.17</v>
      </c>
      <c r="F122" s="1" t="n">
        <v>7337532.42</v>
      </c>
      <c r="G122" s="1" t="n">
        <v>1027817.27</v>
      </c>
      <c r="H122" s="1" t="n">
        <v>20739759.11</v>
      </c>
      <c r="I122" s="1" t="n">
        <v>6309715.15</v>
      </c>
      <c r="J122" s="1" t="n">
        <v>30.42</v>
      </c>
    </row>
    <row r="123" customFormat="false" ht="15" hidden="false" customHeight="false" outlineLevel="0" collapsed="false">
      <c r="A123" s="0" t="n">
        <v>125</v>
      </c>
      <c r="B123" s="0" t="s">
        <v>115</v>
      </c>
      <c r="C123" s="0" t="n">
        <v>2016</v>
      </c>
      <c r="D123" s="1" t="n">
        <v>1382243.6</v>
      </c>
      <c r="E123" s="1" t="n">
        <v>11427866.58</v>
      </c>
      <c r="F123" s="1" t="n">
        <v>3315901.26</v>
      </c>
      <c r="G123" s="1" t="n">
        <v>-85807.81</v>
      </c>
      <c r="H123" s="1" t="n">
        <v>12810110.18</v>
      </c>
      <c r="I123" s="1" t="n">
        <v>3401709.07</v>
      </c>
      <c r="J123" s="1" t="n">
        <v>26.55</v>
      </c>
    </row>
    <row r="124" customFormat="false" ht="15" hidden="false" customHeight="false" outlineLevel="0" collapsed="false">
      <c r="A124" s="0" t="n">
        <v>126</v>
      </c>
      <c r="B124" s="0" t="s">
        <v>116</v>
      </c>
      <c r="C124" s="0" t="n">
        <v>2016</v>
      </c>
      <c r="D124" s="1" t="n">
        <v>40113692.74</v>
      </c>
      <c r="E124" s="1" t="n">
        <v>125754572.25</v>
      </c>
      <c r="F124" s="1" t="n">
        <v>64831921.52</v>
      </c>
      <c r="G124" s="1" t="n">
        <v>22501328.38</v>
      </c>
      <c r="H124" s="1" t="n">
        <v>165868264.99</v>
      </c>
      <c r="I124" s="1" t="n">
        <v>42330593.14</v>
      </c>
      <c r="J124" s="1" t="n">
        <v>25.52</v>
      </c>
    </row>
    <row r="125" customFormat="false" ht="15" hidden="false" customHeight="false" outlineLevel="0" collapsed="false">
      <c r="A125" s="0" t="n">
        <v>135</v>
      </c>
      <c r="B125" s="0" t="s">
        <v>370</v>
      </c>
      <c r="C125" s="0" t="n">
        <v>2016</v>
      </c>
      <c r="D125" s="1" t="n">
        <v>810013.25</v>
      </c>
      <c r="E125" s="1" t="n">
        <v>14454161.5</v>
      </c>
      <c r="F125" s="1" t="n">
        <v>1591030.96</v>
      </c>
      <c r="G125" s="1" t="n">
        <v>-2433322.15</v>
      </c>
      <c r="H125" s="1" t="n">
        <v>15264174.75</v>
      </c>
      <c r="I125" s="1" t="n">
        <v>4024353.11</v>
      </c>
      <c r="J125" s="1" t="n">
        <v>26.36</v>
      </c>
    </row>
    <row r="126" customFormat="false" ht="15" hidden="false" customHeight="false" outlineLevel="0" collapsed="false">
      <c r="A126" s="0" t="n">
        <v>136</v>
      </c>
      <c r="B126" s="0" t="s">
        <v>117</v>
      </c>
      <c r="C126" s="0" t="n">
        <v>2016</v>
      </c>
      <c r="D126" s="1" t="n">
        <v>1753447.46</v>
      </c>
      <c r="E126" s="1" t="n">
        <v>15832677.54</v>
      </c>
      <c r="F126" s="1" t="n">
        <v>5327003.37</v>
      </c>
      <c r="G126" s="1" t="n">
        <v>219729.48</v>
      </c>
      <c r="H126" s="1" t="n">
        <v>17586125</v>
      </c>
      <c r="I126" s="1" t="n">
        <v>5107273.89</v>
      </c>
      <c r="J126" s="1" t="n">
        <v>29.04</v>
      </c>
    </row>
    <row r="127" customFormat="false" ht="15" hidden="false" customHeight="false" outlineLevel="0" collapsed="false">
      <c r="A127" s="0" t="n">
        <v>137</v>
      </c>
      <c r="B127" s="0" t="s">
        <v>118</v>
      </c>
      <c r="C127" s="0" t="n">
        <v>2016</v>
      </c>
      <c r="D127" s="1" t="n">
        <v>7406419.59</v>
      </c>
      <c r="E127" s="1" t="n">
        <v>39958234.74</v>
      </c>
      <c r="F127" s="1" t="n">
        <v>24623433.18</v>
      </c>
      <c r="G127" s="1" t="n">
        <v>10767139.13</v>
      </c>
      <c r="H127" s="1" t="n">
        <v>47364654.33</v>
      </c>
      <c r="I127" s="1" t="n">
        <v>13856294.05</v>
      </c>
      <c r="J127" s="1" t="n">
        <v>29.25</v>
      </c>
    </row>
    <row r="128" customFormat="false" ht="15" hidden="false" customHeight="false" outlineLevel="0" collapsed="false">
      <c r="A128" s="0" t="n">
        <v>139</v>
      </c>
      <c r="B128" s="0" t="s">
        <v>119</v>
      </c>
      <c r="C128" s="0" t="n">
        <v>2016</v>
      </c>
      <c r="D128" s="1" t="n">
        <v>55265710.89</v>
      </c>
      <c r="E128" s="1" t="n">
        <v>149620463.56</v>
      </c>
      <c r="F128" s="1" t="n">
        <v>66366755.97</v>
      </c>
      <c r="G128" s="1" t="n">
        <v>10023811.19</v>
      </c>
      <c r="H128" s="1" t="n">
        <v>204886174.45</v>
      </c>
      <c r="I128" s="1" t="n">
        <v>56342944.78</v>
      </c>
      <c r="J128" s="1" t="n">
        <v>27.5</v>
      </c>
    </row>
    <row r="129" customFormat="false" ht="15" hidden="false" customHeight="false" outlineLevel="0" collapsed="false">
      <c r="A129" s="0" t="n">
        <v>141</v>
      </c>
      <c r="B129" s="0" t="s">
        <v>375</v>
      </c>
      <c r="C129" s="0" t="n">
        <v>2016</v>
      </c>
      <c r="D129" s="1" t="n">
        <v>471682.77</v>
      </c>
      <c r="E129" s="1" t="n">
        <v>10011794.78</v>
      </c>
      <c r="F129" s="1" t="n">
        <v>2575579.33</v>
      </c>
      <c r="G129" s="1" t="n">
        <v>-791172.56</v>
      </c>
      <c r="H129" s="1" t="n">
        <v>10483477.55</v>
      </c>
      <c r="I129" s="1" t="n">
        <v>3366751.89</v>
      </c>
      <c r="J129" s="1" t="n">
        <v>32.11</v>
      </c>
    </row>
    <row r="130" customFormat="false" ht="15" hidden="false" customHeight="false" outlineLevel="0" collapsed="false">
      <c r="A130" s="0" t="n">
        <v>285</v>
      </c>
      <c r="B130" s="0" t="s">
        <v>120</v>
      </c>
      <c r="C130" s="0" t="n">
        <v>2016</v>
      </c>
      <c r="D130" s="1" t="n">
        <v>480849.57</v>
      </c>
      <c r="E130" s="1" t="n">
        <v>9552843.83</v>
      </c>
      <c r="F130" s="1" t="n">
        <v>1844559.48</v>
      </c>
      <c r="G130" s="1" t="n">
        <v>-849788.67</v>
      </c>
      <c r="H130" s="1" t="n">
        <v>10033693.4</v>
      </c>
      <c r="I130" s="1" t="n">
        <v>2694348.15</v>
      </c>
      <c r="J130" s="1" t="n">
        <v>26.85</v>
      </c>
    </row>
    <row r="131" customFormat="false" ht="15" hidden="false" customHeight="false" outlineLevel="0" collapsed="false">
      <c r="A131" s="0" t="n">
        <v>142</v>
      </c>
      <c r="B131" s="0" t="s">
        <v>121</v>
      </c>
      <c r="C131" s="0" t="n">
        <v>2016</v>
      </c>
      <c r="D131" s="1" t="n">
        <v>2030680.9</v>
      </c>
      <c r="E131" s="1" t="n">
        <v>16629603.57</v>
      </c>
      <c r="F131" s="1" t="n">
        <v>5761292.32</v>
      </c>
      <c r="G131" s="1" t="n">
        <v>667706.42</v>
      </c>
      <c r="H131" s="1" t="n">
        <v>18660284.47</v>
      </c>
      <c r="I131" s="1" t="n">
        <v>5093585.9</v>
      </c>
      <c r="J131" s="1" t="n">
        <v>27.3</v>
      </c>
    </row>
    <row r="132" customFormat="false" ht="15" hidden="false" customHeight="false" outlineLevel="0" collapsed="false">
      <c r="A132" s="0" t="n">
        <v>143</v>
      </c>
      <c r="B132" s="0" t="s">
        <v>122</v>
      </c>
      <c r="C132" s="0" t="n">
        <v>2016</v>
      </c>
      <c r="D132" s="1" t="n">
        <v>5827963.31</v>
      </c>
      <c r="E132" s="1" t="n">
        <v>28724303.04</v>
      </c>
      <c r="F132" s="1" t="n">
        <v>15226005.08</v>
      </c>
      <c r="G132" s="1" t="n">
        <v>862696.25</v>
      </c>
      <c r="H132" s="1" t="n">
        <v>34552266.35</v>
      </c>
      <c r="I132" s="1" t="n">
        <v>14363308.83</v>
      </c>
      <c r="J132" s="1" t="n">
        <v>41.57</v>
      </c>
    </row>
    <row r="133" customFormat="false" ht="15" hidden="false" customHeight="false" outlineLevel="0" collapsed="false">
      <c r="A133" s="0" t="n">
        <v>514</v>
      </c>
      <c r="B133" s="0" t="s">
        <v>123</v>
      </c>
      <c r="C133" s="0" t="n">
        <v>2016</v>
      </c>
      <c r="D133" s="1" t="n">
        <v>633822.32</v>
      </c>
      <c r="E133" s="1" t="n">
        <v>10252492.92</v>
      </c>
      <c r="F133" s="1" t="n">
        <v>2153117.01</v>
      </c>
      <c r="G133" s="1" t="n">
        <v>-1140135.28</v>
      </c>
      <c r="H133" s="1" t="n">
        <v>10886315.24</v>
      </c>
      <c r="I133" s="1" t="n">
        <v>3293252.29</v>
      </c>
      <c r="J133" s="1" t="n">
        <v>30.25</v>
      </c>
    </row>
    <row r="134" customFormat="false" ht="15" hidden="false" customHeight="false" outlineLevel="0" collapsed="false">
      <c r="A134" s="0" t="n">
        <v>144</v>
      </c>
      <c r="B134" s="0" t="s">
        <v>124</v>
      </c>
      <c r="C134" s="0" t="n">
        <v>2016</v>
      </c>
      <c r="D134" s="1" t="n">
        <v>696424.61</v>
      </c>
      <c r="E134" s="1" t="n">
        <v>13749996.98</v>
      </c>
      <c r="F134" s="1" t="n">
        <v>6036554.42</v>
      </c>
      <c r="G134" s="1" t="n">
        <v>1609835.7</v>
      </c>
      <c r="H134" s="1" t="n">
        <v>14446421.59</v>
      </c>
      <c r="I134" s="1" t="n">
        <v>4426718.72</v>
      </c>
      <c r="J134" s="1" t="n">
        <v>30.64</v>
      </c>
    </row>
    <row r="135" customFormat="false" ht="15" hidden="false" customHeight="false" outlineLevel="0" collapsed="false">
      <c r="A135" s="0" t="n">
        <v>145</v>
      </c>
      <c r="B135" s="0" t="s">
        <v>382</v>
      </c>
      <c r="C135" s="0" t="n">
        <v>2016</v>
      </c>
      <c r="D135" s="1" t="n">
        <v>40915551.56</v>
      </c>
      <c r="E135" s="1" t="n">
        <v>132998784.05</v>
      </c>
      <c r="F135" s="1" t="n">
        <v>98892426.31</v>
      </c>
      <c r="G135" s="1" t="n">
        <v>53314677.87</v>
      </c>
      <c r="H135" s="1" t="n">
        <v>173914335.61</v>
      </c>
      <c r="I135" s="1" t="n">
        <v>45577748.44</v>
      </c>
      <c r="J135" s="1" t="n">
        <v>26.21</v>
      </c>
    </row>
    <row r="136" customFormat="false" ht="15" hidden="false" customHeight="false" outlineLevel="0" collapsed="false">
      <c r="A136" s="0" t="n">
        <v>146</v>
      </c>
      <c r="B136" s="0" t="s">
        <v>384</v>
      </c>
      <c r="C136" s="0" t="n">
        <v>2016</v>
      </c>
      <c r="D136" s="1" t="n">
        <v>590851.54</v>
      </c>
      <c r="E136" s="1" t="n">
        <v>10226303.85</v>
      </c>
      <c r="F136" s="1" t="n">
        <v>2062175.17</v>
      </c>
      <c r="G136" s="1" t="n">
        <v>-861719.52</v>
      </c>
      <c r="H136" s="1" t="n">
        <v>10817155.39</v>
      </c>
      <c r="I136" s="1" t="n">
        <v>2923894.69</v>
      </c>
      <c r="J136" s="1" t="n">
        <v>27.03</v>
      </c>
    </row>
    <row r="137" customFormat="false" ht="15" hidden="false" customHeight="false" outlineLevel="0" collapsed="false">
      <c r="A137" s="0" t="n">
        <v>147</v>
      </c>
      <c r="B137" s="0" t="s">
        <v>386</v>
      </c>
      <c r="C137" s="0" t="n">
        <v>2016</v>
      </c>
      <c r="D137" s="1" t="n">
        <v>421248.26</v>
      </c>
      <c r="E137" s="1" t="n">
        <v>12038124.26</v>
      </c>
      <c r="F137" s="1" t="n">
        <v>5018063.98</v>
      </c>
      <c r="G137" s="1" t="n">
        <v>2063668.74</v>
      </c>
      <c r="H137" s="1" t="n">
        <v>12459372.52</v>
      </c>
      <c r="I137" s="1" t="n">
        <v>2954395.24</v>
      </c>
      <c r="J137" s="1" t="n">
        <v>23.71</v>
      </c>
    </row>
    <row r="138" customFormat="false" ht="15" hidden="false" customHeight="false" outlineLevel="0" collapsed="false">
      <c r="A138" s="0" t="n">
        <v>148</v>
      </c>
      <c r="B138" s="0" t="s">
        <v>388</v>
      </c>
      <c r="C138" s="0" t="n">
        <v>2016</v>
      </c>
      <c r="D138" s="1" t="n">
        <v>2292117.15</v>
      </c>
      <c r="E138" s="1" t="n">
        <v>15274141.7</v>
      </c>
      <c r="F138" s="1" t="n">
        <v>5920019.77</v>
      </c>
      <c r="G138" s="1" t="n">
        <v>807790.84</v>
      </c>
      <c r="H138" s="1" t="n">
        <v>17566258.85</v>
      </c>
      <c r="I138" s="1" t="n">
        <v>5112228.93</v>
      </c>
      <c r="J138" s="1" t="n">
        <v>29.1</v>
      </c>
    </row>
    <row r="139" customFormat="false" ht="15" hidden="false" customHeight="false" outlineLevel="0" collapsed="false">
      <c r="A139" s="0" t="n">
        <v>149</v>
      </c>
      <c r="B139" s="0" t="s">
        <v>125</v>
      </c>
      <c r="C139" s="0" t="n">
        <v>2016</v>
      </c>
      <c r="D139" s="1" t="n">
        <v>299832.39</v>
      </c>
      <c r="E139" s="1" t="n">
        <v>10120721.06</v>
      </c>
      <c r="F139" s="1" t="n">
        <v>1289266.8</v>
      </c>
      <c r="G139" s="1" t="n">
        <v>-1317947.01</v>
      </c>
      <c r="H139" s="1" t="n">
        <v>10420553.45</v>
      </c>
      <c r="I139" s="1" t="n">
        <v>2607213.81</v>
      </c>
      <c r="J139" s="1" t="n">
        <v>25.02</v>
      </c>
    </row>
    <row r="140" customFormat="false" ht="15" hidden="false" customHeight="false" outlineLevel="0" collapsed="false">
      <c r="A140" s="0" t="n">
        <v>150</v>
      </c>
      <c r="B140" s="0" t="s">
        <v>126</v>
      </c>
      <c r="C140" s="0" t="n">
        <v>2016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</v>
      </c>
      <c r="I140" s="1" t="n">
        <v>0</v>
      </c>
      <c r="J140" s="1" t="n">
        <v>0</v>
      </c>
    </row>
    <row r="141" customFormat="false" ht="15" hidden="false" customHeight="false" outlineLevel="0" collapsed="false">
      <c r="A141" s="0" t="n">
        <v>251</v>
      </c>
      <c r="B141" s="0" t="s">
        <v>127</v>
      </c>
      <c r="C141" s="0" t="n">
        <v>2016</v>
      </c>
      <c r="D141" s="1" t="n">
        <v>1638459.03</v>
      </c>
      <c r="E141" s="1" t="n">
        <v>17341856.75</v>
      </c>
      <c r="F141" s="1" t="n">
        <v>9663932.43</v>
      </c>
      <c r="G141" s="1" t="n">
        <v>2432107.62</v>
      </c>
      <c r="H141" s="1" t="n">
        <v>18980315.78</v>
      </c>
      <c r="I141" s="1" t="n">
        <v>7231824.81</v>
      </c>
      <c r="J141" s="1" t="n">
        <v>38.1</v>
      </c>
    </row>
    <row r="142" customFormat="false" ht="15" hidden="false" customHeight="false" outlineLevel="0" collapsed="false">
      <c r="A142" s="0" t="n">
        <v>151</v>
      </c>
      <c r="B142" s="0" t="s">
        <v>128</v>
      </c>
      <c r="C142" s="0" t="n">
        <v>2016</v>
      </c>
      <c r="D142" s="1" t="n">
        <v>552662.15</v>
      </c>
      <c r="E142" s="1" t="n">
        <v>10096005.89</v>
      </c>
      <c r="F142" s="1" t="n">
        <v>2185560.71</v>
      </c>
      <c r="G142" s="1" t="n">
        <v>-608239.6</v>
      </c>
      <c r="H142" s="1" t="n">
        <v>10648668.04</v>
      </c>
      <c r="I142" s="1" t="n">
        <v>2793800.31</v>
      </c>
      <c r="J142" s="1" t="n">
        <v>26.24</v>
      </c>
    </row>
    <row r="143" customFormat="false" ht="15" hidden="false" customHeight="false" outlineLevel="0" collapsed="false">
      <c r="A143" s="0" t="n">
        <v>152</v>
      </c>
      <c r="B143" s="0" t="s">
        <v>129</v>
      </c>
      <c r="C143" s="0" t="n">
        <v>2016</v>
      </c>
      <c r="D143" s="1" t="n">
        <v>8782974.06</v>
      </c>
      <c r="E143" s="1" t="n">
        <v>61836165.61</v>
      </c>
      <c r="F143" s="1" t="n">
        <v>22793810.78</v>
      </c>
      <c r="G143" s="1" t="n">
        <v>3910681.77</v>
      </c>
      <c r="H143" s="1" t="n">
        <v>70619139.67</v>
      </c>
      <c r="I143" s="1" t="n">
        <v>18883129.01</v>
      </c>
      <c r="J143" s="1" t="n">
        <v>26.74</v>
      </c>
    </row>
    <row r="144" customFormat="false" ht="15" hidden="false" customHeight="false" outlineLevel="0" collapsed="false">
      <c r="A144" s="0" t="n">
        <v>153</v>
      </c>
      <c r="B144" s="0" t="s">
        <v>130</v>
      </c>
      <c r="C144" s="0" t="n">
        <v>2016</v>
      </c>
      <c r="D144" s="1" t="n">
        <v>29892811.76</v>
      </c>
      <c r="E144" s="1" t="n">
        <v>91300537.13</v>
      </c>
      <c r="F144" s="1" t="n">
        <v>39667555.57</v>
      </c>
      <c r="G144" s="1" t="n">
        <v>7803082.73</v>
      </c>
      <c r="H144" s="1" t="n">
        <v>121193348.89</v>
      </c>
      <c r="I144" s="1" t="n">
        <v>31864472.84</v>
      </c>
      <c r="J144" s="1" t="n">
        <v>26.29</v>
      </c>
    </row>
    <row r="145" customFormat="false" ht="15" hidden="false" customHeight="false" outlineLevel="0" collapsed="false">
      <c r="A145" s="0" t="n">
        <v>156</v>
      </c>
      <c r="B145" s="0" t="s">
        <v>396</v>
      </c>
      <c r="C145" s="0" t="n">
        <v>2016</v>
      </c>
      <c r="D145" s="1" t="n">
        <v>341743.98</v>
      </c>
      <c r="E145" s="1" t="n">
        <v>10317465.95</v>
      </c>
      <c r="F145" s="1" t="n">
        <v>1232319.11</v>
      </c>
      <c r="G145" s="1" t="n">
        <v>-1624215.62</v>
      </c>
      <c r="H145" s="1" t="n">
        <v>10659209.93</v>
      </c>
      <c r="I145" s="1" t="n">
        <v>2856534.73</v>
      </c>
      <c r="J145" s="1" t="n">
        <v>26.8</v>
      </c>
    </row>
    <row r="146" customFormat="false" ht="15" hidden="false" customHeight="false" outlineLevel="0" collapsed="false">
      <c r="A146" s="0" t="n">
        <v>157</v>
      </c>
      <c r="B146" s="0" t="s">
        <v>398</v>
      </c>
      <c r="C146" s="0" t="n">
        <v>2016</v>
      </c>
      <c r="D146" s="1" t="n">
        <v>676013.73</v>
      </c>
      <c r="E146" s="1" t="n">
        <v>10994925.38</v>
      </c>
      <c r="F146" s="1" t="n">
        <v>5153950.13</v>
      </c>
      <c r="G146" s="1" t="n">
        <v>1277621.21</v>
      </c>
      <c r="H146" s="1" t="n">
        <v>11670939.11</v>
      </c>
      <c r="I146" s="1" t="n">
        <v>3876328.92</v>
      </c>
      <c r="J146" s="1" t="n">
        <v>33.21</v>
      </c>
    </row>
    <row r="147" customFormat="false" ht="15" hidden="false" customHeight="false" outlineLevel="0" collapsed="false">
      <c r="A147" s="0" t="n">
        <v>250</v>
      </c>
      <c r="B147" s="0" t="s">
        <v>131</v>
      </c>
      <c r="C147" s="0" t="n">
        <v>2016</v>
      </c>
      <c r="D147" s="1" t="n">
        <v>2744325.49</v>
      </c>
      <c r="E147" s="1" t="n">
        <v>17138841.65</v>
      </c>
      <c r="F147" s="1" t="n">
        <v>6655422.36</v>
      </c>
      <c r="G147" s="1" t="n">
        <v>764662.63</v>
      </c>
      <c r="H147" s="1" t="n">
        <v>19883167.14</v>
      </c>
      <c r="I147" s="1" t="n">
        <v>5890759.73</v>
      </c>
      <c r="J147" s="1" t="n">
        <v>29.63</v>
      </c>
    </row>
    <row r="148" customFormat="false" ht="15" hidden="false" customHeight="false" outlineLevel="0" collapsed="false">
      <c r="A148" s="0" t="n">
        <v>158</v>
      </c>
      <c r="B148" s="0" t="s">
        <v>401</v>
      </c>
      <c r="C148" s="0" t="n">
        <v>2016</v>
      </c>
      <c r="D148" s="1" t="n">
        <v>4568382.23</v>
      </c>
      <c r="E148" s="1" t="n">
        <v>35309530.48</v>
      </c>
      <c r="F148" s="1" t="n">
        <v>17020800.65</v>
      </c>
      <c r="G148" s="1" t="n">
        <v>3042495.67</v>
      </c>
      <c r="H148" s="1" t="n">
        <v>39877912.71</v>
      </c>
      <c r="I148" s="1" t="n">
        <v>13978304.98</v>
      </c>
      <c r="J148" s="1" t="n">
        <v>35.05</v>
      </c>
    </row>
    <row r="149" customFormat="false" ht="15" hidden="false" customHeight="false" outlineLevel="0" collapsed="false">
      <c r="A149" s="0" t="n">
        <v>286</v>
      </c>
      <c r="B149" s="0" t="s">
        <v>403</v>
      </c>
      <c r="C149" s="0" t="n">
        <v>2016</v>
      </c>
      <c r="D149" s="1" t="n">
        <v>297240.61</v>
      </c>
      <c r="E149" s="1" t="n">
        <v>10691297.21</v>
      </c>
      <c r="F149" s="1" t="n">
        <v>3629663.56</v>
      </c>
      <c r="G149" s="1" t="n">
        <v>811480.79</v>
      </c>
      <c r="H149" s="1" t="n">
        <v>10988537.82</v>
      </c>
      <c r="I149" s="1" t="n">
        <v>2818182.77</v>
      </c>
      <c r="J149" s="1" t="n">
        <v>25.65</v>
      </c>
    </row>
    <row r="150" customFormat="false" ht="15" hidden="false" customHeight="false" outlineLevel="0" collapsed="false">
      <c r="A150" s="0" t="n">
        <v>159</v>
      </c>
      <c r="B150" s="0" t="s">
        <v>132</v>
      </c>
      <c r="C150" s="0" t="n">
        <v>2016</v>
      </c>
      <c r="D150" s="1" t="n">
        <v>13463369.6</v>
      </c>
      <c r="E150" s="1" t="n">
        <v>61151614.81</v>
      </c>
      <c r="F150" s="1" t="n">
        <v>21130811.54</v>
      </c>
      <c r="G150" s="1" t="n">
        <v>1870912.84</v>
      </c>
      <c r="H150" s="1" t="n">
        <v>74614984.41</v>
      </c>
      <c r="I150" s="1" t="n">
        <v>19259898.7</v>
      </c>
      <c r="J150" s="1" t="n">
        <v>25.81</v>
      </c>
    </row>
    <row r="151" customFormat="false" ht="15" hidden="false" customHeight="false" outlineLevel="0" collapsed="false">
      <c r="A151" s="0" t="n">
        <v>163</v>
      </c>
      <c r="B151" s="0" t="s">
        <v>406</v>
      </c>
      <c r="C151" s="0" t="n">
        <v>2016</v>
      </c>
      <c r="D151" s="1" t="n">
        <v>285508.88</v>
      </c>
      <c r="E151" s="1" t="n">
        <v>9811960.87</v>
      </c>
      <c r="F151" s="1" t="n">
        <v>2234335.2</v>
      </c>
      <c r="G151" s="1" t="n">
        <v>-317212.12</v>
      </c>
      <c r="H151" s="1" t="n">
        <v>10097469.75</v>
      </c>
      <c r="I151" s="1" t="n">
        <v>2551547.32</v>
      </c>
      <c r="J151" s="1" t="n">
        <v>25.27</v>
      </c>
    </row>
    <row r="152" customFormat="false" ht="15" hidden="false" customHeight="false" outlineLevel="0" collapsed="false">
      <c r="A152" s="0" t="n">
        <v>164</v>
      </c>
      <c r="B152" s="0" t="s">
        <v>133</v>
      </c>
      <c r="C152" s="0" t="n">
        <v>2016</v>
      </c>
      <c r="D152" s="1" t="n">
        <v>962706.14</v>
      </c>
      <c r="E152" s="1" t="n">
        <v>13465905.08</v>
      </c>
      <c r="F152" s="1" t="n">
        <v>3321228.52</v>
      </c>
      <c r="G152" s="1" t="n">
        <v>-811962.01</v>
      </c>
      <c r="H152" s="1" t="n">
        <v>14428611.22</v>
      </c>
      <c r="I152" s="1" t="n">
        <v>4133190.53</v>
      </c>
      <c r="J152" s="1" t="n">
        <v>28.65</v>
      </c>
    </row>
    <row r="153" customFormat="false" ht="15" hidden="false" customHeight="false" outlineLevel="0" collapsed="false">
      <c r="A153" s="0" t="n">
        <v>165</v>
      </c>
      <c r="B153" s="0" t="s">
        <v>409</v>
      </c>
      <c r="C153" s="0" t="n">
        <v>2016</v>
      </c>
      <c r="D153" s="1" t="n">
        <v>1716229.93</v>
      </c>
      <c r="E153" s="1" t="n">
        <v>28493698.98</v>
      </c>
      <c r="F153" s="1" t="n">
        <v>10003659.66</v>
      </c>
      <c r="G153" s="1" t="n">
        <v>1249177.05</v>
      </c>
      <c r="H153" s="1" t="n">
        <v>30209928.91</v>
      </c>
      <c r="I153" s="1" t="n">
        <v>8754482.61</v>
      </c>
      <c r="J153" s="1" t="n">
        <v>28.98</v>
      </c>
    </row>
    <row r="154" customFormat="false" ht="15" hidden="false" customHeight="false" outlineLevel="0" collapsed="false">
      <c r="A154" s="0" t="n">
        <v>166</v>
      </c>
      <c r="B154" s="0" t="s">
        <v>134</v>
      </c>
      <c r="C154" s="0" t="n">
        <v>2016</v>
      </c>
      <c r="D154" s="1" t="n">
        <v>1033106.12</v>
      </c>
      <c r="E154" s="1" t="n">
        <v>13534684.31</v>
      </c>
      <c r="F154" s="1" t="n">
        <v>6111888.7</v>
      </c>
      <c r="G154" s="1" t="n">
        <v>585712.67</v>
      </c>
      <c r="H154" s="1" t="n">
        <v>14567790.43</v>
      </c>
      <c r="I154" s="1" t="n">
        <v>5526176.03</v>
      </c>
      <c r="J154" s="1" t="n">
        <v>37.93</v>
      </c>
    </row>
    <row r="155" customFormat="false" ht="15" hidden="false" customHeight="false" outlineLevel="0" collapsed="false">
      <c r="A155" s="0" t="n">
        <v>168</v>
      </c>
      <c r="B155" s="0" t="s">
        <v>412</v>
      </c>
      <c r="C155" s="0" t="n">
        <v>2016</v>
      </c>
      <c r="D155" s="1" t="n">
        <v>723193.68</v>
      </c>
      <c r="E155" s="1" t="n">
        <v>10890564.43</v>
      </c>
      <c r="F155" s="1" t="n">
        <v>3021336.2</v>
      </c>
      <c r="G155" s="1" t="n">
        <v>-408251.64</v>
      </c>
      <c r="H155" s="1" t="n">
        <v>11613758.11</v>
      </c>
      <c r="I155" s="1" t="n">
        <v>3429587.84</v>
      </c>
      <c r="J155" s="1" t="n">
        <v>29.53</v>
      </c>
    </row>
    <row r="156" customFormat="false" ht="15" hidden="false" customHeight="false" outlineLevel="0" collapsed="false">
      <c r="A156" s="0" t="n">
        <v>169</v>
      </c>
      <c r="B156" s="0" t="s">
        <v>135</v>
      </c>
      <c r="C156" s="0" t="n">
        <v>2016</v>
      </c>
      <c r="D156" s="1" t="n">
        <v>1110469.24</v>
      </c>
      <c r="E156" s="1" t="n">
        <v>13721358.32</v>
      </c>
      <c r="F156" s="1" t="n">
        <v>3704988.19</v>
      </c>
      <c r="G156" s="1" t="n">
        <v>113520.36</v>
      </c>
      <c r="H156" s="1" t="n">
        <v>14831827.56</v>
      </c>
      <c r="I156" s="1" t="n">
        <v>3591467.83</v>
      </c>
      <c r="J156" s="1" t="n">
        <v>24.21</v>
      </c>
    </row>
    <row r="157" customFormat="false" ht="15" hidden="false" customHeight="false" outlineLevel="0" collapsed="false">
      <c r="A157" s="0" t="n">
        <v>170</v>
      </c>
      <c r="B157" s="0" t="s">
        <v>136</v>
      </c>
      <c r="C157" s="0" t="n">
        <v>2016</v>
      </c>
      <c r="D157" s="1" t="n">
        <v>11096828.34</v>
      </c>
      <c r="E157" s="1" t="n">
        <v>44442706.15</v>
      </c>
      <c r="F157" s="1" t="n">
        <v>24921869.93</v>
      </c>
      <c r="G157" s="1" t="n">
        <v>4731482.5</v>
      </c>
      <c r="H157" s="1" t="n">
        <v>55539534.49</v>
      </c>
      <c r="I157" s="1" t="n">
        <v>20190387.43</v>
      </c>
      <c r="J157" s="1" t="n">
        <v>36.35</v>
      </c>
    </row>
    <row r="158" customFormat="false" ht="15" hidden="false" customHeight="false" outlineLevel="0" collapsed="false">
      <c r="A158" s="0" t="n">
        <v>171</v>
      </c>
      <c r="B158" s="0" t="s">
        <v>137</v>
      </c>
      <c r="C158" s="0" t="n">
        <v>2016</v>
      </c>
      <c r="D158" s="1" t="n">
        <v>10917681.96</v>
      </c>
      <c r="E158" s="1" t="n">
        <v>58273608.53</v>
      </c>
      <c r="F158" s="1" t="n">
        <v>45462213.26</v>
      </c>
      <c r="G158" s="1" t="n">
        <v>15790040.84</v>
      </c>
      <c r="H158" s="1" t="n">
        <v>69191290.49</v>
      </c>
      <c r="I158" s="1" t="n">
        <v>29672172.42</v>
      </c>
      <c r="J158" s="1" t="n">
        <v>42.88</v>
      </c>
    </row>
    <row r="159" customFormat="false" ht="15" hidden="false" customHeight="false" outlineLevel="0" collapsed="false">
      <c r="A159" s="0" t="n">
        <v>172</v>
      </c>
      <c r="B159" s="0" t="s">
        <v>138</v>
      </c>
      <c r="C159" s="0" t="n">
        <v>2016</v>
      </c>
      <c r="D159" s="1" t="n">
        <v>420664.25</v>
      </c>
      <c r="E159" s="1" t="n">
        <v>10370058.32</v>
      </c>
      <c r="F159" s="1" t="n">
        <v>3285197.67</v>
      </c>
      <c r="G159" s="1" t="n">
        <v>-468522.11</v>
      </c>
      <c r="H159" s="1" t="n">
        <v>10790722.57</v>
      </c>
      <c r="I159" s="1" t="n">
        <v>3753719.78</v>
      </c>
      <c r="J159" s="1" t="n">
        <v>34.79</v>
      </c>
    </row>
    <row r="160" customFormat="false" ht="15" hidden="false" customHeight="false" outlineLevel="0" collapsed="false">
      <c r="A160" s="0" t="n">
        <v>173</v>
      </c>
      <c r="B160" s="0" t="s">
        <v>139</v>
      </c>
      <c r="C160" s="0" t="n">
        <v>2016</v>
      </c>
      <c r="D160" s="1" t="n">
        <v>379011.79</v>
      </c>
      <c r="E160" s="1" t="n">
        <v>10392760.39</v>
      </c>
      <c r="F160" s="1" t="n">
        <v>1394211.93</v>
      </c>
      <c r="G160" s="1" t="n">
        <v>-1505192.33</v>
      </c>
      <c r="H160" s="1" t="n">
        <v>10771772.18</v>
      </c>
      <c r="I160" s="1" t="n">
        <v>2899404.26</v>
      </c>
      <c r="J160" s="1" t="n">
        <v>26.92</v>
      </c>
    </row>
    <row r="161" customFormat="false" ht="15" hidden="false" customHeight="false" outlineLevel="0" collapsed="false">
      <c r="A161" s="0" t="n">
        <v>175</v>
      </c>
      <c r="B161" s="0" t="s">
        <v>141</v>
      </c>
      <c r="C161" s="0" t="n">
        <v>2016</v>
      </c>
      <c r="D161" s="1" t="n">
        <v>462962.17</v>
      </c>
      <c r="E161" s="1" t="n">
        <v>10664815.59</v>
      </c>
      <c r="F161" s="1" t="n">
        <v>3256639.21</v>
      </c>
      <c r="G161" s="1" t="n">
        <v>3179.06</v>
      </c>
      <c r="H161" s="1" t="n">
        <v>11127777.76</v>
      </c>
      <c r="I161" s="1" t="n">
        <v>3253460.15</v>
      </c>
      <c r="J161" s="1" t="n">
        <v>29.24</v>
      </c>
    </row>
    <row r="162" customFormat="false" ht="15" hidden="false" customHeight="false" outlineLevel="0" collapsed="false">
      <c r="A162" s="0" t="n">
        <v>288</v>
      </c>
      <c r="B162" s="0" t="s">
        <v>142</v>
      </c>
      <c r="C162" s="0" t="n">
        <v>2016</v>
      </c>
      <c r="D162" s="1" t="n">
        <v>258849.19</v>
      </c>
      <c r="E162" s="1" t="n">
        <v>9973988.88</v>
      </c>
      <c r="F162" s="1" t="n">
        <v>2590949.19</v>
      </c>
      <c r="G162" s="1" t="n">
        <v>-417696.31</v>
      </c>
      <c r="H162" s="1" t="n">
        <v>10232838.07</v>
      </c>
      <c r="I162" s="1" t="n">
        <v>3008645.5</v>
      </c>
      <c r="J162" s="1" t="n">
        <v>29.4</v>
      </c>
    </row>
    <row r="163" customFormat="false" ht="15" hidden="false" customHeight="false" outlineLevel="0" collapsed="false">
      <c r="A163" s="0" t="n">
        <v>176</v>
      </c>
      <c r="B163" s="0" t="s">
        <v>421</v>
      </c>
      <c r="C163" s="0" t="n">
        <v>2016</v>
      </c>
      <c r="D163" s="1" t="n">
        <v>378475.8</v>
      </c>
      <c r="E163" s="1" t="n">
        <v>12294338.02</v>
      </c>
      <c r="F163" s="1" t="n">
        <v>3372707.28</v>
      </c>
      <c r="G163" s="1" t="n">
        <v>-697639.49</v>
      </c>
      <c r="H163" s="1" t="n">
        <v>12672813.82</v>
      </c>
      <c r="I163" s="1" t="n">
        <v>4070346.77</v>
      </c>
      <c r="J163" s="1" t="n">
        <v>32.12</v>
      </c>
    </row>
    <row r="164" customFormat="false" ht="15" hidden="false" customHeight="false" outlineLevel="0" collapsed="false">
      <c r="A164" s="0" t="n">
        <v>177</v>
      </c>
      <c r="B164" s="0" t="s">
        <v>423</v>
      </c>
      <c r="C164" s="0" t="n">
        <v>2016</v>
      </c>
      <c r="D164" s="1" t="n">
        <v>1905811.01</v>
      </c>
      <c r="E164" s="1" t="n">
        <v>13101386.11</v>
      </c>
      <c r="F164" s="1" t="n">
        <v>4551525.17</v>
      </c>
      <c r="G164" s="1" t="n">
        <v>109361.98</v>
      </c>
      <c r="H164" s="1" t="n">
        <v>15007197.12</v>
      </c>
      <c r="I164" s="1" t="n">
        <v>4442163.19</v>
      </c>
      <c r="J164" s="1" t="n">
        <v>29.6</v>
      </c>
    </row>
    <row r="165" customFormat="false" ht="15" hidden="false" customHeight="false" outlineLevel="0" collapsed="false">
      <c r="A165" s="0" t="n">
        <v>178</v>
      </c>
      <c r="B165" s="0" t="s">
        <v>143</v>
      </c>
      <c r="C165" s="0" t="n">
        <v>2016</v>
      </c>
      <c r="D165" s="1" t="n">
        <v>492510.6</v>
      </c>
      <c r="E165" s="1" t="n">
        <v>10802364.26</v>
      </c>
      <c r="F165" s="1" t="n">
        <v>2052795.96</v>
      </c>
      <c r="G165" s="1" t="n">
        <v>-1000650.09</v>
      </c>
      <c r="H165" s="1" t="n">
        <v>11294874.86</v>
      </c>
      <c r="I165" s="1" t="n">
        <v>3053446.05</v>
      </c>
      <c r="J165" s="1" t="n">
        <v>27.03</v>
      </c>
    </row>
    <row r="166" customFormat="false" ht="15" hidden="false" customHeight="false" outlineLevel="0" collapsed="false">
      <c r="A166" s="0" t="n">
        <v>390</v>
      </c>
      <c r="B166" s="0" t="s">
        <v>144</v>
      </c>
      <c r="C166" s="0" t="n">
        <v>2016</v>
      </c>
      <c r="D166" s="1" t="n">
        <v>6446088.68</v>
      </c>
      <c r="E166" s="1" t="n">
        <v>48136709.87</v>
      </c>
      <c r="F166" s="1" t="n">
        <v>39301201.64</v>
      </c>
      <c r="G166" s="1" t="n">
        <v>26088610.67</v>
      </c>
      <c r="H166" s="1" t="n">
        <v>54582798.55</v>
      </c>
      <c r="I166" s="1" t="n">
        <v>13212590.97</v>
      </c>
      <c r="J166" s="1" t="n">
        <v>24.21</v>
      </c>
    </row>
    <row r="167" customFormat="false" ht="15" hidden="false" customHeight="false" outlineLevel="0" collapsed="false">
      <c r="A167" s="0" t="n">
        <v>179</v>
      </c>
      <c r="B167" s="0" t="s">
        <v>145</v>
      </c>
      <c r="C167" s="0" t="n">
        <v>2016</v>
      </c>
      <c r="D167" s="1" t="n">
        <v>307389.25</v>
      </c>
      <c r="E167" s="1" t="n">
        <v>12260288.88</v>
      </c>
      <c r="F167" s="1" t="n">
        <v>4579169.25</v>
      </c>
      <c r="G167" s="1" t="n">
        <v>-672232.37</v>
      </c>
      <c r="H167" s="1" t="n">
        <v>12567678.13</v>
      </c>
      <c r="I167" s="1" t="n">
        <v>5251401.62</v>
      </c>
      <c r="J167" s="1" t="n">
        <v>41.78</v>
      </c>
    </row>
    <row r="168" customFormat="false" ht="15" hidden="false" customHeight="false" outlineLevel="0" collapsed="false">
      <c r="A168" s="0" t="n">
        <v>180</v>
      </c>
      <c r="B168" s="0" t="s">
        <v>146</v>
      </c>
      <c r="C168" s="0" t="n">
        <v>2016</v>
      </c>
      <c r="D168" s="1" t="n">
        <v>2298388.96</v>
      </c>
      <c r="E168" s="1" t="n">
        <v>23972152.45</v>
      </c>
      <c r="F168" s="1" t="n">
        <v>10916195.88</v>
      </c>
      <c r="G168" s="1" t="n">
        <v>1789231.55</v>
      </c>
      <c r="H168" s="1" t="n">
        <v>26270541.41</v>
      </c>
      <c r="I168" s="1" t="n">
        <v>9126964.33</v>
      </c>
      <c r="J168" s="1" t="n">
        <v>34.74</v>
      </c>
    </row>
    <row r="169" customFormat="false" ht="15" hidden="false" customHeight="false" outlineLevel="0" collapsed="false">
      <c r="A169" s="0" t="n">
        <v>181</v>
      </c>
      <c r="B169" s="0" t="s">
        <v>147</v>
      </c>
      <c r="C169" s="0" t="n">
        <v>2016</v>
      </c>
      <c r="D169" s="1" t="n">
        <v>654457.62</v>
      </c>
      <c r="E169" s="1" t="n">
        <v>12766610.07</v>
      </c>
      <c r="F169" s="1" t="n">
        <v>4004903.22</v>
      </c>
      <c r="G169" s="1" t="n">
        <v>-49099.9</v>
      </c>
      <c r="H169" s="1" t="n">
        <v>13421067.69</v>
      </c>
      <c r="I169" s="1" t="n">
        <v>4054003.12</v>
      </c>
      <c r="J169" s="1" t="n">
        <v>30.21</v>
      </c>
    </row>
    <row r="170" customFormat="false" ht="15" hidden="false" customHeight="false" outlineLevel="0" collapsed="false">
      <c r="A170" s="0" t="n">
        <v>182</v>
      </c>
      <c r="B170" s="0" t="s">
        <v>148</v>
      </c>
      <c r="C170" s="0" t="n">
        <v>2016</v>
      </c>
      <c r="D170" s="1" t="n">
        <v>8859443.85</v>
      </c>
      <c r="E170" s="1" t="n">
        <v>20242210.77</v>
      </c>
      <c r="F170" s="1" t="n">
        <v>7516056.63</v>
      </c>
      <c r="G170" s="1" t="n">
        <v>-1463552.09</v>
      </c>
      <c r="H170" s="1" t="n">
        <v>29101654.62</v>
      </c>
      <c r="I170" s="1" t="n">
        <v>8979608.72</v>
      </c>
      <c r="J170" s="1" t="n">
        <v>30.86</v>
      </c>
    </row>
    <row r="171" customFormat="false" ht="15" hidden="false" customHeight="false" outlineLevel="0" collapsed="false">
      <c r="A171" s="0" t="n">
        <v>183</v>
      </c>
      <c r="B171" s="0" t="s">
        <v>149</v>
      </c>
      <c r="C171" s="0" t="n">
        <v>2016</v>
      </c>
      <c r="D171" s="1" t="n">
        <v>5971932.83</v>
      </c>
      <c r="E171" s="1" t="n">
        <v>32041901.81</v>
      </c>
      <c r="F171" s="1" t="n">
        <v>27229353.04</v>
      </c>
      <c r="G171" s="1" t="n">
        <v>17256391.95</v>
      </c>
      <c r="H171" s="1" t="n">
        <v>38013834.64</v>
      </c>
      <c r="I171" s="1" t="n">
        <v>9972961.09</v>
      </c>
      <c r="J171" s="1" t="n">
        <v>26.24</v>
      </c>
    </row>
    <row r="172" customFormat="false" ht="15" hidden="false" customHeight="false" outlineLevel="0" collapsed="false">
      <c r="A172" s="0" t="n">
        <v>184</v>
      </c>
      <c r="B172" s="0" t="s">
        <v>150</v>
      </c>
      <c r="C172" s="0" t="n">
        <v>2016</v>
      </c>
      <c r="D172" s="1" t="n">
        <v>743291.52</v>
      </c>
      <c r="E172" s="1" t="n">
        <v>11900646.31</v>
      </c>
      <c r="F172" s="1" t="n">
        <v>2607676.89</v>
      </c>
      <c r="G172" s="1" t="n">
        <v>-1044267.69</v>
      </c>
      <c r="H172" s="1" t="n">
        <v>12643937.83</v>
      </c>
      <c r="I172" s="1" t="n">
        <v>3651944.58</v>
      </c>
      <c r="J172" s="1" t="n">
        <v>28.88</v>
      </c>
    </row>
    <row r="173" customFormat="false" ht="15" hidden="false" customHeight="false" outlineLevel="0" collapsed="false">
      <c r="A173" s="0" t="n">
        <v>185</v>
      </c>
      <c r="B173" s="0" t="s">
        <v>151</v>
      </c>
      <c r="C173" s="0" t="n">
        <v>2016</v>
      </c>
      <c r="D173" s="1" t="n">
        <v>6644920.85</v>
      </c>
      <c r="E173" s="1" t="n">
        <v>48271750.25</v>
      </c>
      <c r="F173" s="1" t="n">
        <v>13727690.51</v>
      </c>
      <c r="G173" s="1" t="n">
        <v>146134.23</v>
      </c>
      <c r="H173" s="1" t="n">
        <v>54916671.1</v>
      </c>
      <c r="I173" s="1" t="n">
        <v>13581556.28</v>
      </c>
      <c r="J173" s="1" t="n">
        <v>24.73</v>
      </c>
    </row>
    <row r="174" customFormat="false" ht="15" hidden="false" customHeight="false" outlineLevel="0" collapsed="false">
      <c r="A174" s="0" t="n">
        <v>186</v>
      </c>
      <c r="B174" s="0" t="s">
        <v>434</v>
      </c>
      <c r="C174" s="0" t="n">
        <v>2016</v>
      </c>
      <c r="D174" s="1" t="n">
        <v>174378.68</v>
      </c>
      <c r="E174" s="1" t="n">
        <v>9829154.68</v>
      </c>
      <c r="F174" s="1" t="n">
        <v>1652246.74</v>
      </c>
      <c r="G174" s="1" t="n">
        <v>-1247884.45</v>
      </c>
      <c r="H174" s="1" t="n">
        <v>10003533.36</v>
      </c>
      <c r="I174" s="1" t="n">
        <v>2900131.19</v>
      </c>
      <c r="J174" s="1" t="n">
        <v>28.99</v>
      </c>
    </row>
    <row r="175" customFormat="false" ht="15" hidden="false" customHeight="false" outlineLevel="0" collapsed="false">
      <c r="A175" s="0" t="n">
        <v>187</v>
      </c>
      <c r="B175" s="0" t="s">
        <v>152</v>
      </c>
      <c r="C175" s="0" t="n">
        <v>2016</v>
      </c>
      <c r="D175" s="1" t="n">
        <v>726488.5</v>
      </c>
      <c r="E175" s="1" t="n">
        <v>12872426.64</v>
      </c>
      <c r="F175" s="1" t="n">
        <v>3210867.34</v>
      </c>
      <c r="G175" s="1" t="n">
        <v>-503734.63</v>
      </c>
      <c r="H175" s="1" t="n">
        <v>13598915.14</v>
      </c>
      <c r="I175" s="1" t="n">
        <v>3714601.97</v>
      </c>
      <c r="J175" s="1" t="n">
        <v>27.32</v>
      </c>
    </row>
    <row r="176" customFormat="false" ht="15" hidden="false" customHeight="false" outlineLevel="0" collapsed="false">
      <c r="A176" s="0" t="n">
        <v>188</v>
      </c>
      <c r="B176" s="0" t="s">
        <v>437</v>
      </c>
      <c r="C176" s="0" t="n">
        <v>2016</v>
      </c>
      <c r="D176" s="1" t="n">
        <v>1123512.28</v>
      </c>
      <c r="E176" s="1" t="n">
        <v>11181075.54</v>
      </c>
      <c r="F176" s="1" t="n">
        <v>2158430.43</v>
      </c>
      <c r="G176" s="1" t="n">
        <v>-954036.28</v>
      </c>
      <c r="H176" s="1" t="n">
        <v>12304587.82</v>
      </c>
      <c r="I176" s="1" t="n">
        <v>3112466.71</v>
      </c>
      <c r="J176" s="1" t="n">
        <v>25.3</v>
      </c>
    </row>
    <row r="177" customFormat="false" ht="15" hidden="false" customHeight="false" outlineLevel="0" collapsed="false">
      <c r="A177" s="0" t="n">
        <v>189</v>
      </c>
      <c r="B177" s="0" t="s">
        <v>153</v>
      </c>
      <c r="C177" s="0" t="n">
        <v>2016</v>
      </c>
      <c r="D177" s="1" t="n">
        <v>1516755.38</v>
      </c>
      <c r="E177" s="1" t="n">
        <v>14345722.08</v>
      </c>
      <c r="F177" s="1" t="n">
        <v>5919739</v>
      </c>
      <c r="G177" s="1" t="n">
        <v>1108403.73</v>
      </c>
      <c r="H177" s="1" t="n">
        <v>15862477.46</v>
      </c>
      <c r="I177" s="1" t="n">
        <v>4811335.27</v>
      </c>
      <c r="J177" s="1" t="n">
        <v>30.33</v>
      </c>
    </row>
    <row r="178" customFormat="false" ht="15" hidden="false" customHeight="false" outlineLevel="0" collapsed="false">
      <c r="A178" s="0" t="n">
        <v>190</v>
      </c>
      <c r="B178" s="0" t="s">
        <v>154</v>
      </c>
      <c r="C178" s="0" t="n">
        <v>2016</v>
      </c>
      <c r="D178" s="1" t="n">
        <v>3224728.21</v>
      </c>
      <c r="E178" s="1" t="n">
        <v>36895758.22</v>
      </c>
      <c r="F178" s="1" t="n">
        <v>9673610.09</v>
      </c>
      <c r="G178" s="1" t="n">
        <v>-509205.52</v>
      </c>
      <c r="H178" s="1" t="n">
        <v>40120486.43</v>
      </c>
      <c r="I178" s="1" t="n">
        <v>10182815.61</v>
      </c>
      <c r="J178" s="1" t="n">
        <v>25.38</v>
      </c>
    </row>
    <row r="179" customFormat="false" ht="15" hidden="false" customHeight="false" outlineLevel="0" collapsed="false">
      <c r="A179" s="0" t="n">
        <v>292</v>
      </c>
      <c r="B179" s="0" t="s">
        <v>155</v>
      </c>
      <c r="C179" s="0" t="n">
        <v>2016</v>
      </c>
      <c r="D179" s="1" t="n">
        <v>1718156.89</v>
      </c>
      <c r="E179" s="1" t="n">
        <v>21747153.23</v>
      </c>
      <c r="F179" s="1" t="n">
        <v>4727409.57</v>
      </c>
      <c r="G179" s="1" t="n">
        <v>-2217458.45</v>
      </c>
      <c r="H179" s="1" t="n">
        <v>23465310.12</v>
      </c>
      <c r="I179" s="1" t="n">
        <v>6944868.02</v>
      </c>
      <c r="J179" s="1" t="n">
        <v>29.6</v>
      </c>
    </row>
    <row r="180" customFormat="false" ht="15" hidden="false" customHeight="false" outlineLevel="0" collapsed="false">
      <c r="A180" s="0" t="n">
        <v>191</v>
      </c>
      <c r="B180" s="0" t="s">
        <v>156</v>
      </c>
      <c r="C180" s="0" t="n">
        <v>2016</v>
      </c>
      <c r="D180" s="1" t="n">
        <v>1762095.08</v>
      </c>
      <c r="E180" s="1" t="n">
        <v>14501710.3</v>
      </c>
      <c r="F180" s="1" t="n">
        <v>4449772.86</v>
      </c>
      <c r="G180" s="1" t="n">
        <v>-666657.26</v>
      </c>
      <c r="H180" s="1" t="n">
        <v>16263805.38</v>
      </c>
      <c r="I180" s="1" t="n">
        <v>5116430.12</v>
      </c>
      <c r="J180" s="1" t="n">
        <v>31.46</v>
      </c>
    </row>
    <row r="181" customFormat="false" ht="15" hidden="false" customHeight="false" outlineLevel="0" collapsed="false">
      <c r="A181" s="0" t="n">
        <v>192</v>
      </c>
      <c r="B181" s="0" t="s">
        <v>443</v>
      </c>
      <c r="C181" s="0" t="n">
        <v>2016</v>
      </c>
      <c r="D181" s="1" t="n">
        <v>3889267.46</v>
      </c>
      <c r="E181" s="1" t="n">
        <v>11493238.02</v>
      </c>
      <c r="F181" s="1" t="n">
        <v>3449654.44</v>
      </c>
      <c r="G181" s="1" t="n">
        <v>-1266198.7</v>
      </c>
      <c r="H181" s="1" t="n">
        <v>15382505.48</v>
      </c>
      <c r="I181" s="1" t="n">
        <v>4715853.14</v>
      </c>
      <c r="J181" s="1" t="n">
        <v>30.66</v>
      </c>
    </row>
    <row r="182" customFormat="false" ht="15" hidden="false" customHeight="false" outlineLevel="0" collapsed="false">
      <c r="A182" s="0" t="n">
        <v>193</v>
      </c>
      <c r="B182" s="0" t="s">
        <v>157</v>
      </c>
      <c r="C182" s="0" t="n">
        <v>2016</v>
      </c>
      <c r="D182" s="1" t="n">
        <v>6850398.84</v>
      </c>
      <c r="E182" s="1" t="n">
        <v>36578833.38</v>
      </c>
      <c r="F182" s="1" t="n">
        <v>15693521.28</v>
      </c>
      <c r="G182" s="1" t="n">
        <v>1415363.07</v>
      </c>
      <c r="H182" s="1" t="n">
        <v>43429232.22</v>
      </c>
      <c r="I182" s="1" t="n">
        <v>14278158.21</v>
      </c>
      <c r="J182" s="1" t="n">
        <v>32.88</v>
      </c>
    </row>
    <row r="183" customFormat="false" ht="15" hidden="false" customHeight="false" outlineLevel="0" collapsed="false">
      <c r="A183" s="0" t="n">
        <v>194</v>
      </c>
      <c r="B183" s="0" t="s">
        <v>158</v>
      </c>
      <c r="C183" s="0" t="n">
        <v>2016</v>
      </c>
      <c r="D183" s="1" t="n">
        <v>2148932.25</v>
      </c>
      <c r="E183" s="1" t="n">
        <v>18728313.01</v>
      </c>
      <c r="F183" s="1" t="n">
        <v>7419246.65</v>
      </c>
      <c r="G183" s="1" t="n">
        <v>152210.21</v>
      </c>
      <c r="H183" s="1" t="n">
        <v>20877245.26</v>
      </c>
      <c r="I183" s="1" t="n">
        <v>7267036.44</v>
      </c>
      <c r="J183" s="1" t="n">
        <v>34.81</v>
      </c>
    </row>
    <row r="184" customFormat="false" ht="15" hidden="false" customHeight="false" outlineLevel="0" collapsed="false">
      <c r="A184" s="0" t="n">
        <v>195</v>
      </c>
      <c r="B184" s="0" t="s">
        <v>159</v>
      </c>
      <c r="C184" s="0" t="n">
        <v>2016</v>
      </c>
      <c r="D184" s="1" t="n">
        <v>4334706.86</v>
      </c>
      <c r="E184" s="1" t="n">
        <v>26395078.72</v>
      </c>
      <c r="F184" s="1" t="n">
        <v>12397449.05</v>
      </c>
      <c r="G184" s="1" t="n">
        <v>4398777.49</v>
      </c>
      <c r="H184" s="1" t="n">
        <v>30729785.58</v>
      </c>
      <c r="I184" s="1" t="n">
        <v>7998671.56</v>
      </c>
      <c r="J184" s="1" t="n">
        <v>26.03</v>
      </c>
    </row>
    <row r="185" customFormat="false" ht="15" hidden="false" customHeight="false" outlineLevel="0" collapsed="false">
      <c r="A185" s="0" t="n">
        <v>196</v>
      </c>
      <c r="B185" s="0" t="s">
        <v>160</v>
      </c>
      <c r="C185" s="0" t="n">
        <v>2016</v>
      </c>
      <c r="D185" s="1" t="n">
        <v>4327964</v>
      </c>
      <c r="E185" s="1" t="n">
        <v>42247153.83</v>
      </c>
      <c r="F185" s="1" t="n">
        <v>11503105.72</v>
      </c>
      <c r="G185" s="1" t="n">
        <v>-1745294.13</v>
      </c>
      <c r="H185" s="1" t="n">
        <v>46575117.83</v>
      </c>
      <c r="I185" s="1" t="n">
        <v>13248399.85</v>
      </c>
      <c r="J185" s="1" t="n">
        <v>28.45</v>
      </c>
    </row>
    <row r="186" customFormat="false" ht="15" hidden="false" customHeight="false" outlineLevel="0" collapsed="false">
      <c r="A186" s="0" t="n">
        <v>197</v>
      </c>
      <c r="B186" s="0" t="s">
        <v>449</v>
      </c>
      <c r="C186" s="0" t="n">
        <v>2016</v>
      </c>
      <c r="D186" s="1" t="n">
        <v>16246102.06</v>
      </c>
      <c r="E186" s="1" t="n">
        <v>46791732.69</v>
      </c>
      <c r="F186" s="1" t="n">
        <v>76104392.94</v>
      </c>
      <c r="G186" s="1" t="n">
        <v>51009305.56</v>
      </c>
      <c r="H186" s="1" t="n">
        <v>63037834.75</v>
      </c>
      <c r="I186" s="1" t="n">
        <v>25095087.38</v>
      </c>
      <c r="J186" s="1" t="n">
        <v>39.81</v>
      </c>
    </row>
    <row r="187" customFormat="false" ht="15" hidden="false" customHeight="false" outlineLevel="0" collapsed="false">
      <c r="A187" s="0" t="n">
        <v>198</v>
      </c>
      <c r="B187" s="0" t="s">
        <v>451</v>
      </c>
      <c r="C187" s="0" t="n">
        <v>2016</v>
      </c>
      <c r="D187" s="1" t="n">
        <v>3491909.75</v>
      </c>
      <c r="E187" s="1" t="n">
        <v>26632834.78</v>
      </c>
      <c r="F187" s="1" t="n">
        <v>8432459.04</v>
      </c>
      <c r="G187" s="1" t="n">
        <v>588884.97</v>
      </c>
      <c r="H187" s="1" t="n">
        <v>30124744.53</v>
      </c>
      <c r="I187" s="1" t="n">
        <v>7843574.07</v>
      </c>
      <c r="J187" s="1" t="n">
        <v>26.04</v>
      </c>
    </row>
    <row r="188" customFormat="false" ht="15" hidden="false" customHeight="false" outlineLevel="0" collapsed="false">
      <c r="A188" s="0" t="n">
        <v>199</v>
      </c>
      <c r="B188" s="0" t="s">
        <v>161</v>
      </c>
      <c r="C188" s="0" t="n">
        <v>2016</v>
      </c>
      <c r="D188" s="1" t="n">
        <v>11701026.34</v>
      </c>
      <c r="E188" s="1" t="n">
        <v>44294997.11</v>
      </c>
      <c r="F188" s="1" t="n">
        <v>26374822.26</v>
      </c>
      <c r="G188" s="1" t="n">
        <v>9217978.4</v>
      </c>
      <c r="H188" s="1" t="n">
        <v>55996023.45</v>
      </c>
      <c r="I188" s="1" t="n">
        <v>17156843.86</v>
      </c>
      <c r="J188" s="1" t="n">
        <v>30.64</v>
      </c>
    </row>
    <row r="189" customFormat="false" ht="15" hidden="false" customHeight="false" outlineLevel="0" collapsed="false">
      <c r="A189" s="0" t="n">
        <v>391</v>
      </c>
      <c r="B189" s="0" t="s">
        <v>162</v>
      </c>
      <c r="C189" s="0" t="n">
        <v>2016</v>
      </c>
      <c r="D189" s="1" t="n">
        <v>2225491.44</v>
      </c>
      <c r="E189" s="1" t="n">
        <v>14491822.48</v>
      </c>
      <c r="F189" s="1" t="n">
        <v>3492089.92</v>
      </c>
      <c r="G189" s="1" t="n">
        <v>-1000504.42</v>
      </c>
      <c r="H189" s="1" t="n">
        <v>16717313.92</v>
      </c>
      <c r="I189" s="1" t="n">
        <v>4492594.34</v>
      </c>
      <c r="J189" s="1" t="n">
        <v>26.87</v>
      </c>
    </row>
    <row r="190" customFormat="false" ht="15" hidden="false" customHeight="false" outlineLevel="0" collapsed="false">
      <c r="A190" s="0" t="n">
        <v>200</v>
      </c>
      <c r="B190" s="0" t="s">
        <v>163</v>
      </c>
      <c r="C190" s="0" t="n">
        <v>2016</v>
      </c>
      <c r="D190" s="1" t="n">
        <v>1270653.78</v>
      </c>
      <c r="E190" s="1" t="n">
        <v>16618692.06</v>
      </c>
      <c r="F190" s="1" t="n">
        <v>3302211.54</v>
      </c>
      <c r="G190" s="1" t="n">
        <v>-1524781.05</v>
      </c>
      <c r="H190" s="1" t="n">
        <v>17889345.84</v>
      </c>
      <c r="I190" s="1" t="n">
        <v>4826992.59</v>
      </c>
      <c r="J190" s="1" t="n">
        <v>26.98</v>
      </c>
    </row>
    <row r="191" customFormat="false" ht="15" hidden="false" customHeight="false" outlineLevel="0" collapsed="false">
      <c r="A191" s="0" t="n">
        <v>201</v>
      </c>
      <c r="B191" s="0" t="s">
        <v>164</v>
      </c>
      <c r="C191" s="0" t="n">
        <v>2016</v>
      </c>
      <c r="D191" s="1" t="n">
        <v>7224635.3</v>
      </c>
      <c r="E191" s="1" t="n">
        <v>30947432.39</v>
      </c>
      <c r="F191" s="1" t="n">
        <v>20902810.33</v>
      </c>
      <c r="G191" s="1" t="n">
        <v>9225476.24</v>
      </c>
      <c r="H191" s="1" t="n">
        <v>38172067.69</v>
      </c>
      <c r="I191" s="1" t="n">
        <v>11677334.09</v>
      </c>
      <c r="J191" s="1" t="n">
        <v>30.59</v>
      </c>
    </row>
    <row r="192" customFormat="false" ht="15" hidden="false" customHeight="false" outlineLevel="0" collapsed="false">
      <c r="A192" s="0" t="n">
        <v>296</v>
      </c>
      <c r="B192" s="0" t="s">
        <v>457</v>
      </c>
      <c r="C192" s="0" t="n">
        <v>2016</v>
      </c>
      <c r="D192" s="1" t="n">
        <v>1007923.28</v>
      </c>
      <c r="E192" s="1" t="n">
        <v>10186212.25</v>
      </c>
      <c r="F192" s="1" t="n">
        <v>1566147.21</v>
      </c>
      <c r="G192" s="1" t="n">
        <v>-1470776.59</v>
      </c>
      <c r="H192" s="1" t="n">
        <v>11194135.53</v>
      </c>
      <c r="I192" s="1" t="n">
        <v>3036923.8</v>
      </c>
      <c r="J192" s="1" t="n">
        <v>27.13</v>
      </c>
    </row>
    <row r="193" customFormat="false" ht="15" hidden="false" customHeight="false" outlineLevel="0" collapsed="false">
      <c r="A193" s="0" t="n">
        <v>248</v>
      </c>
      <c r="B193" s="0" t="s">
        <v>459</v>
      </c>
      <c r="C193" s="0" t="n">
        <v>2016</v>
      </c>
      <c r="D193" s="1" t="n">
        <v>18744495.98</v>
      </c>
      <c r="E193" s="1" t="n">
        <v>73597262.54</v>
      </c>
      <c r="F193" s="1" t="n">
        <v>36061920.27</v>
      </c>
      <c r="G193" s="1" t="n">
        <v>7177456.66</v>
      </c>
      <c r="H193" s="1" t="n">
        <v>92341758.52</v>
      </c>
      <c r="I193" s="1" t="n">
        <v>28884463.61</v>
      </c>
      <c r="J193" s="1" t="n">
        <v>31.28</v>
      </c>
    </row>
    <row r="194" customFormat="false" ht="15" hidden="false" customHeight="false" outlineLevel="0" collapsed="false">
      <c r="A194" s="0" t="n">
        <v>202</v>
      </c>
      <c r="B194" s="0" t="s">
        <v>461</v>
      </c>
      <c r="C194" s="0" t="n">
        <v>2016</v>
      </c>
      <c r="D194" s="1" t="n">
        <v>1245500.94</v>
      </c>
      <c r="E194" s="1" t="n">
        <v>14800046.61</v>
      </c>
      <c r="F194" s="1" t="n">
        <v>6080312.81</v>
      </c>
      <c r="G194" s="1" t="n">
        <v>1024584.19</v>
      </c>
      <c r="H194" s="1" t="n">
        <v>16045547.55</v>
      </c>
      <c r="I194" s="1" t="n">
        <v>5055728.62</v>
      </c>
      <c r="J194" s="1" t="n">
        <v>31.51</v>
      </c>
    </row>
    <row r="195" customFormat="false" ht="15" hidden="false" customHeight="false" outlineLevel="0" collapsed="false">
      <c r="A195" s="0" t="n">
        <v>203</v>
      </c>
      <c r="B195" s="0" t="s">
        <v>165</v>
      </c>
      <c r="C195" s="0" t="n">
        <v>2016</v>
      </c>
      <c r="D195" s="1" t="n">
        <v>598085.45</v>
      </c>
      <c r="E195" s="1" t="n">
        <v>11608574.86</v>
      </c>
      <c r="F195" s="1" t="n">
        <v>2795765.5</v>
      </c>
      <c r="G195" s="1" t="n">
        <v>-378687.43</v>
      </c>
      <c r="H195" s="1" t="n">
        <v>12206660.31</v>
      </c>
      <c r="I195" s="1" t="n">
        <v>3174452.93</v>
      </c>
      <c r="J195" s="1" t="n">
        <v>26.01</v>
      </c>
    </row>
    <row r="196" customFormat="false" ht="15" hidden="false" customHeight="false" outlineLevel="0" collapsed="false">
      <c r="A196" s="0" t="n">
        <v>204</v>
      </c>
      <c r="B196" s="0" t="s">
        <v>166</v>
      </c>
      <c r="C196" s="0" t="n">
        <v>2016</v>
      </c>
      <c r="D196" s="1" t="n">
        <v>7425679.29</v>
      </c>
      <c r="E196" s="1" t="n">
        <v>13799130.43</v>
      </c>
      <c r="F196" s="1" t="n">
        <v>5452801.48</v>
      </c>
      <c r="G196" s="1" t="n">
        <v>-20799.64</v>
      </c>
      <c r="H196" s="1" t="n">
        <v>21224809.72</v>
      </c>
      <c r="I196" s="1" t="n">
        <v>5473601.12</v>
      </c>
      <c r="J196" s="1" t="n">
        <v>25.79</v>
      </c>
    </row>
    <row r="197" customFormat="false" ht="15" hidden="false" customHeight="false" outlineLevel="0" collapsed="false">
      <c r="A197" s="0" t="n">
        <v>205</v>
      </c>
      <c r="B197" s="0" t="s">
        <v>167</v>
      </c>
      <c r="C197" s="0" t="n">
        <v>2016</v>
      </c>
      <c r="D197" s="1" t="n">
        <v>131316359.88</v>
      </c>
      <c r="E197" s="1" t="n">
        <v>287260225.44</v>
      </c>
      <c r="F197" s="1" t="n">
        <v>144617932.73</v>
      </c>
      <c r="G197" s="1" t="n">
        <v>27540630.07</v>
      </c>
      <c r="H197" s="1" t="n">
        <v>418576585.32</v>
      </c>
      <c r="I197" s="1" t="n">
        <v>117077302.66</v>
      </c>
      <c r="J197" s="1" t="n">
        <v>27.97</v>
      </c>
    </row>
    <row r="198" customFormat="false" ht="15" hidden="false" customHeight="false" outlineLevel="0" collapsed="false">
      <c r="A198" s="0" t="n">
        <v>207</v>
      </c>
      <c r="B198" s="0" t="s">
        <v>168</v>
      </c>
      <c r="C198" s="0" t="n">
        <v>2016</v>
      </c>
      <c r="D198" s="1" t="n">
        <v>4124044.58</v>
      </c>
      <c r="E198" s="1" t="n">
        <v>26376501.58</v>
      </c>
      <c r="F198" s="1" t="n">
        <v>12194951.46</v>
      </c>
      <c r="G198" s="1" t="n">
        <v>3187511.23</v>
      </c>
      <c r="H198" s="1" t="n">
        <v>30500546.16</v>
      </c>
      <c r="I198" s="1" t="n">
        <v>9007440.23</v>
      </c>
      <c r="J198" s="1" t="n">
        <v>29.53</v>
      </c>
    </row>
    <row r="199" customFormat="false" ht="15" hidden="false" customHeight="false" outlineLevel="0" collapsed="false">
      <c r="A199" s="0" t="n">
        <v>208</v>
      </c>
      <c r="B199" s="0" t="s">
        <v>169</v>
      </c>
      <c r="C199" s="0" t="n">
        <v>2016</v>
      </c>
      <c r="D199" s="1" t="n">
        <v>1006698.33</v>
      </c>
      <c r="E199" s="1" t="n">
        <v>11630008.65</v>
      </c>
      <c r="F199" s="1" t="n">
        <v>4244799.63</v>
      </c>
      <c r="G199" s="1" t="n">
        <v>395386.79</v>
      </c>
      <c r="H199" s="1" t="n">
        <v>12636706.98</v>
      </c>
      <c r="I199" s="1" t="n">
        <v>3849412.84</v>
      </c>
      <c r="J199" s="1" t="n">
        <v>30.46</v>
      </c>
    </row>
    <row r="200" customFormat="false" ht="15" hidden="false" customHeight="false" outlineLevel="0" collapsed="false">
      <c r="A200" s="0" t="n">
        <v>209</v>
      </c>
      <c r="B200" s="0" t="s">
        <v>170</v>
      </c>
      <c r="C200" s="0" t="n">
        <v>2016</v>
      </c>
      <c r="D200" s="1" t="n">
        <v>888228.31</v>
      </c>
      <c r="E200" s="1" t="n">
        <v>10920806.28</v>
      </c>
      <c r="F200" s="1" t="n">
        <v>3991118.55</v>
      </c>
      <c r="G200" s="1" t="n">
        <v>695726.56</v>
      </c>
      <c r="H200" s="1" t="n">
        <v>11809034.59</v>
      </c>
      <c r="I200" s="1" t="n">
        <v>3295391.99</v>
      </c>
      <c r="J200" s="1" t="n">
        <v>27.91</v>
      </c>
    </row>
    <row r="201" customFormat="false" ht="15" hidden="false" customHeight="false" outlineLevel="0" collapsed="false">
      <c r="A201" s="0" t="n">
        <v>210</v>
      </c>
      <c r="B201" s="0" t="s">
        <v>469</v>
      </c>
      <c r="C201" s="0" t="n">
        <v>2016</v>
      </c>
      <c r="D201" s="1" t="n">
        <v>418869.05</v>
      </c>
      <c r="E201" s="1" t="n">
        <v>12238254.04</v>
      </c>
      <c r="F201" s="1" t="n">
        <v>1692818.99</v>
      </c>
      <c r="G201" s="1" t="n">
        <v>-1511590.94</v>
      </c>
      <c r="H201" s="1" t="n">
        <v>12657123.09</v>
      </c>
      <c r="I201" s="1" t="n">
        <v>3204409.93</v>
      </c>
      <c r="J201" s="1" t="n">
        <v>25.32</v>
      </c>
    </row>
    <row r="202" customFormat="false" ht="15" hidden="false" customHeight="false" outlineLevel="0" collapsed="false">
      <c r="A202" s="0" t="n">
        <v>211</v>
      </c>
      <c r="B202" s="0" t="s">
        <v>471</v>
      </c>
      <c r="C202" s="0" t="n">
        <v>2016</v>
      </c>
      <c r="D202" s="1" t="n">
        <v>705157.31</v>
      </c>
      <c r="E202" s="1" t="n">
        <v>15490750.86</v>
      </c>
      <c r="F202" s="1" t="n">
        <v>3542818.91</v>
      </c>
      <c r="G202" s="1" t="n">
        <v>-705170.6</v>
      </c>
      <c r="H202" s="1" t="n">
        <v>16195908.17</v>
      </c>
      <c r="I202" s="1" t="n">
        <v>4247989.51</v>
      </c>
      <c r="J202" s="1" t="n">
        <v>26.23</v>
      </c>
    </row>
    <row r="203" customFormat="false" ht="15" hidden="false" customHeight="false" outlineLevel="0" collapsed="false">
      <c r="A203" s="0" t="n">
        <v>212</v>
      </c>
      <c r="B203" s="0" t="s">
        <v>473</v>
      </c>
      <c r="C203" s="0" t="n">
        <v>2016</v>
      </c>
      <c r="D203" s="1" t="n">
        <v>12258849.1</v>
      </c>
      <c r="E203" s="1" t="n">
        <v>52286331</v>
      </c>
      <c r="F203" s="1" t="n">
        <v>20728653.92</v>
      </c>
      <c r="G203" s="1" t="n">
        <v>1269792.15</v>
      </c>
      <c r="H203" s="1" t="n">
        <v>64545180.1</v>
      </c>
      <c r="I203" s="1" t="n">
        <v>19458861.77</v>
      </c>
      <c r="J203" s="1" t="n">
        <v>30.15</v>
      </c>
    </row>
    <row r="204" customFormat="false" ht="15" hidden="false" customHeight="false" outlineLevel="0" collapsed="false">
      <c r="A204" s="0" t="n">
        <v>213</v>
      </c>
      <c r="B204" s="0" t="s">
        <v>475</v>
      </c>
      <c r="C204" s="0" t="n">
        <v>2016</v>
      </c>
      <c r="D204" s="1" t="n">
        <v>538018.44</v>
      </c>
      <c r="E204" s="1" t="n">
        <v>10498417.9</v>
      </c>
      <c r="F204" s="1" t="n">
        <v>1869446.93</v>
      </c>
      <c r="G204" s="1" t="n">
        <v>-1107120.75</v>
      </c>
      <c r="H204" s="1" t="n">
        <v>11036436.34</v>
      </c>
      <c r="I204" s="1" t="n">
        <v>2976567.68</v>
      </c>
      <c r="J204" s="1" t="n">
        <v>26.97</v>
      </c>
    </row>
    <row r="205" customFormat="false" ht="15" hidden="false" customHeight="false" outlineLevel="0" collapsed="false">
      <c r="A205" s="0" t="n">
        <v>214</v>
      </c>
      <c r="B205" s="0" t="s">
        <v>171</v>
      </c>
      <c r="C205" s="0" t="n">
        <v>2016</v>
      </c>
      <c r="D205" s="1" t="n">
        <v>792606.93</v>
      </c>
      <c r="E205" s="1" t="n">
        <v>12131815.51</v>
      </c>
      <c r="F205" s="1" t="n">
        <v>3808403.75</v>
      </c>
      <c r="G205" s="1" t="n">
        <v>440970.86</v>
      </c>
      <c r="H205" s="1" t="n">
        <v>12924422.44</v>
      </c>
      <c r="I205" s="1" t="n">
        <v>3367432.89</v>
      </c>
      <c r="J205" s="1" t="n">
        <v>26.05</v>
      </c>
    </row>
    <row r="206" customFormat="false" ht="15" hidden="false" customHeight="false" outlineLevel="0" collapsed="false">
      <c r="A206" s="0" t="n">
        <v>392</v>
      </c>
      <c r="B206" s="0" t="s">
        <v>478</v>
      </c>
      <c r="C206" s="0" t="n">
        <v>2016</v>
      </c>
      <c r="D206" s="1" t="n">
        <v>881956.76</v>
      </c>
      <c r="E206" s="1" t="n">
        <v>10474461.24</v>
      </c>
      <c r="F206" s="1" t="n">
        <v>3542565.13</v>
      </c>
      <c r="G206" s="1" t="n">
        <v>-761255.61</v>
      </c>
      <c r="H206" s="1" t="n">
        <v>11356418</v>
      </c>
      <c r="I206" s="1" t="n">
        <v>4303820.74</v>
      </c>
      <c r="J206" s="1" t="n">
        <v>37.9</v>
      </c>
    </row>
    <row r="207" customFormat="false" ht="15" hidden="false" customHeight="false" outlineLevel="0" collapsed="false">
      <c r="A207" s="0" t="n">
        <v>215</v>
      </c>
      <c r="B207" s="0" t="s">
        <v>480</v>
      </c>
      <c r="C207" s="0" t="n">
        <v>2016</v>
      </c>
      <c r="D207" s="1" t="n">
        <v>613784.61</v>
      </c>
      <c r="E207" s="1" t="n">
        <v>10069922.98</v>
      </c>
      <c r="F207" s="1" t="n">
        <v>2129996.99</v>
      </c>
      <c r="G207" s="1" t="n">
        <v>-1079566.4</v>
      </c>
      <c r="H207" s="1" t="n">
        <v>10683707.59</v>
      </c>
      <c r="I207" s="1" t="n">
        <v>3209563.39</v>
      </c>
      <c r="J207" s="1" t="n">
        <v>30.04</v>
      </c>
    </row>
    <row r="208" customFormat="false" ht="15" hidden="false" customHeight="false" outlineLevel="0" collapsed="false">
      <c r="A208" s="0" t="n">
        <v>216</v>
      </c>
      <c r="B208" s="0" t="s">
        <v>172</v>
      </c>
      <c r="C208" s="0" t="n">
        <v>2016</v>
      </c>
      <c r="D208" s="1" t="n">
        <v>516257.25</v>
      </c>
      <c r="E208" s="1" t="n">
        <v>11582194.75</v>
      </c>
      <c r="F208" s="1" t="n">
        <v>3019183.17</v>
      </c>
      <c r="G208" s="1" t="n">
        <v>-291893.04</v>
      </c>
      <c r="H208" s="1" t="n">
        <v>12098452</v>
      </c>
      <c r="I208" s="1" t="n">
        <v>3311076.21</v>
      </c>
      <c r="J208" s="1" t="n">
        <v>27.37</v>
      </c>
    </row>
    <row r="209" customFormat="false" ht="15" hidden="false" customHeight="false" outlineLevel="0" collapsed="false">
      <c r="A209" s="0" t="n">
        <v>217</v>
      </c>
      <c r="B209" s="0" t="s">
        <v>483</v>
      </c>
      <c r="C209" s="0" t="n">
        <v>2016</v>
      </c>
      <c r="D209" s="1" t="n">
        <v>1034564.99</v>
      </c>
      <c r="E209" s="1" t="n">
        <v>11371851.92</v>
      </c>
      <c r="F209" s="1" t="n">
        <v>6097268.46</v>
      </c>
      <c r="G209" s="1" t="n">
        <v>2432500.37</v>
      </c>
      <c r="H209" s="1" t="n">
        <v>12406416.91</v>
      </c>
      <c r="I209" s="1" t="n">
        <v>3664768.09</v>
      </c>
      <c r="J209" s="1" t="n">
        <v>29.54</v>
      </c>
    </row>
    <row r="210" customFormat="false" ht="15" hidden="false" customHeight="false" outlineLevel="0" collapsed="false">
      <c r="A210" s="0" t="n">
        <v>294</v>
      </c>
      <c r="B210" s="0" t="s">
        <v>173</v>
      </c>
      <c r="C210" s="0" t="n">
        <v>2016</v>
      </c>
      <c r="D210" s="1" t="n">
        <v>1108198.46</v>
      </c>
      <c r="E210" s="1" t="n">
        <v>15508739.43</v>
      </c>
      <c r="F210" s="1" t="n">
        <v>4363980.74</v>
      </c>
      <c r="G210" s="1" t="n">
        <v>-747750.03</v>
      </c>
      <c r="H210" s="1" t="n">
        <v>16616937.89</v>
      </c>
      <c r="I210" s="1" t="n">
        <v>5111730.77</v>
      </c>
      <c r="J210" s="1" t="n">
        <v>30.76</v>
      </c>
    </row>
    <row r="211" customFormat="false" ht="15" hidden="false" customHeight="false" outlineLevel="0" collapsed="false">
      <c r="A211" s="0" t="n">
        <v>218</v>
      </c>
      <c r="B211" s="0" t="s">
        <v>174</v>
      </c>
      <c r="C211" s="0" t="n">
        <v>2016</v>
      </c>
      <c r="D211" s="1" t="n">
        <v>10997202.11</v>
      </c>
      <c r="E211" s="1" t="n">
        <v>38077715.62</v>
      </c>
      <c r="F211" s="1" t="n">
        <v>51970113.12</v>
      </c>
      <c r="G211" s="1" t="n">
        <v>40591488.87</v>
      </c>
      <c r="H211" s="1" t="n">
        <v>49074917.73</v>
      </c>
      <c r="I211" s="1" t="n">
        <v>11378624.25</v>
      </c>
      <c r="J211" s="1" t="n">
        <v>23.19</v>
      </c>
    </row>
    <row r="212" customFormat="false" ht="15" hidden="false" customHeight="false" outlineLevel="0" collapsed="false">
      <c r="A212" s="0" t="n">
        <v>298</v>
      </c>
      <c r="B212" s="0" t="s">
        <v>175</v>
      </c>
      <c r="C212" s="0" t="n">
        <v>2016</v>
      </c>
      <c r="D212" s="1" t="n">
        <v>2334562.76</v>
      </c>
      <c r="E212" s="1" t="n">
        <v>10927575.75</v>
      </c>
      <c r="F212" s="1" t="n">
        <v>4228553.76</v>
      </c>
      <c r="G212" s="1" t="n">
        <v>888162.49</v>
      </c>
      <c r="H212" s="1" t="n">
        <v>13262138.51</v>
      </c>
      <c r="I212" s="1" t="n">
        <v>3340391.27</v>
      </c>
      <c r="J212" s="1" t="n">
        <v>25.19</v>
      </c>
    </row>
    <row r="213" customFormat="false" ht="15" hidden="false" customHeight="false" outlineLevel="0" collapsed="false">
      <c r="A213" s="0" t="n">
        <v>219</v>
      </c>
      <c r="B213" s="0" t="s">
        <v>176</v>
      </c>
      <c r="C213" s="0" t="n">
        <v>2016</v>
      </c>
      <c r="D213" s="1" t="n">
        <v>1448653.98</v>
      </c>
      <c r="E213" s="1" t="n">
        <v>17806832.69</v>
      </c>
      <c r="F213" s="1" t="n">
        <v>7934385.84</v>
      </c>
      <c r="G213" s="1" t="n">
        <v>1152713.67</v>
      </c>
      <c r="H213" s="1" t="n">
        <v>19255486.67</v>
      </c>
      <c r="I213" s="1" t="n">
        <v>6781672.17</v>
      </c>
      <c r="J213" s="1" t="n">
        <v>35.22</v>
      </c>
    </row>
    <row r="214" customFormat="false" ht="15" hidden="false" customHeight="false" outlineLevel="0" collapsed="false">
      <c r="A214" s="0" t="n">
        <v>220</v>
      </c>
      <c r="B214" s="0" t="s">
        <v>177</v>
      </c>
      <c r="C214" s="0" t="n">
        <v>2016</v>
      </c>
      <c r="D214" s="1" t="n">
        <v>1058039.02</v>
      </c>
      <c r="E214" s="1" t="n">
        <v>11514512.9</v>
      </c>
      <c r="F214" s="1" t="n">
        <v>4623251.32</v>
      </c>
      <c r="G214" s="1" t="n">
        <v>1294191.44</v>
      </c>
      <c r="H214" s="1" t="n">
        <v>12572551.92</v>
      </c>
      <c r="I214" s="1" t="n">
        <v>3329059.88</v>
      </c>
      <c r="J214" s="1" t="n">
        <v>26.48</v>
      </c>
    </row>
    <row r="215" customFormat="false" ht="15" hidden="false" customHeight="false" outlineLevel="0" collapsed="false">
      <c r="A215" s="0" t="n">
        <v>221</v>
      </c>
      <c r="B215" s="0" t="s">
        <v>490</v>
      </c>
      <c r="C215" s="0" t="n">
        <v>2016</v>
      </c>
      <c r="D215" s="1" t="n">
        <v>1150499.35</v>
      </c>
      <c r="E215" s="1" t="n">
        <v>21290420.4</v>
      </c>
      <c r="F215" s="1" t="n">
        <v>9120276.91</v>
      </c>
      <c r="G215" s="1" t="n">
        <v>933449.78</v>
      </c>
      <c r="H215" s="1" t="n">
        <v>22440919.75</v>
      </c>
      <c r="I215" s="1" t="n">
        <v>8186827.13</v>
      </c>
      <c r="J215" s="1" t="n">
        <v>36.48</v>
      </c>
    </row>
    <row r="216" customFormat="false" ht="15" hidden="false" customHeight="false" outlineLevel="0" collapsed="false">
      <c r="A216" s="0" t="n">
        <v>222</v>
      </c>
      <c r="B216" s="0" t="s">
        <v>178</v>
      </c>
      <c r="C216" s="0" t="n">
        <v>2016</v>
      </c>
      <c r="D216" s="1" t="n">
        <v>385062.83</v>
      </c>
      <c r="E216" s="1" t="n">
        <v>10562456.27</v>
      </c>
      <c r="F216" s="1" t="n">
        <v>1638087.01</v>
      </c>
      <c r="G216" s="1" t="n">
        <v>-1340508.65</v>
      </c>
      <c r="H216" s="1" t="n">
        <v>10947519.1</v>
      </c>
      <c r="I216" s="1" t="n">
        <v>2978595.66</v>
      </c>
      <c r="J216" s="1" t="n">
        <v>27.21</v>
      </c>
    </row>
    <row r="217" customFormat="false" ht="15" hidden="false" customHeight="false" outlineLevel="0" collapsed="false">
      <c r="A217" s="0" t="n">
        <v>224</v>
      </c>
      <c r="B217" s="0" t="s">
        <v>179</v>
      </c>
      <c r="C217" s="0" t="n">
        <v>2016</v>
      </c>
      <c r="D217" s="1" t="n">
        <v>7867800.54</v>
      </c>
      <c r="E217" s="1" t="n">
        <v>35701246.33</v>
      </c>
      <c r="F217" s="1" t="n">
        <v>15761285.15</v>
      </c>
      <c r="G217" s="1" t="n">
        <v>4744505.38</v>
      </c>
      <c r="H217" s="1" t="n">
        <v>43569046.87</v>
      </c>
      <c r="I217" s="1" t="n">
        <v>11016779.77</v>
      </c>
      <c r="J217" s="1" t="n">
        <v>25.29</v>
      </c>
    </row>
    <row r="218" customFormat="false" ht="15" hidden="false" customHeight="false" outlineLevel="0" collapsed="false">
      <c r="A218" s="0" t="n">
        <v>225</v>
      </c>
      <c r="B218" s="0" t="s">
        <v>180</v>
      </c>
      <c r="C218" s="0" t="n">
        <v>2016</v>
      </c>
      <c r="D218" s="1" t="n">
        <v>1165873.13</v>
      </c>
      <c r="E218" s="1" t="n">
        <v>13810450.94</v>
      </c>
      <c r="F218" s="1" t="n">
        <v>4020789.79</v>
      </c>
      <c r="G218" s="1" t="n">
        <v>-185429.72</v>
      </c>
      <c r="H218" s="1" t="n">
        <v>14976324.07</v>
      </c>
      <c r="I218" s="1" t="n">
        <v>4206219.51</v>
      </c>
      <c r="J218" s="1" t="n">
        <v>28.09</v>
      </c>
    </row>
    <row r="219" customFormat="false" ht="15" hidden="false" customHeight="false" outlineLevel="0" collapsed="false">
      <c r="A219" s="0" t="n">
        <v>226</v>
      </c>
      <c r="B219" s="0" t="s">
        <v>181</v>
      </c>
      <c r="C219" s="0" t="n">
        <v>2016</v>
      </c>
      <c r="D219" s="1" t="n">
        <v>6047477.15</v>
      </c>
      <c r="E219" s="1" t="n">
        <v>32621368.94</v>
      </c>
      <c r="F219" s="1" t="n">
        <v>14085062.44</v>
      </c>
      <c r="G219" s="1" t="n">
        <v>2824704.64</v>
      </c>
      <c r="H219" s="1" t="n">
        <v>38668846.09</v>
      </c>
      <c r="I219" s="1" t="n">
        <v>11260357.8</v>
      </c>
      <c r="J219" s="1" t="n">
        <v>29.12</v>
      </c>
    </row>
    <row r="220" customFormat="false" ht="15" hidden="false" customHeight="false" outlineLevel="0" collapsed="false">
      <c r="A220" s="0" t="n">
        <v>227</v>
      </c>
      <c r="B220" s="0" t="s">
        <v>182</v>
      </c>
      <c r="C220" s="0" t="n">
        <v>2016</v>
      </c>
      <c r="D220" s="1" t="n">
        <v>596198.83</v>
      </c>
      <c r="E220" s="1" t="n">
        <v>11224411.45</v>
      </c>
      <c r="F220" s="1" t="n">
        <v>4124078.29</v>
      </c>
      <c r="G220" s="1" t="n">
        <v>662401.77</v>
      </c>
      <c r="H220" s="1" t="n">
        <v>11820610.28</v>
      </c>
      <c r="I220" s="1" t="n">
        <v>3461676.52</v>
      </c>
      <c r="J220" s="1" t="n">
        <v>29.29</v>
      </c>
    </row>
    <row r="221" customFormat="false" ht="15" hidden="false" customHeight="false" outlineLevel="0" collapsed="false">
      <c r="A221" s="0" t="n">
        <v>393</v>
      </c>
      <c r="B221" s="0" t="s">
        <v>497</v>
      </c>
      <c r="C221" s="0" t="n">
        <v>2016</v>
      </c>
      <c r="D221" s="1" t="n">
        <v>139304.53</v>
      </c>
      <c r="E221" s="1" t="n">
        <v>11670336.86</v>
      </c>
      <c r="F221" s="1" t="n">
        <v>1388124.21</v>
      </c>
      <c r="G221" s="1" t="n">
        <v>-1651452.96</v>
      </c>
      <c r="H221" s="1" t="n">
        <v>11809641.39</v>
      </c>
      <c r="I221" s="1" t="n">
        <v>3039577.17</v>
      </c>
      <c r="J221" s="1" t="n">
        <v>25.74</v>
      </c>
    </row>
    <row r="222" customFormat="false" ht="15" hidden="false" customHeight="false" outlineLevel="0" collapsed="false">
      <c r="A222" s="0" t="n">
        <v>229</v>
      </c>
      <c r="B222" s="0" t="s">
        <v>184</v>
      </c>
      <c r="C222" s="0" t="n">
        <v>2016</v>
      </c>
      <c r="D222" s="1" t="n">
        <v>34359947.26</v>
      </c>
      <c r="E222" s="1" t="n">
        <v>174383275.94</v>
      </c>
      <c r="F222" s="1" t="n">
        <v>90904376.74</v>
      </c>
      <c r="G222" s="1" t="n">
        <v>38613650.04</v>
      </c>
      <c r="H222" s="1" t="n">
        <v>208743223.2</v>
      </c>
      <c r="I222" s="1" t="n">
        <v>52290726.7</v>
      </c>
      <c r="J222" s="1" t="n">
        <v>25.05</v>
      </c>
    </row>
    <row r="223" customFormat="false" ht="15" hidden="false" customHeight="false" outlineLevel="0" collapsed="false">
      <c r="A223" s="0" t="n">
        <v>230</v>
      </c>
      <c r="B223" s="0" t="s">
        <v>185</v>
      </c>
      <c r="C223" s="0" t="n">
        <v>2016</v>
      </c>
      <c r="D223" s="1" t="n">
        <v>2503279.53</v>
      </c>
      <c r="E223" s="1" t="n">
        <v>19740496.46</v>
      </c>
      <c r="F223" s="1" t="n">
        <v>7343629.51</v>
      </c>
      <c r="G223" s="1" t="n">
        <v>377660.17</v>
      </c>
      <c r="H223" s="1" t="n">
        <v>22243775.99</v>
      </c>
      <c r="I223" s="1" t="n">
        <v>6965969.34</v>
      </c>
      <c r="J223" s="1" t="n">
        <v>31.32</v>
      </c>
    </row>
    <row r="224" customFormat="false" ht="15" hidden="false" customHeight="false" outlineLevel="0" collapsed="false">
      <c r="A224" s="0" t="n">
        <v>231</v>
      </c>
      <c r="B224" s="0" t="s">
        <v>186</v>
      </c>
      <c r="C224" s="0" t="n">
        <v>2016</v>
      </c>
      <c r="D224" s="1" t="n">
        <v>6021721.94</v>
      </c>
      <c r="E224" s="1" t="n">
        <v>32379804.38</v>
      </c>
      <c r="F224" s="1" t="n">
        <v>12864450.47</v>
      </c>
      <c r="G224" s="1" t="n">
        <v>874153.04</v>
      </c>
      <c r="H224" s="1" t="n">
        <v>38401526.32</v>
      </c>
      <c r="I224" s="1" t="n">
        <v>11990297.43</v>
      </c>
      <c r="J224" s="1" t="n">
        <v>31.22</v>
      </c>
    </row>
    <row r="225" customFormat="false" ht="15" hidden="false" customHeight="false" outlineLevel="0" collapsed="false">
      <c r="A225" s="0" t="n">
        <v>232</v>
      </c>
      <c r="B225" s="0" t="s">
        <v>502</v>
      </c>
      <c r="C225" s="0" t="n">
        <v>2016</v>
      </c>
      <c r="D225" s="1" t="n">
        <v>450942.08</v>
      </c>
      <c r="E225" s="1" t="n">
        <v>10576095.65</v>
      </c>
      <c r="F225" s="1" t="n">
        <v>4256435.33</v>
      </c>
      <c r="G225" s="1" t="n">
        <v>1147968.62</v>
      </c>
      <c r="H225" s="1" t="n">
        <v>11027037.73</v>
      </c>
      <c r="I225" s="1" t="n">
        <v>3108466.71</v>
      </c>
      <c r="J225" s="1" t="n">
        <v>28.19</v>
      </c>
    </row>
    <row r="226" customFormat="false" ht="15" hidden="false" customHeight="false" outlineLevel="0" collapsed="false">
      <c r="A226" s="0" t="n">
        <v>233</v>
      </c>
      <c r="B226" s="0" t="s">
        <v>504</v>
      </c>
      <c r="C226" s="0" t="n">
        <v>2016</v>
      </c>
      <c r="D226" s="1" t="n">
        <v>355892.48</v>
      </c>
      <c r="E226" s="1" t="n">
        <v>10917568.72</v>
      </c>
      <c r="F226" s="1" t="n">
        <v>2587987.05</v>
      </c>
      <c r="G226" s="1" t="n">
        <v>-1118083.08</v>
      </c>
      <c r="H226" s="1" t="n">
        <v>11273461.2</v>
      </c>
      <c r="I226" s="1" t="n">
        <v>3706070.13</v>
      </c>
      <c r="J226" s="1" t="n">
        <v>32.87</v>
      </c>
    </row>
    <row r="227" customFormat="false" ht="15" hidden="false" customHeight="false" outlineLevel="0" collapsed="false">
      <c r="A227" s="0" t="n">
        <v>234</v>
      </c>
      <c r="B227" s="0" t="s">
        <v>187</v>
      </c>
      <c r="C227" s="0" t="n">
        <v>2016</v>
      </c>
      <c r="D227" s="1" t="n">
        <v>634528.35</v>
      </c>
      <c r="E227" s="1" t="n">
        <v>10364754.29</v>
      </c>
      <c r="F227" s="1" t="n">
        <v>2739734.62</v>
      </c>
      <c r="G227" s="1" t="n">
        <v>-378118.78</v>
      </c>
      <c r="H227" s="1" t="n">
        <v>10999282.64</v>
      </c>
      <c r="I227" s="1" t="n">
        <v>3117853.4</v>
      </c>
      <c r="J227" s="1" t="n">
        <v>28.35</v>
      </c>
    </row>
    <row r="228" customFormat="false" ht="15" hidden="false" customHeight="false" outlineLevel="0" collapsed="false">
      <c r="A228" s="0" t="n">
        <v>235</v>
      </c>
      <c r="B228" s="0" t="s">
        <v>188</v>
      </c>
      <c r="C228" s="0" t="n">
        <v>2016</v>
      </c>
      <c r="D228" s="1" t="n">
        <v>291130.83</v>
      </c>
      <c r="E228" s="1" t="n">
        <v>9770396.24</v>
      </c>
      <c r="F228" s="1" t="n">
        <v>2677646.27</v>
      </c>
      <c r="G228" s="1" t="n">
        <v>-246879.13</v>
      </c>
      <c r="H228" s="1" t="n">
        <v>10061527.07</v>
      </c>
      <c r="I228" s="1" t="n">
        <v>2924525.4</v>
      </c>
      <c r="J228" s="1" t="n">
        <v>29.07</v>
      </c>
    </row>
    <row r="229" customFormat="false" ht="15" hidden="false" customHeight="false" outlineLevel="0" collapsed="false">
      <c r="A229" s="0" t="n">
        <v>279</v>
      </c>
      <c r="B229" s="0" t="s">
        <v>189</v>
      </c>
      <c r="C229" s="0" t="n">
        <v>2016</v>
      </c>
      <c r="D229" s="1" t="n">
        <v>1971880.43</v>
      </c>
      <c r="E229" s="1" t="n">
        <v>13985286.27</v>
      </c>
      <c r="F229" s="1" t="n">
        <v>5548974.13</v>
      </c>
      <c r="G229" s="1" t="n">
        <v>496800.21</v>
      </c>
      <c r="H229" s="1" t="n">
        <v>15957166.7</v>
      </c>
      <c r="I229" s="1" t="n">
        <v>5052173.92</v>
      </c>
      <c r="J229" s="1" t="n">
        <v>31.66</v>
      </c>
    </row>
    <row r="230" customFormat="false" ht="15" hidden="false" customHeight="false" outlineLevel="0" collapsed="false">
      <c r="A230" s="0" t="n">
        <v>236</v>
      </c>
      <c r="B230" s="0" t="s">
        <v>190</v>
      </c>
      <c r="C230" s="0" t="n">
        <v>2016</v>
      </c>
      <c r="D230" s="1" t="n">
        <v>503748.76</v>
      </c>
      <c r="E230" s="1" t="n">
        <v>9966439.2</v>
      </c>
      <c r="F230" s="1" t="n">
        <v>2844256.39</v>
      </c>
      <c r="G230" s="1" t="n">
        <v>-463993.53</v>
      </c>
      <c r="H230" s="1" t="n">
        <v>10470187.96</v>
      </c>
      <c r="I230" s="1" t="n">
        <v>3308249.92</v>
      </c>
      <c r="J230" s="1" t="n">
        <v>31.6</v>
      </c>
    </row>
    <row r="231" customFormat="false" ht="15" hidden="false" customHeight="false" outlineLevel="0" collapsed="false">
      <c r="A231" s="0" t="n">
        <v>237</v>
      </c>
      <c r="B231" s="0" t="s">
        <v>191</v>
      </c>
      <c r="C231" s="0" t="n">
        <v>2016</v>
      </c>
      <c r="D231" s="1" t="n">
        <v>24359114.55</v>
      </c>
      <c r="E231" s="1" t="n">
        <v>72635896.93</v>
      </c>
      <c r="F231" s="1" t="n">
        <v>51675154.43</v>
      </c>
      <c r="G231" s="1" t="n">
        <v>23541456.13</v>
      </c>
      <c r="H231" s="1" t="n">
        <v>96995011.48</v>
      </c>
      <c r="I231" s="1" t="n">
        <v>28133698.3</v>
      </c>
      <c r="J231" s="1" t="n">
        <v>29.01</v>
      </c>
    </row>
    <row r="232" customFormat="false" ht="15" hidden="false" customHeight="false" outlineLevel="0" collapsed="false">
      <c r="A232" s="0" t="n">
        <v>238</v>
      </c>
      <c r="B232" s="0" t="s">
        <v>511</v>
      </c>
      <c r="C232" s="0" t="n">
        <v>2016</v>
      </c>
      <c r="D232" s="1" t="n">
        <v>496486.68</v>
      </c>
      <c r="E232" s="1" t="n">
        <v>12327692.83</v>
      </c>
      <c r="F232" s="1" t="n">
        <v>3506732.56</v>
      </c>
      <c r="G232" s="1" t="n">
        <v>-1033447.54</v>
      </c>
      <c r="H232" s="1" t="n">
        <v>12824179.51</v>
      </c>
      <c r="I232" s="1" t="n">
        <v>4540180.1</v>
      </c>
      <c r="J232" s="1" t="n">
        <v>35.4</v>
      </c>
    </row>
    <row r="233" customFormat="false" ht="15" hidden="false" customHeight="false" outlineLevel="0" collapsed="false">
      <c r="A233" s="0" t="n">
        <v>239</v>
      </c>
      <c r="B233" s="0" t="s">
        <v>192</v>
      </c>
      <c r="C233" s="0" t="n">
        <v>2016</v>
      </c>
      <c r="D233" s="1" t="n">
        <v>861416.94</v>
      </c>
      <c r="E233" s="1" t="n">
        <v>12128242.81</v>
      </c>
      <c r="F233" s="1" t="n">
        <v>3473564.08</v>
      </c>
      <c r="G233" s="1" t="n">
        <v>-487352.05</v>
      </c>
      <c r="H233" s="1" t="n">
        <v>12989659.75</v>
      </c>
      <c r="I233" s="1" t="n">
        <v>3960916.13</v>
      </c>
      <c r="J233" s="1" t="n">
        <v>30.49</v>
      </c>
    </row>
    <row r="234" customFormat="false" ht="15" hidden="false" customHeight="false" outlineLevel="0" collapsed="false">
      <c r="A234" s="0" t="n">
        <v>240</v>
      </c>
      <c r="B234" s="0" t="s">
        <v>514</v>
      </c>
      <c r="C234" s="0" t="n">
        <v>2016</v>
      </c>
      <c r="D234" s="1" t="n">
        <v>1754183.82</v>
      </c>
      <c r="E234" s="1" t="n">
        <v>20652150.3</v>
      </c>
      <c r="F234" s="1" t="n">
        <v>6174633.86</v>
      </c>
      <c r="G234" s="1" t="n">
        <v>-445704.03</v>
      </c>
      <c r="H234" s="1" t="n">
        <v>22406334.12</v>
      </c>
      <c r="I234" s="1" t="n">
        <v>6620337.89</v>
      </c>
      <c r="J234" s="1" t="n">
        <v>29.55</v>
      </c>
    </row>
    <row r="235" customFormat="false" ht="15" hidden="false" customHeight="false" outlineLevel="0" collapsed="false">
      <c r="A235" s="0" t="n">
        <v>284</v>
      </c>
      <c r="B235" s="0" t="s">
        <v>516</v>
      </c>
      <c r="C235" s="0" t="n">
        <v>2016</v>
      </c>
      <c r="D235" s="1" t="n">
        <v>271652.94</v>
      </c>
      <c r="E235" s="1" t="n">
        <v>10160206.73</v>
      </c>
      <c r="F235" s="1" t="n">
        <v>3719568.81</v>
      </c>
      <c r="G235" s="1" t="n">
        <v>-240758.58</v>
      </c>
      <c r="H235" s="1" t="n">
        <v>10431859.67</v>
      </c>
      <c r="I235" s="1" t="n">
        <v>3960327.39</v>
      </c>
      <c r="J235" s="1" t="n">
        <v>37.96</v>
      </c>
    </row>
    <row r="236" customFormat="false" ht="15" hidden="false" customHeight="false" outlineLevel="0" collapsed="false">
      <c r="A236" s="0" t="n">
        <v>241</v>
      </c>
      <c r="B236" s="0" t="s">
        <v>518</v>
      </c>
      <c r="C236" s="0" t="n">
        <v>2016</v>
      </c>
      <c r="D236" s="1" t="n">
        <v>7622558.8</v>
      </c>
      <c r="E236" s="1" t="n">
        <v>37302714.3</v>
      </c>
      <c r="F236" s="1" t="n">
        <v>19945745.39</v>
      </c>
      <c r="G236" s="1" t="n">
        <v>5025089.65</v>
      </c>
      <c r="H236" s="1" t="n">
        <v>44925273.1</v>
      </c>
      <c r="I236" s="1" t="n">
        <v>14920655.74</v>
      </c>
      <c r="J236" s="1" t="n">
        <v>33.21</v>
      </c>
    </row>
    <row r="237" customFormat="false" ht="15" hidden="false" customHeight="false" outlineLevel="0" collapsed="false">
      <c r="A237" s="0" t="n">
        <v>243</v>
      </c>
      <c r="B237" s="0" t="s">
        <v>193</v>
      </c>
      <c r="C237" s="0" t="n">
        <v>2016</v>
      </c>
      <c r="D237" s="1" t="n">
        <v>1759081.24</v>
      </c>
      <c r="E237" s="1" t="n">
        <v>17911132.16</v>
      </c>
      <c r="F237" s="1" t="n">
        <v>6594594.23</v>
      </c>
      <c r="G237" s="1" t="n">
        <v>1323162.28</v>
      </c>
      <c r="H237" s="1" t="n">
        <v>19670213.4</v>
      </c>
      <c r="I237" s="1" t="n">
        <v>5271431.95</v>
      </c>
      <c r="J237" s="1" t="n">
        <v>26.8</v>
      </c>
    </row>
    <row r="238" customFormat="false" ht="15" hidden="false" customHeight="false" outlineLevel="0" collapsed="false">
      <c r="A238" s="0" t="n">
        <v>244</v>
      </c>
      <c r="B238" s="0" t="s">
        <v>194</v>
      </c>
      <c r="C238" s="0" t="n">
        <v>2016</v>
      </c>
      <c r="D238" s="1" t="n">
        <v>636871.2</v>
      </c>
      <c r="E238" s="1" t="n">
        <v>13193961.5</v>
      </c>
      <c r="F238" s="1" t="n">
        <v>3069004.98</v>
      </c>
      <c r="G238" s="1" t="n">
        <v>-1406106.59</v>
      </c>
      <c r="H238" s="1" t="n">
        <v>13830832.7</v>
      </c>
      <c r="I238" s="1" t="n">
        <v>4475111.57</v>
      </c>
      <c r="J238" s="1" t="n">
        <v>32.36</v>
      </c>
    </row>
    <row r="239" customFormat="false" ht="15" hidden="false" customHeight="false" outlineLevel="0" collapsed="false">
      <c r="A239" s="0" t="n">
        <v>394</v>
      </c>
      <c r="B239" s="0" t="s">
        <v>195</v>
      </c>
      <c r="C239" s="0" t="n">
        <v>2016</v>
      </c>
      <c r="D239" s="1" t="n">
        <v>48584665.04</v>
      </c>
      <c r="E239" s="1" t="n">
        <v>90115547.63</v>
      </c>
      <c r="F239" s="1" t="n">
        <v>106276584.13</v>
      </c>
      <c r="G239" s="1" t="n">
        <v>69408047.78</v>
      </c>
      <c r="H239" s="1" t="n">
        <v>138700212.67</v>
      </c>
      <c r="I239" s="1" t="n">
        <v>36868536.35</v>
      </c>
      <c r="J239" s="1" t="n">
        <v>26.58</v>
      </c>
    </row>
    <row r="240" customFormat="false" ht="15" hidden="false" customHeight="false" outlineLevel="0" collapsed="false">
      <c r="A240" s="0" t="n">
        <v>245</v>
      </c>
      <c r="B240" s="0" t="s">
        <v>523</v>
      </c>
      <c r="C240" s="0" t="n">
        <v>2016</v>
      </c>
      <c r="D240" s="1" t="n">
        <v>908087.63</v>
      </c>
      <c r="E240" s="1" t="n">
        <v>10537108.56</v>
      </c>
      <c r="F240" s="1" t="n">
        <v>2540124.91</v>
      </c>
      <c r="G240" s="1" t="n">
        <v>-443800.95</v>
      </c>
      <c r="H240" s="1" t="n">
        <v>11445196.19</v>
      </c>
      <c r="I240" s="1" t="n">
        <v>2983925.86</v>
      </c>
      <c r="J240" s="1" t="n">
        <v>26.07</v>
      </c>
    </row>
    <row r="241" customFormat="false" ht="15" hidden="false" customHeight="false" outlineLevel="0" collapsed="false">
      <c r="A241" s="0" t="n">
        <v>246</v>
      </c>
      <c r="B241" s="0" t="s">
        <v>196</v>
      </c>
      <c r="C241" s="0" t="n">
        <v>2016</v>
      </c>
      <c r="D241" s="1" t="n">
        <v>3495685.22</v>
      </c>
      <c r="E241" s="1" t="n">
        <v>19606443.28</v>
      </c>
      <c r="F241" s="1" t="n">
        <v>10168228.6</v>
      </c>
      <c r="G241" s="1" t="n">
        <v>2662009.96</v>
      </c>
      <c r="H241" s="1" t="n">
        <v>23102128.5</v>
      </c>
      <c r="I241" s="1" t="n">
        <v>7506218.64</v>
      </c>
      <c r="J241" s="1" t="n">
        <v>32.49</v>
      </c>
    </row>
    <row r="242" customFormat="false" ht="15" hidden="false" customHeight="false" outlineLevel="0" collapsed="false">
      <c r="A242" s="0" t="n">
        <v>247</v>
      </c>
      <c r="B242" s="0" t="s">
        <v>197</v>
      </c>
      <c r="C242" s="0" t="n">
        <v>2016</v>
      </c>
      <c r="D242" s="1" t="n">
        <v>1032230.99</v>
      </c>
      <c r="E242" s="1" t="n">
        <v>16770473.67</v>
      </c>
      <c r="F242" s="1" t="n">
        <v>7118672.1</v>
      </c>
      <c r="G242" s="1" t="n">
        <v>2076009.01</v>
      </c>
      <c r="H242" s="1" t="n">
        <v>17802704.66</v>
      </c>
      <c r="I242" s="1" t="n">
        <v>5042663.09</v>
      </c>
      <c r="J242" s="1" t="n">
        <v>28.33</v>
      </c>
    </row>
    <row r="243" customFormat="false" ht="15" hidden="false" customHeight="false" outlineLevel="0" collapsed="false">
      <c r="A243" s="0" t="n">
        <v>282</v>
      </c>
      <c r="B243" s="0" t="s">
        <v>527</v>
      </c>
      <c r="C243" s="0" t="n">
        <v>2016</v>
      </c>
      <c r="D243" s="1" t="n">
        <v>448254.2</v>
      </c>
      <c r="E243" s="1" t="n">
        <v>10958839.88</v>
      </c>
      <c r="F243" s="1" t="n">
        <v>4179358.08</v>
      </c>
      <c r="G243" s="1" t="n">
        <v>1374378.55</v>
      </c>
      <c r="H243" s="1" t="n">
        <v>11407094.08</v>
      </c>
      <c r="I243" s="1" t="n">
        <v>2804979.53</v>
      </c>
      <c r="J243" s="1" t="n">
        <v>24.59</v>
      </c>
    </row>
    <row r="244" customFormat="false" ht="15" hidden="false" customHeight="false" outlineLevel="0" collapsed="false">
      <c r="A244" s="0" t="n">
        <v>395</v>
      </c>
      <c r="B244" s="0" t="s">
        <v>198</v>
      </c>
      <c r="C244" s="0" t="n">
        <v>2016</v>
      </c>
      <c r="D244" s="1" t="n">
        <v>1237084.45</v>
      </c>
      <c r="E244" s="1" t="n">
        <v>14314058.69</v>
      </c>
      <c r="F244" s="1" t="n">
        <v>4778616.76</v>
      </c>
      <c r="G244" s="1" t="n">
        <v>-32640.54</v>
      </c>
      <c r="H244" s="1" t="n">
        <v>15551143.14</v>
      </c>
      <c r="I244" s="1" t="n">
        <v>4811257.3</v>
      </c>
      <c r="J244" s="1" t="n">
        <v>30.94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  <Company>TCM-GO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2017-05-30T11:16:36Z</dcterms:created>
  <dc:creator>Geison Duarte Costa</dc:creator>
  <dc:description/>
  <dc:language>pt-BR</dc:language>
  <cp:lastModifiedBy/>
  <dcterms:modified xsi:type="dcterms:W3CDTF">2018-11-26T22:04:05Z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TCM-GO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